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denislava\Downloads\"/>
    </mc:Choice>
  </mc:AlternateContent>
  <xr:revisionPtr revIDLastSave="0" documentId="13_ncr:1_{D537F5CD-757C-4154-B9FE-BB83006CD382}" xr6:coauthVersionLast="47" xr6:coauthVersionMax="47" xr10:uidLastSave="{00000000-0000-0000-0000-000000000000}"/>
  <bookViews>
    <workbookView xWindow="-120" yWindow="-120" windowWidth="24240" windowHeight="17640" xr2:uid="{00000000-000D-0000-FFFF-FFFF00000000}"/>
  </bookViews>
  <sheets>
    <sheet name="Campaign Total" sheetId="6" r:id="rId1"/>
    <sheet name="Mon-Fri" sheetId="4" r:id="rId2"/>
    <sheet name="Sat-Sun" sheetId="5" r:id="rId3"/>
    <sheet name="List" sheetId="2" state="hidden" r:id="rId4"/>
    <sheet name="Codes" sheetId="3" state="hidden" r:id="rId5"/>
  </sheets>
  <definedNames>
    <definedName name="_xlnm._FilterDatabase" localSheetId="1" hidden="1">'Mon-Fri'!$A$36:$BZ$128</definedName>
    <definedName name="_xlnm._FilterDatabase" localSheetId="2" hidden="1">'Sat-Sun'!$A$36:$BY$127</definedName>
    <definedName name="length">List!$B$3:$B$15</definedName>
    <definedName name="_xlnm.Print_Area" localSheetId="0">'Campaign Total'!$A$1:$O$68</definedName>
    <definedName name="_xlnm.Print_Area" localSheetId="1">'Mon-Fri'!$A$1:$AT$128</definedName>
    <definedName name="_xlnm.Print_Area" localSheetId="2">'Sat-Sun'!$A$1:$AQ$128</definedName>
    <definedName name="Verbotene_Liebe___Fortsetzung" localSheetId="2">#REF!</definedName>
    <definedName name="Verbotene_Liebe___Fortsetzung">#REF!</definedName>
    <definedName name="Шапки">List!$H$2:$H$3</definedName>
  </definedNames>
  <calcPr calcId="181029"/>
</workbook>
</file>

<file path=xl/calcChain.xml><?xml version="1.0" encoding="utf-8"?>
<calcChain xmlns="http://schemas.openxmlformats.org/spreadsheetml/2006/main">
  <c r="I125" i="5" l="1"/>
  <c r="I123" i="5"/>
  <c r="I120" i="5"/>
  <c r="I118" i="5"/>
  <c r="I115" i="5"/>
  <c r="I113" i="5"/>
  <c r="I110" i="5"/>
  <c r="I107" i="5"/>
  <c r="I105" i="5"/>
  <c r="I102" i="5"/>
  <c r="I100" i="5"/>
  <c r="I98" i="5"/>
  <c r="I95" i="5"/>
  <c r="I93" i="5"/>
  <c r="I91" i="5"/>
  <c r="I89" i="5"/>
  <c r="I87" i="5"/>
  <c r="I85" i="5"/>
  <c r="I82" i="5"/>
  <c r="I80" i="5"/>
  <c r="I78" i="5"/>
  <c r="I75" i="5"/>
  <c r="I72" i="5"/>
  <c r="I69" i="5"/>
  <c r="I67" i="5"/>
  <c r="I64" i="5"/>
  <c r="I62" i="5"/>
  <c r="I60" i="5"/>
  <c r="I58" i="5"/>
  <c r="I56" i="5"/>
  <c r="I54" i="5"/>
  <c r="I52" i="5"/>
  <c r="I50" i="5"/>
  <c r="I48" i="5"/>
  <c r="I46" i="5"/>
  <c r="I44" i="5"/>
  <c r="I42" i="5"/>
  <c r="I40" i="5"/>
  <c r="I38" i="5"/>
  <c r="L125" i="4"/>
  <c r="L123" i="4"/>
  <c r="L120" i="4"/>
  <c r="L117" i="4"/>
  <c r="L115" i="4"/>
  <c r="L113" i="4"/>
  <c r="L111" i="4"/>
  <c r="L108" i="4"/>
  <c r="L105" i="4"/>
  <c r="L103" i="4"/>
  <c r="L101" i="4"/>
  <c r="L98" i="4"/>
  <c r="L95" i="4"/>
  <c r="L92" i="4"/>
  <c r="L90" i="4"/>
  <c r="L88" i="4"/>
  <c r="L86" i="4"/>
  <c r="L84" i="4"/>
  <c r="L81" i="4"/>
  <c r="L78" i="4"/>
  <c r="L76" i="4"/>
  <c r="L72" i="4"/>
  <c r="L68" i="4"/>
  <c r="L65" i="4"/>
  <c r="L63" i="4"/>
  <c r="L59" i="4"/>
  <c r="L57" i="4"/>
  <c r="L55" i="4"/>
  <c r="L53" i="4"/>
  <c r="L50" i="4"/>
  <c r="L48" i="4"/>
  <c r="L44" i="4"/>
  <c r="L42" i="4"/>
  <c r="L40" i="4"/>
  <c r="L38" i="4"/>
  <c r="O36" i="5" l="1"/>
  <c r="P36" i="5" s="1"/>
  <c r="Q36" i="5" s="1"/>
  <c r="R36" i="5" s="1"/>
  <c r="S36" i="5" s="1"/>
  <c r="T36" i="5" s="1"/>
  <c r="U36" i="5" s="1"/>
  <c r="V36" i="5" s="1"/>
  <c r="W36" i="5" s="1"/>
  <c r="X36" i="5" s="1"/>
  <c r="Y36" i="5" s="1"/>
  <c r="Z36" i="5" s="1"/>
  <c r="AA36" i="5" s="1"/>
  <c r="AB36" i="5" s="1"/>
  <c r="AC36" i="5" s="1"/>
  <c r="AD36" i="5" s="1"/>
  <c r="AE36" i="5" s="1"/>
  <c r="AF36" i="5" s="1"/>
  <c r="AG36" i="5" s="1"/>
  <c r="AH36" i="5" s="1"/>
  <c r="AI36" i="5" s="1"/>
  <c r="AJ36" i="5" s="1"/>
  <c r="AK36" i="5" s="1"/>
  <c r="AL36" i="5" s="1"/>
  <c r="AM36" i="5" s="1"/>
  <c r="AN36" i="5" s="1"/>
  <c r="AO36" i="5" s="1"/>
  <c r="AP36" i="5" s="1"/>
  <c r="AQ36" i="5" s="1"/>
  <c r="U35" i="5"/>
  <c r="AB35" i="5" s="1"/>
  <c r="AI35" i="5" s="1"/>
  <c r="AP35" i="5" s="1"/>
  <c r="AH127" i="5"/>
  <c r="AG127" i="5"/>
  <c r="AF127" i="5"/>
  <c r="AE127" i="5"/>
  <c r="AD127" i="5"/>
  <c r="AC127" i="5"/>
  <c r="AB127" i="5"/>
  <c r="AK128" i="4"/>
  <c r="AJ128" i="4"/>
  <c r="AI128" i="4"/>
  <c r="AH128" i="4"/>
  <c r="AG128" i="4"/>
  <c r="AF128" i="4"/>
  <c r="AE128" i="4"/>
  <c r="AO127" i="5"/>
  <c r="AN127" i="5"/>
  <c r="AM127" i="5"/>
  <c r="AL127" i="5"/>
  <c r="AK127" i="5"/>
  <c r="AJ127" i="5"/>
  <c r="AI127" i="5"/>
  <c r="AR128" i="4"/>
  <c r="AQ128" i="4"/>
  <c r="AP128" i="4"/>
  <c r="AO128" i="4"/>
  <c r="AN128" i="4"/>
  <c r="AM128" i="4"/>
  <c r="AL128" i="4"/>
  <c r="AQ127" i="5"/>
  <c r="AP127" i="5"/>
  <c r="AT128" i="4"/>
  <c r="AS128" i="4"/>
  <c r="X35" i="4" l="1"/>
  <c r="R36" i="4"/>
  <c r="S36" i="4" s="1"/>
  <c r="T36" i="4" s="1"/>
  <c r="U36" i="4" s="1"/>
  <c r="V36" i="4" s="1"/>
  <c r="W36" i="4" s="1"/>
  <c r="J38" i="4"/>
  <c r="AA127" i="5"/>
  <c r="Z127" i="5"/>
  <c r="Y127" i="5"/>
  <c r="X127" i="5"/>
  <c r="W127" i="5"/>
  <c r="V127" i="5"/>
  <c r="U127" i="5"/>
  <c r="AD128" i="4"/>
  <c r="AC128" i="4"/>
  <c r="AB128" i="4"/>
  <c r="AA128" i="4"/>
  <c r="Z128" i="4"/>
  <c r="Y128" i="4"/>
  <c r="X128" i="4"/>
  <c r="T127" i="5"/>
  <c r="S127" i="5"/>
  <c r="R127" i="5"/>
  <c r="Q127" i="5"/>
  <c r="P127" i="5"/>
  <c r="O127" i="5"/>
  <c r="N127" i="5"/>
  <c r="W128" i="4"/>
  <c r="V128" i="4"/>
  <c r="U128" i="4"/>
  <c r="T128" i="4"/>
  <c r="S128" i="4"/>
  <c r="R128" i="4"/>
  <c r="Q128" i="4"/>
  <c r="F38" i="5"/>
  <c r="AE35" i="4" l="1"/>
  <c r="AL35" i="4" s="1"/>
  <c r="AS35" i="4" s="1"/>
  <c r="X36" i="4"/>
  <c r="Y36" i="4" s="1"/>
  <c r="Z36" i="4" s="1"/>
  <c r="AA36" i="4" s="1"/>
  <c r="AB36" i="4" s="1"/>
  <c r="AC36" i="4" s="1"/>
  <c r="AD36" i="4" s="1"/>
  <c r="F125" i="5"/>
  <c r="F123" i="5"/>
  <c r="F120" i="5"/>
  <c r="F118" i="5"/>
  <c r="F115" i="5"/>
  <c r="F113" i="5"/>
  <c r="F110" i="5"/>
  <c r="F107" i="5"/>
  <c r="F105" i="5"/>
  <c r="F102" i="5"/>
  <c r="F100" i="5"/>
  <c r="F98" i="5"/>
  <c r="F95" i="5"/>
  <c r="F93" i="5"/>
  <c r="F91" i="5"/>
  <c r="F89" i="5"/>
  <c r="F87" i="5"/>
  <c r="F85" i="5"/>
  <c r="F82" i="5"/>
  <c r="F80" i="5"/>
  <c r="F78" i="5"/>
  <c r="F75" i="5"/>
  <c r="F72" i="5"/>
  <c r="F69" i="5"/>
  <c r="F67" i="5"/>
  <c r="F64" i="5"/>
  <c r="F62" i="5"/>
  <c r="F60" i="5"/>
  <c r="F58" i="5"/>
  <c r="F56" i="5"/>
  <c r="F54" i="5"/>
  <c r="F52" i="5"/>
  <c r="F50" i="5"/>
  <c r="F48" i="5"/>
  <c r="F46" i="5"/>
  <c r="F44" i="5"/>
  <c r="F42" i="5"/>
  <c r="F40" i="5"/>
  <c r="H36" i="5"/>
  <c r="F36" i="5"/>
  <c r="G36" i="5"/>
  <c r="AE36" i="4" l="1"/>
  <c r="AF36" i="4" s="1"/>
  <c r="AG36" i="4" s="1"/>
  <c r="AH36" i="4" s="1"/>
  <c r="AI36" i="4" s="1"/>
  <c r="AJ36" i="4" s="1"/>
  <c r="AK36" i="4" s="1"/>
  <c r="AL36" i="4" s="1"/>
  <c r="AM36" i="4" s="1"/>
  <c r="AN36" i="4" s="1"/>
  <c r="AO36" i="4" s="1"/>
  <c r="AP36" i="4" s="1"/>
  <c r="AQ36" i="4" s="1"/>
  <c r="AR36" i="4" s="1"/>
  <c r="AS36" i="4" s="1"/>
  <c r="AT36" i="4" s="1"/>
  <c r="I125" i="4"/>
  <c r="I123" i="4"/>
  <c r="I120" i="4"/>
  <c r="I117" i="4"/>
  <c r="I115" i="4"/>
  <c r="I113" i="4"/>
  <c r="I111" i="4"/>
  <c r="I108" i="4"/>
  <c r="I105" i="4"/>
  <c r="I103" i="4"/>
  <c r="I101" i="4"/>
  <c r="I98" i="4"/>
  <c r="I95" i="4"/>
  <c r="I92" i="4"/>
  <c r="I90" i="4"/>
  <c r="I88" i="4"/>
  <c r="I86" i="4"/>
  <c r="I84" i="4"/>
  <c r="I81" i="4"/>
  <c r="I78" i="4"/>
  <c r="I76" i="4"/>
  <c r="I72" i="4"/>
  <c r="I68" i="4"/>
  <c r="I65" i="4"/>
  <c r="I63" i="4"/>
  <c r="I59" i="4"/>
  <c r="I57" i="4"/>
  <c r="I55" i="4"/>
  <c r="I53" i="4"/>
  <c r="I50" i="4"/>
  <c r="I48" i="4"/>
  <c r="I44" i="4"/>
  <c r="I42" i="4"/>
  <c r="I40" i="4"/>
  <c r="I38" i="4"/>
  <c r="J32" i="6"/>
  <c r="G125" i="5"/>
  <c r="G123" i="5"/>
  <c r="G120" i="5"/>
  <c r="G118" i="5"/>
  <c r="G115" i="5"/>
  <c r="G113" i="5"/>
  <c r="G110" i="5"/>
  <c r="G107" i="5"/>
  <c r="G105" i="5"/>
  <c r="G102" i="5"/>
  <c r="G100" i="5"/>
  <c r="G98" i="5"/>
  <c r="G95" i="5"/>
  <c r="G93" i="5"/>
  <c r="G91" i="5"/>
  <c r="G89" i="5"/>
  <c r="G87" i="5"/>
  <c r="G85" i="5"/>
  <c r="G82" i="5"/>
  <c r="G80" i="5"/>
  <c r="G78" i="5"/>
  <c r="G75" i="5"/>
  <c r="G72" i="5"/>
  <c r="G69" i="5"/>
  <c r="G67" i="5"/>
  <c r="G64" i="5"/>
  <c r="G62" i="5"/>
  <c r="G60" i="5"/>
  <c r="G58" i="5"/>
  <c r="G56" i="5"/>
  <c r="G54" i="5"/>
  <c r="G52" i="5"/>
  <c r="G50" i="5"/>
  <c r="G48" i="5"/>
  <c r="G46" i="5"/>
  <c r="G44" i="5"/>
  <c r="G42" i="5"/>
  <c r="G40" i="5"/>
  <c r="G38" i="5"/>
  <c r="J125" i="4"/>
  <c r="J123" i="4"/>
  <c r="J120" i="4"/>
  <c r="J117" i="4"/>
  <c r="J115" i="4"/>
  <c r="J113" i="4"/>
  <c r="J111" i="4"/>
  <c r="J108" i="4"/>
  <c r="J105" i="4"/>
  <c r="J103" i="4"/>
  <c r="J101" i="4"/>
  <c r="J98" i="4"/>
  <c r="J95" i="4"/>
  <c r="J92" i="4"/>
  <c r="J90" i="4"/>
  <c r="J88" i="4"/>
  <c r="J86" i="4"/>
  <c r="J84" i="4"/>
  <c r="J81" i="4"/>
  <c r="J78" i="4"/>
  <c r="J76" i="4"/>
  <c r="J72" i="4"/>
  <c r="J68" i="4"/>
  <c r="J65" i="4"/>
  <c r="J63" i="4"/>
  <c r="J59" i="4"/>
  <c r="J57" i="4"/>
  <c r="J55" i="4"/>
  <c r="J53" i="4"/>
  <c r="J50" i="4"/>
  <c r="J48" i="4"/>
  <c r="J44" i="4"/>
  <c r="J42" i="4"/>
  <c r="J40" i="4"/>
  <c r="H31" i="4" l="1"/>
  <c r="H31" i="5"/>
  <c r="BG125" i="5" l="1"/>
  <c r="BV125" i="5" s="1"/>
  <c r="BF125" i="5"/>
  <c r="BU125" i="5" s="1"/>
  <c r="BE125" i="5"/>
  <c r="BT125" i="5" s="1"/>
  <c r="BD125" i="5"/>
  <c r="BS125" i="5" s="1"/>
  <c r="BC125" i="5"/>
  <c r="BR125" i="5" s="1"/>
  <c r="BB125" i="5"/>
  <c r="BQ125" i="5" s="1"/>
  <c r="BA125" i="5"/>
  <c r="BP125" i="5" s="1"/>
  <c r="AZ125" i="5"/>
  <c r="BO125" i="5" s="1"/>
  <c r="AY125" i="5"/>
  <c r="BN125" i="5" s="1"/>
  <c r="AX125" i="5"/>
  <c r="BM125" i="5" s="1"/>
  <c r="AW125" i="5"/>
  <c r="BL125" i="5" s="1"/>
  <c r="AV125" i="5"/>
  <c r="BK125" i="5" s="1"/>
  <c r="AU125" i="5"/>
  <c r="BJ125" i="5" s="1"/>
  <c r="AT125" i="5"/>
  <c r="BI125" i="5" s="1"/>
  <c r="AS125" i="5"/>
  <c r="BH125" i="5" s="1"/>
  <c r="BG117" i="5"/>
  <c r="BV117" i="5" s="1"/>
  <c r="BF117" i="5"/>
  <c r="BU117" i="5" s="1"/>
  <c r="BE117" i="5"/>
  <c r="BT117" i="5" s="1"/>
  <c r="BD117" i="5"/>
  <c r="BS117" i="5" s="1"/>
  <c r="BC117" i="5"/>
  <c r="BR117" i="5" s="1"/>
  <c r="BB117" i="5"/>
  <c r="BQ117" i="5" s="1"/>
  <c r="BA117" i="5"/>
  <c r="BP117" i="5" s="1"/>
  <c r="AZ117" i="5"/>
  <c r="BO117" i="5" s="1"/>
  <c r="AY117" i="5"/>
  <c r="BN117" i="5" s="1"/>
  <c r="AX117" i="5"/>
  <c r="BM117" i="5" s="1"/>
  <c r="AW117" i="5"/>
  <c r="BL117" i="5" s="1"/>
  <c r="AV117" i="5"/>
  <c r="BK117" i="5" s="1"/>
  <c r="AU117" i="5"/>
  <c r="BJ117" i="5" s="1"/>
  <c r="AT117" i="5"/>
  <c r="BI117" i="5" s="1"/>
  <c r="AS117" i="5"/>
  <c r="BH117" i="5" s="1"/>
  <c r="BG108" i="5"/>
  <c r="BV108" i="5" s="1"/>
  <c r="BF108" i="5"/>
  <c r="BU108" i="5" s="1"/>
  <c r="BE108" i="5"/>
  <c r="BT108" i="5" s="1"/>
  <c r="BD108" i="5"/>
  <c r="BS108" i="5" s="1"/>
  <c r="BC108" i="5"/>
  <c r="BR108" i="5" s="1"/>
  <c r="BB108" i="5"/>
  <c r="BQ108" i="5" s="1"/>
  <c r="BA108" i="5"/>
  <c r="BP108" i="5" s="1"/>
  <c r="AZ108" i="5"/>
  <c r="BO108" i="5" s="1"/>
  <c r="AY108" i="5"/>
  <c r="BN108" i="5" s="1"/>
  <c r="AX108" i="5"/>
  <c r="BM108" i="5" s="1"/>
  <c r="AW108" i="5"/>
  <c r="BL108" i="5" s="1"/>
  <c r="AV108" i="5"/>
  <c r="BK108" i="5" s="1"/>
  <c r="AU108" i="5"/>
  <c r="BJ108" i="5" s="1"/>
  <c r="AT108" i="5"/>
  <c r="BI108" i="5" s="1"/>
  <c r="AS108" i="5"/>
  <c r="BH108" i="5" s="1"/>
  <c r="BG107" i="5"/>
  <c r="BV107" i="5" s="1"/>
  <c r="BF107" i="5"/>
  <c r="BU107" i="5" s="1"/>
  <c r="BE107" i="5"/>
  <c r="BT107" i="5" s="1"/>
  <c r="BD107" i="5"/>
  <c r="BS107" i="5" s="1"/>
  <c r="BC107" i="5"/>
  <c r="BR107" i="5" s="1"/>
  <c r="BB107" i="5"/>
  <c r="BQ107" i="5" s="1"/>
  <c r="BA107" i="5"/>
  <c r="BP107" i="5" s="1"/>
  <c r="AZ107" i="5"/>
  <c r="BO107" i="5" s="1"/>
  <c r="AY107" i="5"/>
  <c r="BN107" i="5" s="1"/>
  <c r="AX107" i="5"/>
  <c r="BM107" i="5" s="1"/>
  <c r="AW107" i="5"/>
  <c r="BL107" i="5" s="1"/>
  <c r="AV107" i="5"/>
  <c r="BK107" i="5" s="1"/>
  <c r="AU107" i="5"/>
  <c r="BJ107" i="5" s="1"/>
  <c r="AT107" i="5"/>
  <c r="BI107" i="5" s="1"/>
  <c r="AS107" i="5"/>
  <c r="BH107" i="5" s="1"/>
  <c r="BG103" i="5"/>
  <c r="BV103" i="5" s="1"/>
  <c r="BF103" i="5"/>
  <c r="BU103" i="5" s="1"/>
  <c r="BE103" i="5"/>
  <c r="BT103" i="5" s="1"/>
  <c r="BD103" i="5"/>
  <c r="BS103" i="5" s="1"/>
  <c r="BC103" i="5"/>
  <c r="BR103" i="5" s="1"/>
  <c r="BB103" i="5"/>
  <c r="BQ103" i="5" s="1"/>
  <c r="BA103" i="5"/>
  <c r="BP103" i="5" s="1"/>
  <c r="AZ103" i="5"/>
  <c r="BO103" i="5" s="1"/>
  <c r="AY103" i="5"/>
  <c r="BN103" i="5" s="1"/>
  <c r="AX103" i="5"/>
  <c r="BM103" i="5" s="1"/>
  <c r="AW103" i="5"/>
  <c r="BL103" i="5" s="1"/>
  <c r="AV103" i="5"/>
  <c r="BK103" i="5" s="1"/>
  <c r="AU103" i="5"/>
  <c r="BJ103" i="5" s="1"/>
  <c r="AT103" i="5"/>
  <c r="BI103" i="5" s="1"/>
  <c r="AS103" i="5"/>
  <c r="BH103" i="5" s="1"/>
  <c r="BG93" i="5"/>
  <c r="BV93" i="5" s="1"/>
  <c r="BF93" i="5"/>
  <c r="BU93" i="5" s="1"/>
  <c r="BE93" i="5"/>
  <c r="BT93" i="5" s="1"/>
  <c r="BD93" i="5"/>
  <c r="BS93" i="5" s="1"/>
  <c r="BC93" i="5"/>
  <c r="BR93" i="5" s="1"/>
  <c r="BB93" i="5"/>
  <c r="BQ93" i="5" s="1"/>
  <c r="BA93" i="5"/>
  <c r="BP93" i="5" s="1"/>
  <c r="AZ93" i="5"/>
  <c r="BO93" i="5" s="1"/>
  <c r="AY93" i="5"/>
  <c r="BN93" i="5" s="1"/>
  <c r="AX93" i="5"/>
  <c r="BM93" i="5" s="1"/>
  <c r="AW93" i="5"/>
  <c r="BL93" i="5" s="1"/>
  <c r="AV93" i="5"/>
  <c r="BK93" i="5" s="1"/>
  <c r="AU93" i="5"/>
  <c r="BJ93" i="5" s="1"/>
  <c r="AT93" i="5"/>
  <c r="BI93" i="5" s="1"/>
  <c r="AS93" i="5"/>
  <c r="BH93" i="5" s="1"/>
  <c r="BG92" i="5"/>
  <c r="BV92" i="5" s="1"/>
  <c r="BF92" i="5"/>
  <c r="BU92" i="5" s="1"/>
  <c r="BE92" i="5"/>
  <c r="BT92" i="5" s="1"/>
  <c r="BD92" i="5"/>
  <c r="BS92" i="5" s="1"/>
  <c r="BC92" i="5"/>
  <c r="BR92" i="5" s="1"/>
  <c r="BB92" i="5"/>
  <c r="BQ92" i="5" s="1"/>
  <c r="BA92" i="5"/>
  <c r="BP92" i="5" s="1"/>
  <c r="AZ92" i="5"/>
  <c r="BO92" i="5" s="1"/>
  <c r="AY92" i="5"/>
  <c r="BN92" i="5" s="1"/>
  <c r="AX92" i="5"/>
  <c r="BM92" i="5" s="1"/>
  <c r="AW92" i="5"/>
  <c r="BL92" i="5" s="1"/>
  <c r="AV92" i="5"/>
  <c r="BK92" i="5" s="1"/>
  <c r="AU92" i="5"/>
  <c r="BJ92" i="5" s="1"/>
  <c r="AT92" i="5"/>
  <c r="BI92" i="5" s="1"/>
  <c r="AS92" i="5"/>
  <c r="BH92" i="5" s="1"/>
  <c r="BG80" i="5"/>
  <c r="BV80" i="5" s="1"/>
  <c r="BF80" i="5"/>
  <c r="BU80" i="5" s="1"/>
  <c r="BE80" i="5"/>
  <c r="BT80" i="5" s="1"/>
  <c r="BD80" i="5"/>
  <c r="BS80" i="5" s="1"/>
  <c r="BC80" i="5"/>
  <c r="BR80" i="5" s="1"/>
  <c r="BB80" i="5"/>
  <c r="BQ80" i="5" s="1"/>
  <c r="BA80" i="5"/>
  <c r="BP80" i="5" s="1"/>
  <c r="AZ80" i="5"/>
  <c r="BO80" i="5" s="1"/>
  <c r="AY80" i="5"/>
  <c r="BN80" i="5" s="1"/>
  <c r="AX80" i="5"/>
  <c r="BM80" i="5" s="1"/>
  <c r="AW80" i="5"/>
  <c r="BL80" i="5" s="1"/>
  <c r="AV80" i="5"/>
  <c r="BK80" i="5" s="1"/>
  <c r="AU80" i="5"/>
  <c r="BJ80" i="5" s="1"/>
  <c r="AT80" i="5"/>
  <c r="BI80" i="5" s="1"/>
  <c r="AS80" i="5"/>
  <c r="BH80" i="5" s="1"/>
  <c r="BG76" i="5"/>
  <c r="BV76" i="5" s="1"/>
  <c r="BF76" i="5"/>
  <c r="BU76" i="5" s="1"/>
  <c r="BE76" i="5"/>
  <c r="BT76" i="5" s="1"/>
  <c r="BD76" i="5"/>
  <c r="BS76" i="5" s="1"/>
  <c r="BC76" i="5"/>
  <c r="BR76" i="5" s="1"/>
  <c r="BB76" i="5"/>
  <c r="BQ76" i="5" s="1"/>
  <c r="BA76" i="5"/>
  <c r="BP76" i="5" s="1"/>
  <c r="AZ76" i="5"/>
  <c r="BO76" i="5" s="1"/>
  <c r="AY76" i="5"/>
  <c r="BN76" i="5" s="1"/>
  <c r="AX76" i="5"/>
  <c r="BM76" i="5" s="1"/>
  <c r="AW76" i="5"/>
  <c r="BL76" i="5" s="1"/>
  <c r="AV76" i="5"/>
  <c r="BK76" i="5" s="1"/>
  <c r="AU76" i="5"/>
  <c r="BJ76" i="5" s="1"/>
  <c r="AT76" i="5"/>
  <c r="BI76" i="5" s="1"/>
  <c r="AS76" i="5"/>
  <c r="BH76" i="5" s="1"/>
  <c r="BG70" i="5"/>
  <c r="BV70" i="5" s="1"/>
  <c r="BF70" i="5"/>
  <c r="BU70" i="5" s="1"/>
  <c r="BE70" i="5"/>
  <c r="BT70" i="5" s="1"/>
  <c r="BD70" i="5"/>
  <c r="BS70" i="5" s="1"/>
  <c r="BC70" i="5"/>
  <c r="BR70" i="5" s="1"/>
  <c r="BB70" i="5"/>
  <c r="BQ70" i="5" s="1"/>
  <c r="BA70" i="5"/>
  <c r="BP70" i="5" s="1"/>
  <c r="AZ70" i="5"/>
  <c r="BO70" i="5" s="1"/>
  <c r="AY70" i="5"/>
  <c r="BN70" i="5" s="1"/>
  <c r="AX70" i="5"/>
  <c r="BM70" i="5" s="1"/>
  <c r="AW70" i="5"/>
  <c r="BL70" i="5" s="1"/>
  <c r="AV70" i="5"/>
  <c r="BK70" i="5" s="1"/>
  <c r="AU70" i="5"/>
  <c r="BJ70" i="5" s="1"/>
  <c r="AT70" i="5"/>
  <c r="BI70" i="5" s="1"/>
  <c r="AS70" i="5"/>
  <c r="BH70" i="5" s="1"/>
  <c r="BG69" i="5"/>
  <c r="BV69" i="5" s="1"/>
  <c r="BF69" i="5"/>
  <c r="BU69" i="5" s="1"/>
  <c r="BE69" i="5"/>
  <c r="BT69" i="5" s="1"/>
  <c r="BD69" i="5"/>
  <c r="BS69" i="5" s="1"/>
  <c r="BC69" i="5"/>
  <c r="BR69" i="5" s="1"/>
  <c r="BB69" i="5"/>
  <c r="BQ69" i="5" s="1"/>
  <c r="BA69" i="5"/>
  <c r="BP69" i="5" s="1"/>
  <c r="AZ69" i="5"/>
  <c r="BO69" i="5" s="1"/>
  <c r="AY69" i="5"/>
  <c r="BN69" i="5" s="1"/>
  <c r="AX69" i="5"/>
  <c r="BM69" i="5" s="1"/>
  <c r="AW69" i="5"/>
  <c r="BL69" i="5" s="1"/>
  <c r="AV69" i="5"/>
  <c r="BK69" i="5" s="1"/>
  <c r="AU69" i="5"/>
  <c r="BJ69" i="5" s="1"/>
  <c r="AT69" i="5"/>
  <c r="BI69" i="5" s="1"/>
  <c r="AS69" i="5"/>
  <c r="BH69" i="5" s="1"/>
  <c r="BG66" i="5"/>
  <c r="BV66" i="5" s="1"/>
  <c r="BF66" i="5"/>
  <c r="BU66" i="5" s="1"/>
  <c r="BE66" i="5"/>
  <c r="BT66" i="5" s="1"/>
  <c r="BD66" i="5"/>
  <c r="BS66" i="5" s="1"/>
  <c r="BC66" i="5"/>
  <c r="BR66" i="5" s="1"/>
  <c r="BB66" i="5"/>
  <c r="BQ66" i="5" s="1"/>
  <c r="BA66" i="5"/>
  <c r="BP66" i="5" s="1"/>
  <c r="AZ66" i="5"/>
  <c r="BO66" i="5" s="1"/>
  <c r="AY66" i="5"/>
  <c r="BN66" i="5" s="1"/>
  <c r="AX66" i="5"/>
  <c r="BM66" i="5" s="1"/>
  <c r="AW66" i="5"/>
  <c r="BL66" i="5" s="1"/>
  <c r="AV66" i="5"/>
  <c r="BK66" i="5" s="1"/>
  <c r="AU66" i="5"/>
  <c r="BJ66" i="5" s="1"/>
  <c r="AT66" i="5"/>
  <c r="BI66" i="5" s="1"/>
  <c r="AS66" i="5"/>
  <c r="BH66" i="5" s="1"/>
  <c r="BJ124" i="4"/>
  <c r="BY124" i="4" s="1"/>
  <c r="BI124" i="4"/>
  <c r="BX124" i="4" s="1"/>
  <c r="BH124" i="4"/>
  <c r="BW124" i="4" s="1"/>
  <c r="BG124" i="4"/>
  <c r="BV124" i="4" s="1"/>
  <c r="BF124" i="4"/>
  <c r="BU124" i="4" s="1"/>
  <c r="BE124" i="4"/>
  <c r="BT124" i="4" s="1"/>
  <c r="BD124" i="4"/>
  <c r="BS124" i="4" s="1"/>
  <c r="BC124" i="4"/>
  <c r="BR124" i="4" s="1"/>
  <c r="BB124" i="4"/>
  <c r="BQ124" i="4" s="1"/>
  <c r="BA124" i="4"/>
  <c r="BP124" i="4" s="1"/>
  <c r="AZ124" i="4"/>
  <c r="BO124" i="4" s="1"/>
  <c r="AY124" i="4"/>
  <c r="BN124" i="4" s="1"/>
  <c r="AX124" i="4"/>
  <c r="BM124" i="4" s="1"/>
  <c r="AW124" i="4"/>
  <c r="BL124" i="4" s="1"/>
  <c r="AV124" i="4"/>
  <c r="BK124" i="4" s="1"/>
  <c r="BJ122" i="4"/>
  <c r="BY122" i="4" s="1"/>
  <c r="BI122" i="4"/>
  <c r="BX122" i="4" s="1"/>
  <c r="BH122" i="4"/>
  <c r="BW122" i="4" s="1"/>
  <c r="BG122" i="4"/>
  <c r="BV122" i="4" s="1"/>
  <c r="BF122" i="4"/>
  <c r="BU122" i="4" s="1"/>
  <c r="BE122" i="4"/>
  <c r="BT122" i="4" s="1"/>
  <c r="BD122" i="4"/>
  <c r="BS122" i="4" s="1"/>
  <c r="BC122" i="4"/>
  <c r="BR122" i="4" s="1"/>
  <c r="BB122" i="4"/>
  <c r="BQ122" i="4" s="1"/>
  <c r="BA122" i="4"/>
  <c r="BP122" i="4" s="1"/>
  <c r="AZ122" i="4"/>
  <c r="BO122" i="4" s="1"/>
  <c r="AY122" i="4"/>
  <c r="BN122" i="4" s="1"/>
  <c r="AX122" i="4"/>
  <c r="BM122" i="4" s="1"/>
  <c r="AW122" i="4"/>
  <c r="BL122" i="4" s="1"/>
  <c r="AV122" i="4"/>
  <c r="BK122" i="4" s="1"/>
  <c r="BJ121" i="4"/>
  <c r="BY121" i="4" s="1"/>
  <c r="BI121" i="4"/>
  <c r="BX121" i="4" s="1"/>
  <c r="BH121" i="4"/>
  <c r="BW121" i="4" s="1"/>
  <c r="BG121" i="4"/>
  <c r="BV121" i="4" s="1"/>
  <c r="BF121" i="4"/>
  <c r="BU121" i="4" s="1"/>
  <c r="BE121" i="4"/>
  <c r="BT121" i="4" s="1"/>
  <c r="BD121" i="4"/>
  <c r="BS121" i="4" s="1"/>
  <c r="BC121" i="4"/>
  <c r="BR121" i="4" s="1"/>
  <c r="BB121" i="4"/>
  <c r="BQ121" i="4" s="1"/>
  <c r="BA121" i="4"/>
  <c r="BP121" i="4" s="1"/>
  <c r="AZ121" i="4"/>
  <c r="BO121" i="4" s="1"/>
  <c r="AY121" i="4"/>
  <c r="BN121" i="4" s="1"/>
  <c r="AX121" i="4"/>
  <c r="BM121" i="4" s="1"/>
  <c r="AW121" i="4"/>
  <c r="BL121" i="4" s="1"/>
  <c r="AV121" i="4"/>
  <c r="BK121" i="4" s="1"/>
  <c r="BJ119" i="4"/>
  <c r="BY119" i="4" s="1"/>
  <c r="BI119" i="4"/>
  <c r="BX119" i="4" s="1"/>
  <c r="BH119" i="4"/>
  <c r="BW119" i="4" s="1"/>
  <c r="BG119" i="4"/>
  <c r="BV119" i="4" s="1"/>
  <c r="BF119" i="4"/>
  <c r="BU119" i="4" s="1"/>
  <c r="BE119" i="4"/>
  <c r="BT119" i="4" s="1"/>
  <c r="BD119" i="4"/>
  <c r="BS119" i="4" s="1"/>
  <c r="BC119" i="4"/>
  <c r="BR119" i="4" s="1"/>
  <c r="BB119" i="4"/>
  <c r="BQ119" i="4" s="1"/>
  <c r="BA119" i="4"/>
  <c r="BP119" i="4" s="1"/>
  <c r="AZ119" i="4"/>
  <c r="BO119" i="4" s="1"/>
  <c r="AY119" i="4"/>
  <c r="BN119" i="4" s="1"/>
  <c r="AX119" i="4"/>
  <c r="BM119" i="4" s="1"/>
  <c r="AW119" i="4"/>
  <c r="BL119" i="4" s="1"/>
  <c r="AV119" i="4"/>
  <c r="BK119" i="4" s="1"/>
  <c r="BJ118" i="4"/>
  <c r="BY118" i="4" s="1"/>
  <c r="BI118" i="4"/>
  <c r="BX118" i="4" s="1"/>
  <c r="BH118" i="4"/>
  <c r="BW118" i="4" s="1"/>
  <c r="BG118" i="4"/>
  <c r="BV118" i="4" s="1"/>
  <c r="BF118" i="4"/>
  <c r="BU118" i="4" s="1"/>
  <c r="BE118" i="4"/>
  <c r="BT118" i="4" s="1"/>
  <c r="BD118" i="4"/>
  <c r="BS118" i="4" s="1"/>
  <c r="BC118" i="4"/>
  <c r="BR118" i="4" s="1"/>
  <c r="BB118" i="4"/>
  <c r="BQ118" i="4" s="1"/>
  <c r="BA118" i="4"/>
  <c r="BP118" i="4" s="1"/>
  <c r="AZ118" i="4"/>
  <c r="BO118" i="4" s="1"/>
  <c r="AY118" i="4"/>
  <c r="BN118" i="4" s="1"/>
  <c r="AX118" i="4"/>
  <c r="BM118" i="4" s="1"/>
  <c r="AW118" i="4"/>
  <c r="BL118" i="4" s="1"/>
  <c r="AV118" i="4"/>
  <c r="BK118" i="4" s="1"/>
  <c r="BJ106" i="4"/>
  <c r="BY106" i="4" s="1"/>
  <c r="BI106" i="4"/>
  <c r="BX106" i="4" s="1"/>
  <c r="BH106" i="4"/>
  <c r="BW106" i="4" s="1"/>
  <c r="BG106" i="4"/>
  <c r="BV106" i="4" s="1"/>
  <c r="BF106" i="4"/>
  <c r="BU106" i="4" s="1"/>
  <c r="BE106" i="4"/>
  <c r="BT106" i="4" s="1"/>
  <c r="BD106" i="4"/>
  <c r="BS106" i="4" s="1"/>
  <c r="BC106" i="4"/>
  <c r="BR106" i="4" s="1"/>
  <c r="BB106" i="4"/>
  <c r="BQ106" i="4" s="1"/>
  <c r="BA106" i="4"/>
  <c r="BP106" i="4" s="1"/>
  <c r="AZ106" i="4"/>
  <c r="BO106" i="4" s="1"/>
  <c r="AY106" i="4"/>
  <c r="BN106" i="4" s="1"/>
  <c r="AX106" i="4"/>
  <c r="BM106" i="4" s="1"/>
  <c r="AW106" i="4"/>
  <c r="BL106" i="4" s="1"/>
  <c r="AV106" i="4"/>
  <c r="BK106" i="4" s="1"/>
  <c r="BJ105" i="4"/>
  <c r="BY105" i="4" s="1"/>
  <c r="BI105" i="4"/>
  <c r="BX105" i="4" s="1"/>
  <c r="BH105" i="4"/>
  <c r="BW105" i="4" s="1"/>
  <c r="BG105" i="4"/>
  <c r="BV105" i="4" s="1"/>
  <c r="BF105" i="4"/>
  <c r="BU105" i="4" s="1"/>
  <c r="BE105" i="4"/>
  <c r="BT105" i="4" s="1"/>
  <c r="BD105" i="4"/>
  <c r="BS105" i="4" s="1"/>
  <c r="BC105" i="4"/>
  <c r="BR105" i="4" s="1"/>
  <c r="BB105" i="4"/>
  <c r="BQ105" i="4" s="1"/>
  <c r="BA105" i="4"/>
  <c r="BP105" i="4" s="1"/>
  <c r="AZ105" i="4"/>
  <c r="BO105" i="4" s="1"/>
  <c r="AY105" i="4"/>
  <c r="BN105" i="4" s="1"/>
  <c r="AX105" i="4"/>
  <c r="BM105" i="4" s="1"/>
  <c r="AW105" i="4"/>
  <c r="BL105" i="4" s="1"/>
  <c r="AV105" i="4"/>
  <c r="BK105" i="4" s="1"/>
  <c r="BJ101" i="4"/>
  <c r="BY101" i="4" s="1"/>
  <c r="BI101" i="4"/>
  <c r="BX101" i="4" s="1"/>
  <c r="BH101" i="4"/>
  <c r="BW101" i="4" s="1"/>
  <c r="BG101" i="4"/>
  <c r="BV101" i="4" s="1"/>
  <c r="BF101" i="4"/>
  <c r="BU101" i="4" s="1"/>
  <c r="BE101" i="4"/>
  <c r="BT101" i="4" s="1"/>
  <c r="BD101" i="4"/>
  <c r="BS101" i="4" s="1"/>
  <c r="BC101" i="4"/>
  <c r="BR101" i="4" s="1"/>
  <c r="BB101" i="4"/>
  <c r="BQ101" i="4" s="1"/>
  <c r="BA101" i="4"/>
  <c r="BP101" i="4" s="1"/>
  <c r="AZ101" i="4"/>
  <c r="BO101" i="4" s="1"/>
  <c r="AY101" i="4"/>
  <c r="BN101" i="4" s="1"/>
  <c r="AX101" i="4"/>
  <c r="BM101" i="4" s="1"/>
  <c r="AW101" i="4"/>
  <c r="BL101" i="4" s="1"/>
  <c r="AV101" i="4"/>
  <c r="BK101" i="4" s="1"/>
  <c r="BJ90" i="4"/>
  <c r="BY90" i="4" s="1"/>
  <c r="BI90" i="4"/>
  <c r="BX90" i="4" s="1"/>
  <c r="BH90" i="4"/>
  <c r="BW90" i="4" s="1"/>
  <c r="BG90" i="4"/>
  <c r="BV90" i="4" s="1"/>
  <c r="BF90" i="4"/>
  <c r="BU90" i="4" s="1"/>
  <c r="BE90" i="4"/>
  <c r="BT90" i="4" s="1"/>
  <c r="BD90" i="4"/>
  <c r="BS90" i="4" s="1"/>
  <c r="BC90" i="4"/>
  <c r="BR90" i="4" s="1"/>
  <c r="BB90" i="4"/>
  <c r="BQ90" i="4" s="1"/>
  <c r="BA90" i="4"/>
  <c r="BP90" i="4" s="1"/>
  <c r="AZ90" i="4"/>
  <c r="BO90" i="4" s="1"/>
  <c r="AY90" i="4"/>
  <c r="BN90" i="4" s="1"/>
  <c r="AX90" i="4"/>
  <c r="BM90" i="4" s="1"/>
  <c r="AW90" i="4"/>
  <c r="BL90" i="4" s="1"/>
  <c r="AV90" i="4"/>
  <c r="BK90" i="4" s="1"/>
  <c r="BJ69" i="4"/>
  <c r="BY69" i="4" s="1"/>
  <c r="BI69" i="4"/>
  <c r="BX69" i="4" s="1"/>
  <c r="BH69" i="4"/>
  <c r="BW69" i="4" s="1"/>
  <c r="BG69" i="4"/>
  <c r="BV69" i="4" s="1"/>
  <c r="BF69" i="4"/>
  <c r="BU69" i="4" s="1"/>
  <c r="BE69" i="4"/>
  <c r="BT69" i="4" s="1"/>
  <c r="BD69" i="4"/>
  <c r="BS69" i="4" s="1"/>
  <c r="BC69" i="4"/>
  <c r="BR69" i="4" s="1"/>
  <c r="BB69" i="4"/>
  <c r="BQ69" i="4" s="1"/>
  <c r="BA69" i="4"/>
  <c r="BP69" i="4" s="1"/>
  <c r="AZ69" i="4"/>
  <c r="BO69" i="4" s="1"/>
  <c r="AY69" i="4"/>
  <c r="BN69" i="4" s="1"/>
  <c r="AX69" i="4"/>
  <c r="BM69" i="4" s="1"/>
  <c r="AW69" i="4"/>
  <c r="BL69" i="4" s="1"/>
  <c r="AV69" i="4"/>
  <c r="BK69" i="4" s="1"/>
  <c r="BJ68" i="4"/>
  <c r="BY68" i="4" s="1"/>
  <c r="BI68" i="4"/>
  <c r="BX68" i="4" s="1"/>
  <c r="BH68" i="4"/>
  <c r="BW68" i="4" s="1"/>
  <c r="BG68" i="4"/>
  <c r="BV68" i="4" s="1"/>
  <c r="BF68" i="4"/>
  <c r="BU68" i="4" s="1"/>
  <c r="BE68" i="4"/>
  <c r="BT68" i="4" s="1"/>
  <c r="BD68" i="4"/>
  <c r="BS68" i="4" s="1"/>
  <c r="BC68" i="4"/>
  <c r="BR68" i="4" s="1"/>
  <c r="BB68" i="4"/>
  <c r="BQ68" i="4" s="1"/>
  <c r="BA68" i="4"/>
  <c r="BP68" i="4" s="1"/>
  <c r="AZ68" i="4"/>
  <c r="BO68" i="4" s="1"/>
  <c r="AY68" i="4"/>
  <c r="BN68" i="4" s="1"/>
  <c r="AX68" i="4"/>
  <c r="BM68" i="4" s="1"/>
  <c r="AW68" i="4"/>
  <c r="BL68" i="4" s="1"/>
  <c r="AV68" i="4"/>
  <c r="BK68" i="4" s="1"/>
  <c r="BJ70" i="4"/>
  <c r="BY70" i="4" s="1"/>
  <c r="BI70" i="4"/>
  <c r="BX70" i="4" s="1"/>
  <c r="BH70" i="4"/>
  <c r="BW70" i="4" s="1"/>
  <c r="BG70" i="4"/>
  <c r="BV70" i="4" s="1"/>
  <c r="BF70" i="4"/>
  <c r="BU70" i="4" s="1"/>
  <c r="BE70" i="4"/>
  <c r="BT70" i="4" s="1"/>
  <c r="BD70" i="4"/>
  <c r="BS70" i="4" s="1"/>
  <c r="BC70" i="4"/>
  <c r="BR70" i="4" s="1"/>
  <c r="BB70" i="4"/>
  <c r="BQ70" i="4" s="1"/>
  <c r="BA70" i="4"/>
  <c r="BP70" i="4" s="1"/>
  <c r="AZ70" i="4"/>
  <c r="BO70" i="4" s="1"/>
  <c r="AY70" i="4"/>
  <c r="BN70" i="4" s="1"/>
  <c r="AX70" i="4"/>
  <c r="BM70" i="4" s="1"/>
  <c r="AW70" i="4"/>
  <c r="BL70" i="4" s="1"/>
  <c r="AV70" i="4"/>
  <c r="BK70" i="4" s="1"/>
  <c r="BJ66" i="4"/>
  <c r="BY66" i="4" s="1"/>
  <c r="BI66" i="4"/>
  <c r="BX66" i="4" s="1"/>
  <c r="BH66" i="4"/>
  <c r="BW66" i="4" s="1"/>
  <c r="BG66" i="4"/>
  <c r="BV66" i="4" s="1"/>
  <c r="BF66" i="4"/>
  <c r="BU66" i="4" s="1"/>
  <c r="BE66" i="4"/>
  <c r="BT66" i="4" s="1"/>
  <c r="BD66" i="4"/>
  <c r="BS66" i="4" s="1"/>
  <c r="BC66" i="4"/>
  <c r="BR66" i="4" s="1"/>
  <c r="BB66" i="4"/>
  <c r="BQ66" i="4" s="1"/>
  <c r="BA66" i="4"/>
  <c r="BP66" i="4" s="1"/>
  <c r="AZ66" i="4"/>
  <c r="BO66" i="4" s="1"/>
  <c r="AY66" i="4"/>
  <c r="BN66" i="4" s="1"/>
  <c r="AX66" i="4"/>
  <c r="BM66" i="4" s="1"/>
  <c r="AW66" i="4"/>
  <c r="BL66" i="4" s="1"/>
  <c r="AV66" i="4"/>
  <c r="BK66" i="4" s="1"/>
  <c r="J125" i="5" l="1"/>
  <c r="K125" i="5"/>
  <c r="L125" i="5" s="1"/>
  <c r="J107" i="5"/>
  <c r="K107" i="5"/>
  <c r="L107" i="5" s="1"/>
  <c r="J93" i="5"/>
  <c r="K93" i="5"/>
  <c r="L93" i="5" s="1"/>
  <c r="K80" i="5"/>
  <c r="L80" i="5" s="1"/>
  <c r="J80" i="5"/>
  <c r="K69" i="5"/>
  <c r="L69" i="5" s="1"/>
  <c r="J69" i="5"/>
  <c r="M105" i="4"/>
  <c r="N105" i="4"/>
  <c r="O105" i="4" s="1"/>
  <c r="N101" i="4"/>
  <c r="O101" i="4" s="1"/>
  <c r="M101" i="4"/>
  <c r="N90" i="4"/>
  <c r="O90" i="4" s="1"/>
  <c r="M90" i="4"/>
  <c r="N68" i="4"/>
  <c r="O68" i="4" s="1"/>
  <c r="M68" i="4"/>
  <c r="BJ126" i="4" l="1"/>
  <c r="BY126" i="4" s="1"/>
  <c r="BI126" i="4"/>
  <c r="BX126" i="4" s="1"/>
  <c r="BH126" i="4"/>
  <c r="BW126" i="4" s="1"/>
  <c r="BG126" i="4"/>
  <c r="BV126" i="4" s="1"/>
  <c r="BF126" i="4"/>
  <c r="BU126" i="4" s="1"/>
  <c r="BE126" i="4"/>
  <c r="BT126" i="4" s="1"/>
  <c r="BD126" i="4"/>
  <c r="BS126" i="4" s="1"/>
  <c r="BC126" i="4"/>
  <c r="BR126" i="4" s="1"/>
  <c r="BB126" i="4"/>
  <c r="BQ126" i="4" s="1"/>
  <c r="BA126" i="4"/>
  <c r="BP126" i="4" s="1"/>
  <c r="AZ126" i="4"/>
  <c r="BO126" i="4" s="1"/>
  <c r="AY126" i="4"/>
  <c r="BN126" i="4" s="1"/>
  <c r="AX126" i="4"/>
  <c r="BM126" i="4" s="1"/>
  <c r="AW126" i="4"/>
  <c r="BL126" i="4" s="1"/>
  <c r="AV126" i="4"/>
  <c r="BK126" i="4" s="1"/>
  <c r="BG121" i="5" l="1"/>
  <c r="BV121" i="5" s="1"/>
  <c r="BF121" i="5"/>
  <c r="BU121" i="5" s="1"/>
  <c r="BE121" i="5"/>
  <c r="BT121" i="5" s="1"/>
  <c r="BD121" i="5"/>
  <c r="BS121" i="5" s="1"/>
  <c r="BC121" i="5"/>
  <c r="BR121" i="5" s="1"/>
  <c r="BB121" i="5"/>
  <c r="BQ121" i="5" s="1"/>
  <c r="BA121" i="5"/>
  <c r="BP121" i="5" s="1"/>
  <c r="AZ121" i="5"/>
  <c r="BO121" i="5" s="1"/>
  <c r="AY121" i="5"/>
  <c r="BN121" i="5" s="1"/>
  <c r="AX121" i="5"/>
  <c r="BM121" i="5" s="1"/>
  <c r="AW121" i="5"/>
  <c r="BL121" i="5" s="1"/>
  <c r="AV121" i="5"/>
  <c r="BK121" i="5" s="1"/>
  <c r="AU121" i="5"/>
  <c r="BJ121" i="5" s="1"/>
  <c r="AT121" i="5"/>
  <c r="BI121" i="5" s="1"/>
  <c r="AS121" i="5"/>
  <c r="BH121" i="5" s="1"/>
  <c r="BG120" i="5"/>
  <c r="BV120" i="5" s="1"/>
  <c r="BF120" i="5"/>
  <c r="BU120" i="5" s="1"/>
  <c r="BE120" i="5"/>
  <c r="BT120" i="5" s="1"/>
  <c r="BD120" i="5"/>
  <c r="BS120" i="5" s="1"/>
  <c r="BC120" i="5"/>
  <c r="BR120" i="5" s="1"/>
  <c r="BB120" i="5"/>
  <c r="BQ120" i="5" s="1"/>
  <c r="BA120" i="5"/>
  <c r="BP120" i="5" s="1"/>
  <c r="AZ120" i="5"/>
  <c r="BO120" i="5" s="1"/>
  <c r="AY120" i="5"/>
  <c r="BN120" i="5" s="1"/>
  <c r="AX120" i="5"/>
  <c r="BM120" i="5" s="1"/>
  <c r="AW120" i="5"/>
  <c r="BL120" i="5" s="1"/>
  <c r="AV120" i="5"/>
  <c r="BK120" i="5" s="1"/>
  <c r="AU120" i="5"/>
  <c r="BJ120" i="5" s="1"/>
  <c r="AT120" i="5"/>
  <c r="BI120" i="5" s="1"/>
  <c r="AS120" i="5"/>
  <c r="BH120" i="5" s="1"/>
  <c r="BG79" i="5"/>
  <c r="BV79" i="5" s="1"/>
  <c r="BF79" i="5"/>
  <c r="BU79" i="5" s="1"/>
  <c r="BE79" i="5"/>
  <c r="BT79" i="5" s="1"/>
  <c r="BD79" i="5"/>
  <c r="BS79" i="5" s="1"/>
  <c r="BC79" i="5"/>
  <c r="BR79" i="5" s="1"/>
  <c r="BB79" i="5"/>
  <c r="BQ79" i="5" s="1"/>
  <c r="BA79" i="5"/>
  <c r="BP79" i="5" s="1"/>
  <c r="AZ79" i="5"/>
  <c r="BO79" i="5" s="1"/>
  <c r="AY79" i="5"/>
  <c r="BN79" i="5" s="1"/>
  <c r="AX79" i="5"/>
  <c r="BM79" i="5" s="1"/>
  <c r="AW79" i="5"/>
  <c r="BL79" i="5" s="1"/>
  <c r="AV79" i="5"/>
  <c r="BK79" i="5" s="1"/>
  <c r="AU79" i="5"/>
  <c r="BJ79" i="5" s="1"/>
  <c r="AT79" i="5"/>
  <c r="BI79" i="5" s="1"/>
  <c r="AS79" i="5"/>
  <c r="BH79" i="5" s="1"/>
  <c r="BJ127" i="4"/>
  <c r="BY127" i="4" s="1"/>
  <c r="BI127" i="4"/>
  <c r="BX127" i="4" s="1"/>
  <c r="BH127" i="4"/>
  <c r="BW127" i="4" s="1"/>
  <c r="BG127" i="4"/>
  <c r="BV127" i="4" s="1"/>
  <c r="BF127" i="4"/>
  <c r="BU127" i="4" s="1"/>
  <c r="BE127" i="4"/>
  <c r="BT127" i="4" s="1"/>
  <c r="BD127" i="4"/>
  <c r="BS127" i="4" s="1"/>
  <c r="BC127" i="4"/>
  <c r="BR127" i="4" s="1"/>
  <c r="BB127" i="4"/>
  <c r="BQ127" i="4" s="1"/>
  <c r="BA127" i="4"/>
  <c r="BP127" i="4" s="1"/>
  <c r="AZ127" i="4"/>
  <c r="BO127" i="4" s="1"/>
  <c r="AY127" i="4"/>
  <c r="BN127" i="4" s="1"/>
  <c r="AX127" i="4"/>
  <c r="BM127" i="4" s="1"/>
  <c r="AW127" i="4"/>
  <c r="BL127" i="4" s="1"/>
  <c r="AV127" i="4"/>
  <c r="BK127" i="4" s="1"/>
  <c r="BJ125" i="4"/>
  <c r="BY125" i="4" s="1"/>
  <c r="BI125" i="4"/>
  <c r="BX125" i="4" s="1"/>
  <c r="BH125" i="4"/>
  <c r="BW125" i="4" s="1"/>
  <c r="BG125" i="4"/>
  <c r="BV125" i="4" s="1"/>
  <c r="BF125" i="4"/>
  <c r="BU125" i="4" s="1"/>
  <c r="BE125" i="4"/>
  <c r="BT125" i="4" s="1"/>
  <c r="BD125" i="4"/>
  <c r="BS125" i="4" s="1"/>
  <c r="BC125" i="4"/>
  <c r="BR125" i="4" s="1"/>
  <c r="BB125" i="4"/>
  <c r="BQ125" i="4" s="1"/>
  <c r="BA125" i="4"/>
  <c r="BP125" i="4" s="1"/>
  <c r="AZ125" i="4"/>
  <c r="BO125" i="4" s="1"/>
  <c r="AY125" i="4"/>
  <c r="BN125" i="4" s="1"/>
  <c r="AX125" i="4"/>
  <c r="BM125" i="4" s="1"/>
  <c r="AW125" i="4"/>
  <c r="BL125" i="4" s="1"/>
  <c r="AV125" i="4"/>
  <c r="BK125" i="4" s="1"/>
  <c r="BJ117" i="4"/>
  <c r="BY117" i="4" s="1"/>
  <c r="BI117" i="4"/>
  <c r="BX117" i="4" s="1"/>
  <c r="BH117" i="4"/>
  <c r="BW117" i="4" s="1"/>
  <c r="BG117" i="4"/>
  <c r="BV117" i="4" s="1"/>
  <c r="BF117" i="4"/>
  <c r="BU117" i="4" s="1"/>
  <c r="BE117" i="4"/>
  <c r="BT117" i="4" s="1"/>
  <c r="BD117" i="4"/>
  <c r="BS117" i="4" s="1"/>
  <c r="BC117" i="4"/>
  <c r="BR117" i="4" s="1"/>
  <c r="BB117" i="4"/>
  <c r="BQ117" i="4" s="1"/>
  <c r="BA117" i="4"/>
  <c r="BP117" i="4" s="1"/>
  <c r="AZ117" i="4"/>
  <c r="BO117" i="4" s="1"/>
  <c r="AY117" i="4"/>
  <c r="BN117" i="4" s="1"/>
  <c r="AX117" i="4"/>
  <c r="BM117" i="4" s="1"/>
  <c r="AW117" i="4"/>
  <c r="BL117" i="4" s="1"/>
  <c r="AV117" i="4"/>
  <c r="BK117" i="4" s="1"/>
  <c r="BG58" i="5"/>
  <c r="BV58" i="5" s="1"/>
  <c r="BF58" i="5"/>
  <c r="BU58" i="5" s="1"/>
  <c r="BE58" i="5"/>
  <c r="BT58" i="5" s="1"/>
  <c r="BD58" i="5"/>
  <c r="BS58" i="5" s="1"/>
  <c r="BC58" i="5"/>
  <c r="BR58" i="5" s="1"/>
  <c r="BB58" i="5"/>
  <c r="BQ58" i="5" s="1"/>
  <c r="BA58" i="5"/>
  <c r="BP58" i="5" s="1"/>
  <c r="AZ58" i="5"/>
  <c r="BO58" i="5" s="1"/>
  <c r="AY58" i="5"/>
  <c r="BN58" i="5" s="1"/>
  <c r="AX58" i="5"/>
  <c r="BM58" i="5" s="1"/>
  <c r="AW58" i="5"/>
  <c r="BL58" i="5" s="1"/>
  <c r="AV58" i="5"/>
  <c r="BK58" i="5" s="1"/>
  <c r="AU58" i="5"/>
  <c r="BJ58" i="5" s="1"/>
  <c r="AT58" i="5"/>
  <c r="BI58" i="5" s="1"/>
  <c r="AS58" i="5"/>
  <c r="BH58" i="5" s="1"/>
  <c r="BG56" i="5"/>
  <c r="BV56" i="5" s="1"/>
  <c r="BF56" i="5"/>
  <c r="BU56" i="5" s="1"/>
  <c r="BE56" i="5"/>
  <c r="BT56" i="5" s="1"/>
  <c r="BD56" i="5"/>
  <c r="BS56" i="5" s="1"/>
  <c r="BC56" i="5"/>
  <c r="BR56" i="5" s="1"/>
  <c r="BB56" i="5"/>
  <c r="BQ56" i="5" s="1"/>
  <c r="BA56" i="5"/>
  <c r="BP56" i="5" s="1"/>
  <c r="AZ56" i="5"/>
  <c r="BO56" i="5" s="1"/>
  <c r="AY56" i="5"/>
  <c r="BN56" i="5" s="1"/>
  <c r="AX56" i="5"/>
  <c r="BM56" i="5" s="1"/>
  <c r="AW56" i="5"/>
  <c r="BL56" i="5" s="1"/>
  <c r="AV56" i="5"/>
  <c r="BK56" i="5" s="1"/>
  <c r="AU56" i="5"/>
  <c r="BJ56" i="5" s="1"/>
  <c r="AT56" i="5"/>
  <c r="BI56" i="5" s="1"/>
  <c r="AS56" i="5"/>
  <c r="BH56" i="5" s="1"/>
  <c r="BG50" i="5"/>
  <c r="BV50" i="5" s="1"/>
  <c r="BF50" i="5"/>
  <c r="BU50" i="5" s="1"/>
  <c r="BE50" i="5"/>
  <c r="BT50" i="5" s="1"/>
  <c r="BD50" i="5"/>
  <c r="BS50" i="5" s="1"/>
  <c r="BC50" i="5"/>
  <c r="BR50" i="5" s="1"/>
  <c r="BB50" i="5"/>
  <c r="BQ50" i="5" s="1"/>
  <c r="BA50" i="5"/>
  <c r="BP50" i="5" s="1"/>
  <c r="AZ50" i="5"/>
  <c r="BO50" i="5" s="1"/>
  <c r="AY50" i="5"/>
  <c r="BN50" i="5" s="1"/>
  <c r="AX50" i="5"/>
  <c r="BM50" i="5" s="1"/>
  <c r="AW50" i="5"/>
  <c r="BL50" i="5" s="1"/>
  <c r="AV50" i="5"/>
  <c r="BK50" i="5" s="1"/>
  <c r="AU50" i="5"/>
  <c r="BJ50" i="5" s="1"/>
  <c r="AT50" i="5"/>
  <c r="BI50" i="5" s="1"/>
  <c r="AS50" i="5"/>
  <c r="BH50" i="5" s="1"/>
  <c r="BG46" i="5"/>
  <c r="BV46" i="5" s="1"/>
  <c r="BF46" i="5"/>
  <c r="BU46" i="5" s="1"/>
  <c r="BE46" i="5"/>
  <c r="BT46" i="5" s="1"/>
  <c r="BD46" i="5"/>
  <c r="BS46" i="5" s="1"/>
  <c r="BC46" i="5"/>
  <c r="BR46" i="5" s="1"/>
  <c r="BB46" i="5"/>
  <c r="BQ46" i="5" s="1"/>
  <c r="BA46" i="5"/>
  <c r="BP46" i="5" s="1"/>
  <c r="AZ46" i="5"/>
  <c r="BO46" i="5" s="1"/>
  <c r="AY46" i="5"/>
  <c r="BN46" i="5" s="1"/>
  <c r="AX46" i="5"/>
  <c r="BM46" i="5" s="1"/>
  <c r="AW46" i="5"/>
  <c r="BL46" i="5" s="1"/>
  <c r="AV46" i="5"/>
  <c r="AU46" i="5"/>
  <c r="BJ46" i="5" s="1"/>
  <c r="AT46" i="5"/>
  <c r="BI46" i="5" s="1"/>
  <c r="AS46" i="5"/>
  <c r="BH46" i="5" s="1"/>
  <c r="BG42" i="5"/>
  <c r="BV42" i="5" s="1"/>
  <c r="BF42" i="5"/>
  <c r="BU42" i="5" s="1"/>
  <c r="BE42" i="5"/>
  <c r="BT42" i="5" s="1"/>
  <c r="BD42" i="5"/>
  <c r="BS42" i="5" s="1"/>
  <c r="BC42" i="5"/>
  <c r="BR42" i="5" s="1"/>
  <c r="BB42" i="5"/>
  <c r="BQ42" i="5" s="1"/>
  <c r="BA42" i="5"/>
  <c r="BP42" i="5" s="1"/>
  <c r="AZ42" i="5"/>
  <c r="BO42" i="5" s="1"/>
  <c r="AY42" i="5"/>
  <c r="BN42" i="5" s="1"/>
  <c r="AX42" i="5"/>
  <c r="BM42" i="5" s="1"/>
  <c r="AW42" i="5"/>
  <c r="BL42" i="5" s="1"/>
  <c r="AV42" i="5"/>
  <c r="BK42" i="5" s="1"/>
  <c r="AU42" i="5"/>
  <c r="BJ42" i="5" s="1"/>
  <c r="AT42" i="5"/>
  <c r="BI42" i="5" s="1"/>
  <c r="AS42" i="5"/>
  <c r="BH42" i="5" s="1"/>
  <c r="BJ120" i="4"/>
  <c r="BY120" i="4" s="1"/>
  <c r="BI120" i="4"/>
  <c r="BX120" i="4" s="1"/>
  <c r="BH120" i="4"/>
  <c r="BW120" i="4" s="1"/>
  <c r="BG120" i="4"/>
  <c r="BV120" i="4" s="1"/>
  <c r="BF120" i="4"/>
  <c r="BU120" i="4" s="1"/>
  <c r="BE120" i="4"/>
  <c r="BT120" i="4" s="1"/>
  <c r="BD120" i="4"/>
  <c r="BS120" i="4" s="1"/>
  <c r="BC120" i="4"/>
  <c r="BR120" i="4" s="1"/>
  <c r="BB120" i="4"/>
  <c r="BQ120" i="4" s="1"/>
  <c r="BA120" i="4"/>
  <c r="BP120" i="4" s="1"/>
  <c r="AZ120" i="4"/>
  <c r="BO120" i="4" s="1"/>
  <c r="AY120" i="4"/>
  <c r="BN120" i="4" s="1"/>
  <c r="AX120" i="4"/>
  <c r="BM120" i="4" s="1"/>
  <c r="AW120" i="4"/>
  <c r="BL120" i="4" s="1"/>
  <c r="AV120" i="4"/>
  <c r="BK120" i="4" s="1"/>
  <c r="K120" i="5" l="1"/>
  <c r="L120" i="5" s="1"/>
  <c r="J120" i="5"/>
  <c r="N125" i="4"/>
  <c r="O125" i="4" s="1"/>
  <c r="M125" i="4"/>
  <c r="N117" i="4"/>
  <c r="O117" i="4" s="1"/>
  <c r="M117" i="4"/>
  <c r="J58" i="5"/>
  <c r="K58" i="5"/>
  <c r="L58" i="5" s="1"/>
  <c r="K56" i="5"/>
  <c r="L56" i="5" s="1"/>
  <c r="J56" i="5"/>
  <c r="J50" i="5"/>
  <c r="J46" i="5"/>
  <c r="K50" i="5"/>
  <c r="L50" i="5" s="1"/>
  <c r="BK46" i="5"/>
  <c r="K46" i="5" s="1"/>
  <c r="L46" i="5" s="1"/>
  <c r="K42" i="5"/>
  <c r="L42" i="5" s="1"/>
  <c r="J42" i="5"/>
  <c r="N120" i="4"/>
  <c r="O120" i="4" s="1"/>
  <c r="M120" i="4"/>
  <c r="BJ89" i="4" l="1"/>
  <c r="BY89" i="4" s="1"/>
  <c r="BI89" i="4"/>
  <c r="BX89" i="4" s="1"/>
  <c r="BH89" i="4"/>
  <c r="BW89" i="4" s="1"/>
  <c r="BG89" i="4"/>
  <c r="BV89" i="4" s="1"/>
  <c r="BF89" i="4"/>
  <c r="BU89" i="4" s="1"/>
  <c r="BE89" i="4"/>
  <c r="BT89" i="4" s="1"/>
  <c r="BD89" i="4"/>
  <c r="BS89" i="4" s="1"/>
  <c r="BC89" i="4"/>
  <c r="BR89" i="4" s="1"/>
  <c r="BB89" i="4"/>
  <c r="BQ89" i="4" s="1"/>
  <c r="BA89" i="4"/>
  <c r="BP89" i="4" s="1"/>
  <c r="AZ89" i="4"/>
  <c r="BO89" i="4" s="1"/>
  <c r="AY89" i="4"/>
  <c r="BN89" i="4" s="1"/>
  <c r="AX89" i="4"/>
  <c r="BM89" i="4" s="1"/>
  <c r="AW89" i="4"/>
  <c r="BL89" i="4" s="1"/>
  <c r="AV89" i="4"/>
  <c r="BK89" i="4" s="1"/>
  <c r="BJ88" i="4"/>
  <c r="BY88" i="4" s="1"/>
  <c r="BI88" i="4"/>
  <c r="BX88" i="4" s="1"/>
  <c r="BH88" i="4"/>
  <c r="BW88" i="4" s="1"/>
  <c r="BG88" i="4"/>
  <c r="BV88" i="4" s="1"/>
  <c r="BF88" i="4"/>
  <c r="BU88" i="4" s="1"/>
  <c r="BE88" i="4"/>
  <c r="BT88" i="4" s="1"/>
  <c r="BD88" i="4"/>
  <c r="BS88" i="4" s="1"/>
  <c r="BC88" i="4"/>
  <c r="BR88" i="4" s="1"/>
  <c r="BB88" i="4"/>
  <c r="BQ88" i="4" s="1"/>
  <c r="BA88" i="4"/>
  <c r="BP88" i="4" s="1"/>
  <c r="AZ88" i="4"/>
  <c r="BO88" i="4" s="1"/>
  <c r="AY88" i="4"/>
  <c r="BN88" i="4" s="1"/>
  <c r="AX88" i="4"/>
  <c r="BM88" i="4" s="1"/>
  <c r="AW88" i="4"/>
  <c r="BL88" i="4" s="1"/>
  <c r="AV88" i="4"/>
  <c r="BK88" i="4" s="1"/>
  <c r="BJ78" i="4"/>
  <c r="BY78" i="4" s="1"/>
  <c r="BI78" i="4"/>
  <c r="BX78" i="4" s="1"/>
  <c r="BH78" i="4"/>
  <c r="BW78" i="4" s="1"/>
  <c r="BG78" i="4"/>
  <c r="BV78" i="4" s="1"/>
  <c r="BF78" i="4"/>
  <c r="BU78" i="4" s="1"/>
  <c r="BE78" i="4"/>
  <c r="BT78" i="4" s="1"/>
  <c r="BD78" i="4"/>
  <c r="BS78" i="4" s="1"/>
  <c r="BC78" i="4"/>
  <c r="BR78" i="4" s="1"/>
  <c r="BB78" i="4"/>
  <c r="BQ78" i="4" s="1"/>
  <c r="BA78" i="4"/>
  <c r="BP78" i="4" s="1"/>
  <c r="AZ78" i="4"/>
  <c r="BO78" i="4" s="1"/>
  <c r="AY78" i="4"/>
  <c r="BN78" i="4" s="1"/>
  <c r="AX78" i="4"/>
  <c r="BM78" i="4" s="1"/>
  <c r="AW78" i="4"/>
  <c r="BL78" i="4" s="1"/>
  <c r="AV78" i="4"/>
  <c r="BK78" i="4" s="1"/>
  <c r="N88" i="4" l="1"/>
  <c r="O88" i="4" s="1"/>
  <c r="M88" i="4"/>
  <c r="N78" i="4"/>
  <c r="O78" i="4" s="1"/>
  <c r="M78" i="4"/>
  <c r="BJ42" i="4" l="1"/>
  <c r="BY42" i="4" s="1"/>
  <c r="BI42" i="4"/>
  <c r="BX42" i="4" s="1"/>
  <c r="BH42" i="4"/>
  <c r="BW42" i="4" s="1"/>
  <c r="BG42" i="4"/>
  <c r="BV42" i="4" s="1"/>
  <c r="BF42" i="4"/>
  <c r="BU42" i="4" s="1"/>
  <c r="BE42" i="4"/>
  <c r="BT42" i="4" s="1"/>
  <c r="BD42" i="4"/>
  <c r="BS42" i="4" s="1"/>
  <c r="BC42" i="4"/>
  <c r="BR42" i="4" s="1"/>
  <c r="BB42" i="4"/>
  <c r="BQ42" i="4" s="1"/>
  <c r="BA42" i="4"/>
  <c r="BP42" i="4" s="1"/>
  <c r="AZ42" i="4"/>
  <c r="BO42" i="4" s="1"/>
  <c r="AY42" i="4"/>
  <c r="BN42" i="4" s="1"/>
  <c r="AX42" i="4"/>
  <c r="BM42" i="4" s="1"/>
  <c r="AW42" i="4"/>
  <c r="BL42" i="4" s="1"/>
  <c r="AV42" i="4"/>
  <c r="BK42" i="4" s="1"/>
  <c r="BJ41" i="4"/>
  <c r="BY41" i="4" s="1"/>
  <c r="BI41" i="4"/>
  <c r="BX41" i="4" s="1"/>
  <c r="BH41" i="4"/>
  <c r="BW41" i="4" s="1"/>
  <c r="BG41" i="4"/>
  <c r="BV41" i="4" s="1"/>
  <c r="BF41" i="4"/>
  <c r="BU41" i="4" s="1"/>
  <c r="BE41" i="4"/>
  <c r="BT41" i="4" s="1"/>
  <c r="BD41" i="4"/>
  <c r="BS41" i="4" s="1"/>
  <c r="BC41" i="4"/>
  <c r="BR41" i="4" s="1"/>
  <c r="BB41" i="4"/>
  <c r="BQ41" i="4" s="1"/>
  <c r="BA41" i="4"/>
  <c r="BP41" i="4" s="1"/>
  <c r="AZ41" i="4"/>
  <c r="BO41" i="4" s="1"/>
  <c r="AY41" i="4"/>
  <c r="BN41" i="4" s="1"/>
  <c r="AX41" i="4"/>
  <c r="BM41" i="4" s="1"/>
  <c r="AW41" i="4"/>
  <c r="BL41" i="4" s="1"/>
  <c r="AV41" i="4"/>
  <c r="BK41" i="4" s="1"/>
  <c r="BG109" i="5"/>
  <c r="BV109" i="5" s="1"/>
  <c r="BF109" i="5"/>
  <c r="BU109" i="5" s="1"/>
  <c r="BE109" i="5"/>
  <c r="BT109" i="5" s="1"/>
  <c r="BD109" i="5"/>
  <c r="BS109" i="5" s="1"/>
  <c r="BC109" i="5"/>
  <c r="BR109" i="5" s="1"/>
  <c r="BB109" i="5"/>
  <c r="BQ109" i="5" s="1"/>
  <c r="BA109" i="5"/>
  <c r="BP109" i="5" s="1"/>
  <c r="AZ109" i="5"/>
  <c r="BO109" i="5" s="1"/>
  <c r="AY109" i="5"/>
  <c r="BN109" i="5" s="1"/>
  <c r="AX109" i="5"/>
  <c r="BM109" i="5" s="1"/>
  <c r="AW109" i="5"/>
  <c r="BL109" i="5" s="1"/>
  <c r="AV109" i="5"/>
  <c r="BK109" i="5" s="1"/>
  <c r="AU109" i="5"/>
  <c r="BJ109" i="5" s="1"/>
  <c r="AT109" i="5"/>
  <c r="BI109" i="5" s="1"/>
  <c r="AS109" i="5"/>
  <c r="BH109" i="5" s="1"/>
  <c r="BG99" i="5"/>
  <c r="BV99" i="5" s="1"/>
  <c r="BF99" i="5"/>
  <c r="BU99" i="5" s="1"/>
  <c r="BE99" i="5"/>
  <c r="BT99" i="5" s="1"/>
  <c r="BD99" i="5"/>
  <c r="BS99" i="5" s="1"/>
  <c r="BC99" i="5"/>
  <c r="BR99" i="5" s="1"/>
  <c r="BB99" i="5"/>
  <c r="BQ99" i="5" s="1"/>
  <c r="BA99" i="5"/>
  <c r="BP99" i="5" s="1"/>
  <c r="AZ99" i="5"/>
  <c r="BO99" i="5" s="1"/>
  <c r="AY99" i="5"/>
  <c r="BN99" i="5" s="1"/>
  <c r="AX99" i="5"/>
  <c r="BM99" i="5" s="1"/>
  <c r="AW99" i="5"/>
  <c r="BL99" i="5" s="1"/>
  <c r="AV99" i="5"/>
  <c r="BK99" i="5" s="1"/>
  <c r="AU99" i="5"/>
  <c r="BJ99" i="5" s="1"/>
  <c r="AT99" i="5"/>
  <c r="BI99" i="5" s="1"/>
  <c r="AS99" i="5"/>
  <c r="BH99" i="5" s="1"/>
  <c r="BG95" i="5"/>
  <c r="BV95" i="5" s="1"/>
  <c r="BF95" i="5"/>
  <c r="BU95" i="5" s="1"/>
  <c r="BE95" i="5"/>
  <c r="BT95" i="5" s="1"/>
  <c r="BD95" i="5"/>
  <c r="BS95" i="5" s="1"/>
  <c r="BC95" i="5"/>
  <c r="BR95" i="5" s="1"/>
  <c r="BB95" i="5"/>
  <c r="BQ95" i="5" s="1"/>
  <c r="BA95" i="5"/>
  <c r="BP95" i="5" s="1"/>
  <c r="AZ95" i="5"/>
  <c r="BO95" i="5" s="1"/>
  <c r="AY95" i="5"/>
  <c r="BN95" i="5" s="1"/>
  <c r="AX95" i="5"/>
  <c r="BM95" i="5" s="1"/>
  <c r="AW95" i="5"/>
  <c r="BL95" i="5" s="1"/>
  <c r="AV95" i="5"/>
  <c r="BK95" i="5" s="1"/>
  <c r="AU95" i="5"/>
  <c r="BJ95" i="5" s="1"/>
  <c r="AT95" i="5"/>
  <c r="BI95" i="5" s="1"/>
  <c r="AS95" i="5"/>
  <c r="BH95" i="5" s="1"/>
  <c r="BG84" i="5"/>
  <c r="BV84" i="5" s="1"/>
  <c r="BF84" i="5"/>
  <c r="BU84" i="5" s="1"/>
  <c r="BE84" i="5"/>
  <c r="BT84" i="5" s="1"/>
  <c r="BD84" i="5"/>
  <c r="BS84" i="5" s="1"/>
  <c r="BC84" i="5"/>
  <c r="BR84" i="5" s="1"/>
  <c r="BB84" i="5"/>
  <c r="BQ84" i="5" s="1"/>
  <c r="BA84" i="5"/>
  <c r="BP84" i="5" s="1"/>
  <c r="AZ84" i="5"/>
  <c r="BO84" i="5" s="1"/>
  <c r="AY84" i="5"/>
  <c r="BN84" i="5" s="1"/>
  <c r="AX84" i="5"/>
  <c r="BM84" i="5" s="1"/>
  <c r="AW84" i="5"/>
  <c r="BL84" i="5" s="1"/>
  <c r="AV84" i="5"/>
  <c r="BK84" i="5" s="1"/>
  <c r="AU84" i="5"/>
  <c r="BJ84" i="5" s="1"/>
  <c r="AT84" i="5"/>
  <c r="BI84" i="5" s="1"/>
  <c r="AS84" i="5"/>
  <c r="BH84" i="5" s="1"/>
  <c r="N42" i="4" l="1"/>
  <c r="O42" i="4" s="1"/>
  <c r="M42" i="4"/>
  <c r="K95" i="5"/>
  <c r="L95" i="5" s="1"/>
  <c r="J95" i="5"/>
  <c r="BG78" i="5" l="1"/>
  <c r="BV78" i="5" s="1"/>
  <c r="BF78" i="5"/>
  <c r="BU78" i="5" s="1"/>
  <c r="BE78" i="5"/>
  <c r="BT78" i="5" s="1"/>
  <c r="BD78" i="5"/>
  <c r="BS78" i="5" s="1"/>
  <c r="BC78" i="5"/>
  <c r="BR78" i="5" s="1"/>
  <c r="BB78" i="5"/>
  <c r="BQ78" i="5" s="1"/>
  <c r="BA78" i="5"/>
  <c r="BP78" i="5" s="1"/>
  <c r="AZ78" i="5"/>
  <c r="BO78" i="5" s="1"/>
  <c r="AY78" i="5"/>
  <c r="BN78" i="5" s="1"/>
  <c r="AX78" i="5"/>
  <c r="BM78" i="5" s="1"/>
  <c r="AW78" i="5"/>
  <c r="BL78" i="5" s="1"/>
  <c r="AV78" i="5"/>
  <c r="AU78" i="5"/>
  <c r="BJ78" i="5" s="1"/>
  <c r="AT78" i="5"/>
  <c r="BI78" i="5" s="1"/>
  <c r="AS78" i="5"/>
  <c r="BH78" i="5" s="1"/>
  <c r="BG71" i="5"/>
  <c r="BV71" i="5" s="1"/>
  <c r="BF71" i="5"/>
  <c r="BU71" i="5" s="1"/>
  <c r="BE71" i="5"/>
  <c r="BT71" i="5" s="1"/>
  <c r="BD71" i="5"/>
  <c r="BS71" i="5" s="1"/>
  <c r="BC71" i="5"/>
  <c r="BR71" i="5" s="1"/>
  <c r="BB71" i="5"/>
  <c r="BQ71" i="5" s="1"/>
  <c r="BA71" i="5"/>
  <c r="BP71" i="5" s="1"/>
  <c r="AZ71" i="5"/>
  <c r="BO71" i="5" s="1"/>
  <c r="AY71" i="5"/>
  <c r="BN71" i="5" s="1"/>
  <c r="AX71" i="5"/>
  <c r="BM71" i="5" s="1"/>
  <c r="AW71" i="5"/>
  <c r="BL71" i="5" s="1"/>
  <c r="AV71" i="5"/>
  <c r="BK71" i="5" s="1"/>
  <c r="AU71" i="5"/>
  <c r="BJ71" i="5" s="1"/>
  <c r="AT71" i="5"/>
  <c r="BI71" i="5" s="1"/>
  <c r="AS71" i="5"/>
  <c r="BH71" i="5" s="1"/>
  <c r="BG64" i="5"/>
  <c r="BV64" i="5" s="1"/>
  <c r="BF64" i="5"/>
  <c r="BU64" i="5" s="1"/>
  <c r="BE64" i="5"/>
  <c r="BT64" i="5" s="1"/>
  <c r="BD64" i="5"/>
  <c r="BS64" i="5" s="1"/>
  <c r="BC64" i="5"/>
  <c r="BR64" i="5" s="1"/>
  <c r="BB64" i="5"/>
  <c r="BQ64" i="5" s="1"/>
  <c r="BA64" i="5"/>
  <c r="BP64" i="5" s="1"/>
  <c r="AZ64" i="5"/>
  <c r="BO64" i="5" s="1"/>
  <c r="AY64" i="5"/>
  <c r="BN64" i="5" s="1"/>
  <c r="AX64" i="5"/>
  <c r="BM64" i="5" s="1"/>
  <c r="AW64" i="5"/>
  <c r="BL64" i="5" s="1"/>
  <c r="AV64" i="5"/>
  <c r="BK64" i="5" s="1"/>
  <c r="AU64" i="5"/>
  <c r="BJ64" i="5" s="1"/>
  <c r="AT64" i="5"/>
  <c r="BI64" i="5" s="1"/>
  <c r="AS64" i="5"/>
  <c r="BH64" i="5" s="1"/>
  <c r="BJ114" i="4"/>
  <c r="BY114" i="4" s="1"/>
  <c r="BI114" i="4"/>
  <c r="BX114" i="4" s="1"/>
  <c r="BH114" i="4"/>
  <c r="BW114" i="4" s="1"/>
  <c r="BG114" i="4"/>
  <c r="BV114" i="4" s="1"/>
  <c r="BF114" i="4"/>
  <c r="BU114" i="4" s="1"/>
  <c r="BE114" i="4"/>
  <c r="BT114" i="4" s="1"/>
  <c r="BD114" i="4"/>
  <c r="BS114" i="4" s="1"/>
  <c r="BC114" i="4"/>
  <c r="BR114" i="4" s="1"/>
  <c r="BB114" i="4"/>
  <c r="BQ114" i="4" s="1"/>
  <c r="BA114" i="4"/>
  <c r="BP114" i="4" s="1"/>
  <c r="AZ114" i="4"/>
  <c r="BO114" i="4" s="1"/>
  <c r="AY114" i="4"/>
  <c r="BN114" i="4" s="1"/>
  <c r="AX114" i="4"/>
  <c r="BM114" i="4" s="1"/>
  <c r="AW114" i="4"/>
  <c r="BL114" i="4" s="1"/>
  <c r="AV114" i="4"/>
  <c r="BK114" i="4" s="1"/>
  <c r="BJ107" i="4"/>
  <c r="BY107" i="4" s="1"/>
  <c r="BI107" i="4"/>
  <c r="BX107" i="4" s="1"/>
  <c r="BH107" i="4"/>
  <c r="BW107" i="4" s="1"/>
  <c r="BG107" i="4"/>
  <c r="BV107" i="4" s="1"/>
  <c r="BF107" i="4"/>
  <c r="BU107" i="4" s="1"/>
  <c r="BE107" i="4"/>
  <c r="BT107" i="4" s="1"/>
  <c r="BD107" i="4"/>
  <c r="BS107" i="4" s="1"/>
  <c r="BC107" i="4"/>
  <c r="BR107" i="4" s="1"/>
  <c r="BB107" i="4"/>
  <c r="BQ107" i="4" s="1"/>
  <c r="BA107" i="4"/>
  <c r="BP107" i="4" s="1"/>
  <c r="AZ107" i="4"/>
  <c r="BO107" i="4" s="1"/>
  <c r="AY107" i="4"/>
  <c r="BN107" i="4" s="1"/>
  <c r="AX107" i="4"/>
  <c r="BM107" i="4" s="1"/>
  <c r="AW107" i="4"/>
  <c r="BL107" i="4" s="1"/>
  <c r="AV107" i="4"/>
  <c r="BK107" i="4" s="1"/>
  <c r="BJ99" i="4"/>
  <c r="BY99" i="4" s="1"/>
  <c r="BI99" i="4"/>
  <c r="BX99" i="4" s="1"/>
  <c r="BH99" i="4"/>
  <c r="BW99" i="4" s="1"/>
  <c r="BG99" i="4"/>
  <c r="BV99" i="4" s="1"/>
  <c r="BF99" i="4"/>
  <c r="BU99" i="4" s="1"/>
  <c r="BE99" i="4"/>
  <c r="BT99" i="4" s="1"/>
  <c r="BD99" i="4"/>
  <c r="BS99" i="4" s="1"/>
  <c r="BC99" i="4"/>
  <c r="BR99" i="4" s="1"/>
  <c r="BB99" i="4"/>
  <c r="BQ99" i="4" s="1"/>
  <c r="BA99" i="4"/>
  <c r="BP99" i="4" s="1"/>
  <c r="AZ99" i="4"/>
  <c r="BO99" i="4" s="1"/>
  <c r="AY99" i="4"/>
  <c r="BN99" i="4" s="1"/>
  <c r="AX99" i="4"/>
  <c r="BM99" i="4" s="1"/>
  <c r="AW99" i="4"/>
  <c r="BL99" i="4" s="1"/>
  <c r="AV99" i="4"/>
  <c r="BK99" i="4" s="1"/>
  <c r="BJ98" i="4"/>
  <c r="BY98" i="4" s="1"/>
  <c r="BI98" i="4"/>
  <c r="BX98" i="4" s="1"/>
  <c r="BH98" i="4"/>
  <c r="BW98" i="4" s="1"/>
  <c r="BG98" i="4"/>
  <c r="BV98" i="4" s="1"/>
  <c r="BF98" i="4"/>
  <c r="BU98" i="4" s="1"/>
  <c r="BE98" i="4"/>
  <c r="BT98" i="4" s="1"/>
  <c r="BD98" i="4"/>
  <c r="BS98" i="4" s="1"/>
  <c r="BC98" i="4"/>
  <c r="BR98" i="4" s="1"/>
  <c r="BB98" i="4"/>
  <c r="BQ98" i="4" s="1"/>
  <c r="BA98" i="4"/>
  <c r="BP98" i="4" s="1"/>
  <c r="AZ98" i="4"/>
  <c r="BO98" i="4" s="1"/>
  <c r="AY98" i="4"/>
  <c r="BN98" i="4" s="1"/>
  <c r="AX98" i="4"/>
  <c r="BM98" i="4" s="1"/>
  <c r="AW98" i="4"/>
  <c r="BL98" i="4" s="1"/>
  <c r="AV98" i="4"/>
  <c r="BK98" i="4" s="1"/>
  <c r="AV100" i="4"/>
  <c r="BK100" i="4" s="1"/>
  <c r="AW100" i="4"/>
  <c r="BL100" i="4" s="1"/>
  <c r="AX100" i="4"/>
  <c r="BM100" i="4" s="1"/>
  <c r="AY100" i="4"/>
  <c r="BN100" i="4" s="1"/>
  <c r="AZ100" i="4"/>
  <c r="BO100" i="4" s="1"/>
  <c r="BA100" i="4"/>
  <c r="BP100" i="4" s="1"/>
  <c r="BB100" i="4"/>
  <c r="BQ100" i="4" s="1"/>
  <c r="BC100" i="4"/>
  <c r="BR100" i="4" s="1"/>
  <c r="BD100" i="4"/>
  <c r="BS100" i="4" s="1"/>
  <c r="BE100" i="4"/>
  <c r="BT100" i="4" s="1"/>
  <c r="BF100" i="4"/>
  <c r="BU100" i="4" s="1"/>
  <c r="BG100" i="4"/>
  <c r="BV100" i="4" s="1"/>
  <c r="BH100" i="4"/>
  <c r="BW100" i="4" s="1"/>
  <c r="BI100" i="4"/>
  <c r="BX100" i="4" s="1"/>
  <c r="BJ100" i="4"/>
  <c r="BY100" i="4" s="1"/>
  <c r="BJ97" i="4"/>
  <c r="BY97" i="4" s="1"/>
  <c r="BI97" i="4"/>
  <c r="BX97" i="4" s="1"/>
  <c r="BH97" i="4"/>
  <c r="BW97" i="4" s="1"/>
  <c r="BG97" i="4"/>
  <c r="BV97" i="4" s="1"/>
  <c r="BF97" i="4"/>
  <c r="BU97" i="4" s="1"/>
  <c r="BE97" i="4"/>
  <c r="BT97" i="4" s="1"/>
  <c r="BD97" i="4"/>
  <c r="BS97" i="4" s="1"/>
  <c r="BC97" i="4"/>
  <c r="BR97" i="4" s="1"/>
  <c r="BB97" i="4"/>
  <c r="BQ97" i="4" s="1"/>
  <c r="BA97" i="4"/>
  <c r="BP97" i="4" s="1"/>
  <c r="AZ97" i="4"/>
  <c r="BO97" i="4" s="1"/>
  <c r="AY97" i="4"/>
  <c r="BN97" i="4" s="1"/>
  <c r="AX97" i="4"/>
  <c r="BM97" i="4" s="1"/>
  <c r="AW97" i="4"/>
  <c r="BL97" i="4" s="1"/>
  <c r="AV97" i="4"/>
  <c r="BK97" i="4" s="1"/>
  <c r="BJ82" i="4"/>
  <c r="BY82" i="4" s="1"/>
  <c r="BI82" i="4"/>
  <c r="BX82" i="4" s="1"/>
  <c r="BH82" i="4"/>
  <c r="BW82" i="4" s="1"/>
  <c r="BG82" i="4"/>
  <c r="BV82" i="4" s="1"/>
  <c r="BF82" i="4"/>
  <c r="BU82" i="4" s="1"/>
  <c r="BE82" i="4"/>
  <c r="BT82" i="4" s="1"/>
  <c r="BD82" i="4"/>
  <c r="BS82" i="4" s="1"/>
  <c r="BC82" i="4"/>
  <c r="BR82" i="4" s="1"/>
  <c r="BB82" i="4"/>
  <c r="BQ82" i="4" s="1"/>
  <c r="BA82" i="4"/>
  <c r="BP82" i="4" s="1"/>
  <c r="AZ82" i="4"/>
  <c r="BO82" i="4" s="1"/>
  <c r="AY82" i="4"/>
  <c r="BN82" i="4" s="1"/>
  <c r="AX82" i="4"/>
  <c r="BM82" i="4" s="1"/>
  <c r="AW82" i="4"/>
  <c r="BL82" i="4" s="1"/>
  <c r="AV82" i="4"/>
  <c r="BK82" i="4" s="1"/>
  <c r="BJ77" i="4"/>
  <c r="BY77" i="4" s="1"/>
  <c r="BI77" i="4"/>
  <c r="BX77" i="4" s="1"/>
  <c r="BH77" i="4"/>
  <c r="BW77" i="4" s="1"/>
  <c r="BG77" i="4"/>
  <c r="BV77" i="4" s="1"/>
  <c r="BF77" i="4"/>
  <c r="BU77" i="4" s="1"/>
  <c r="BE77" i="4"/>
  <c r="BT77" i="4" s="1"/>
  <c r="BD77" i="4"/>
  <c r="BS77" i="4" s="1"/>
  <c r="BC77" i="4"/>
  <c r="BR77" i="4" s="1"/>
  <c r="BB77" i="4"/>
  <c r="BQ77" i="4" s="1"/>
  <c r="BA77" i="4"/>
  <c r="BP77" i="4" s="1"/>
  <c r="AZ77" i="4"/>
  <c r="BO77" i="4" s="1"/>
  <c r="AY77" i="4"/>
  <c r="BN77" i="4" s="1"/>
  <c r="AX77" i="4"/>
  <c r="BM77" i="4" s="1"/>
  <c r="AW77" i="4"/>
  <c r="BL77" i="4" s="1"/>
  <c r="AV77" i="4"/>
  <c r="BK77" i="4" s="1"/>
  <c r="BJ75" i="4"/>
  <c r="BY75" i="4" s="1"/>
  <c r="BI75" i="4"/>
  <c r="BX75" i="4" s="1"/>
  <c r="BH75" i="4"/>
  <c r="BW75" i="4" s="1"/>
  <c r="BG75" i="4"/>
  <c r="BV75" i="4" s="1"/>
  <c r="BF75" i="4"/>
  <c r="BU75" i="4" s="1"/>
  <c r="BE75" i="4"/>
  <c r="BT75" i="4" s="1"/>
  <c r="BD75" i="4"/>
  <c r="BS75" i="4" s="1"/>
  <c r="BC75" i="4"/>
  <c r="BR75" i="4" s="1"/>
  <c r="BB75" i="4"/>
  <c r="BQ75" i="4" s="1"/>
  <c r="BA75" i="4"/>
  <c r="BP75" i="4" s="1"/>
  <c r="AZ75" i="4"/>
  <c r="BO75" i="4" s="1"/>
  <c r="AY75" i="4"/>
  <c r="BN75" i="4" s="1"/>
  <c r="AX75" i="4"/>
  <c r="BM75" i="4" s="1"/>
  <c r="AW75" i="4"/>
  <c r="BL75" i="4" s="1"/>
  <c r="AV75" i="4"/>
  <c r="BK75" i="4" s="1"/>
  <c r="BJ43" i="4"/>
  <c r="BY43" i="4" s="1"/>
  <c r="BI43" i="4"/>
  <c r="BX43" i="4" s="1"/>
  <c r="BH43" i="4"/>
  <c r="BW43" i="4" s="1"/>
  <c r="BG43" i="4"/>
  <c r="BV43" i="4" s="1"/>
  <c r="BF43" i="4"/>
  <c r="BU43" i="4" s="1"/>
  <c r="BE43" i="4"/>
  <c r="BT43" i="4" s="1"/>
  <c r="BD43" i="4"/>
  <c r="BS43" i="4" s="1"/>
  <c r="BC43" i="4"/>
  <c r="BR43" i="4" s="1"/>
  <c r="BB43" i="4"/>
  <c r="BQ43" i="4" s="1"/>
  <c r="BA43" i="4"/>
  <c r="BP43" i="4" s="1"/>
  <c r="AZ43" i="4"/>
  <c r="BO43" i="4" s="1"/>
  <c r="AY43" i="4"/>
  <c r="BN43" i="4" s="1"/>
  <c r="AX43" i="4"/>
  <c r="BM43" i="4" s="1"/>
  <c r="AW43" i="4"/>
  <c r="BL43" i="4" s="1"/>
  <c r="AV43" i="4"/>
  <c r="BK43" i="4" s="1"/>
  <c r="BJ73" i="4"/>
  <c r="BY73" i="4" s="1"/>
  <c r="BI73" i="4"/>
  <c r="BX73" i="4" s="1"/>
  <c r="BH73" i="4"/>
  <c r="BW73" i="4" s="1"/>
  <c r="BG73" i="4"/>
  <c r="BV73" i="4" s="1"/>
  <c r="BF73" i="4"/>
  <c r="BU73" i="4" s="1"/>
  <c r="BE73" i="4"/>
  <c r="BT73" i="4" s="1"/>
  <c r="BD73" i="4"/>
  <c r="BS73" i="4" s="1"/>
  <c r="BC73" i="4"/>
  <c r="BR73" i="4" s="1"/>
  <c r="BB73" i="4"/>
  <c r="BQ73" i="4" s="1"/>
  <c r="BA73" i="4"/>
  <c r="BP73" i="4" s="1"/>
  <c r="AZ73" i="4"/>
  <c r="BO73" i="4" s="1"/>
  <c r="AY73" i="4"/>
  <c r="BN73" i="4" s="1"/>
  <c r="AX73" i="4"/>
  <c r="BM73" i="4" s="1"/>
  <c r="AW73" i="4"/>
  <c r="BL73" i="4" s="1"/>
  <c r="AV73" i="4"/>
  <c r="BK73" i="4" s="1"/>
  <c r="BJ71" i="4"/>
  <c r="BY71" i="4" s="1"/>
  <c r="BI71" i="4"/>
  <c r="BX71" i="4" s="1"/>
  <c r="BH71" i="4"/>
  <c r="BW71" i="4" s="1"/>
  <c r="BG71" i="4"/>
  <c r="BV71" i="4" s="1"/>
  <c r="BF71" i="4"/>
  <c r="BU71" i="4" s="1"/>
  <c r="BE71" i="4"/>
  <c r="BT71" i="4" s="1"/>
  <c r="BD71" i="4"/>
  <c r="BS71" i="4" s="1"/>
  <c r="BC71" i="4"/>
  <c r="BR71" i="4" s="1"/>
  <c r="BB71" i="4"/>
  <c r="BQ71" i="4" s="1"/>
  <c r="BA71" i="4"/>
  <c r="BP71" i="4" s="1"/>
  <c r="AZ71" i="4"/>
  <c r="BO71" i="4" s="1"/>
  <c r="AY71" i="4"/>
  <c r="BN71" i="4" s="1"/>
  <c r="AX71" i="4"/>
  <c r="BM71" i="4" s="1"/>
  <c r="AW71" i="4"/>
  <c r="BL71" i="4" s="1"/>
  <c r="AV71" i="4"/>
  <c r="BK71" i="4" s="1"/>
  <c r="BJ62" i="4"/>
  <c r="BY62" i="4" s="1"/>
  <c r="BI62" i="4"/>
  <c r="BX62" i="4" s="1"/>
  <c r="BH62" i="4"/>
  <c r="BW62" i="4" s="1"/>
  <c r="BG62" i="4"/>
  <c r="BV62" i="4" s="1"/>
  <c r="BF62" i="4"/>
  <c r="BU62" i="4" s="1"/>
  <c r="BE62" i="4"/>
  <c r="BT62" i="4" s="1"/>
  <c r="BD62" i="4"/>
  <c r="BS62" i="4" s="1"/>
  <c r="BC62" i="4"/>
  <c r="BR62" i="4" s="1"/>
  <c r="BB62" i="4"/>
  <c r="BQ62" i="4" s="1"/>
  <c r="BA62" i="4"/>
  <c r="BP62" i="4" s="1"/>
  <c r="AZ62" i="4"/>
  <c r="BO62" i="4" s="1"/>
  <c r="AY62" i="4"/>
  <c r="BN62" i="4" s="1"/>
  <c r="AX62" i="4"/>
  <c r="BM62" i="4" s="1"/>
  <c r="AW62" i="4"/>
  <c r="BL62" i="4" s="1"/>
  <c r="AV62" i="4"/>
  <c r="BK62" i="4" s="1"/>
  <c r="BJ53" i="4"/>
  <c r="BY53" i="4" s="1"/>
  <c r="BI53" i="4"/>
  <c r="BX53" i="4" s="1"/>
  <c r="BH53" i="4"/>
  <c r="BW53" i="4" s="1"/>
  <c r="BG53" i="4"/>
  <c r="BV53" i="4" s="1"/>
  <c r="BF53" i="4"/>
  <c r="BU53" i="4" s="1"/>
  <c r="BE53" i="4"/>
  <c r="BT53" i="4" s="1"/>
  <c r="BD53" i="4"/>
  <c r="BS53" i="4" s="1"/>
  <c r="BC53" i="4"/>
  <c r="BR53" i="4" s="1"/>
  <c r="BB53" i="4"/>
  <c r="BQ53" i="4" s="1"/>
  <c r="BA53" i="4"/>
  <c r="BP53" i="4" s="1"/>
  <c r="AZ53" i="4"/>
  <c r="BO53" i="4" s="1"/>
  <c r="AY53" i="4"/>
  <c r="BN53" i="4" s="1"/>
  <c r="AX53" i="4"/>
  <c r="BM53" i="4" s="1"/>
  <c r="AW53" i="4"/>
  <c r="BL53" i="4" s="1"/>
  <c r="AV53" i="4"/>
  <c r="BK53" i="4" s="1"/>
  <c r="BJ51" i="4"/>
  <c r="BY51" i="4" s="1"/>
  <c r="BI51" i="4"/>
  <c r="BX51" i="4" s="1"/>
  <c r="BH51" i="4"/>
  <c r="BW51" i="4" s="1"/>
  <c r="BG51" i="4"/>
  <c r="BV51" i="4" s="1"/>
  <c r="BF51" i="4"/>
  <c r="BU51" i="4" s="1"/>
  <c r="BE51" i="4"/>
  <c r="BT51" i="4" s="1"/>
  <c r="BD51" i="4"/>
  <c r="BS51" i="4" s="1"/>
  <c r="BC51" i="4"/>
  <c r="BR51" i="4" s="1"/>
  <c r="BB51" i="4"/>
  <c r="BQ51" i="4" s="1"/>
  <c r="BA51" i="4"/>
  <c r="BP51" i="4" s="1"/>
  <c r="AZ51" i="4"/>
  <c r="BO51" i="4" s="1"/>
  <c r="AY51" i="4"/>
  <c r="BN51" i="4" s="1"/>
  <c r="AX51" i="4"/>
  <c r="BM51" i="4" s="1"/>
  <c r="AW51" i="4"/>
  <c r="BL51" i="4" s="1"/>
  <c r="AV51" i="4"/>
  <c r="BK51" i="4" s="1"/>
  <c r="BJ47" i="4"/>
  <c r="BY47" i="4" s="1"/>
  <c r="BI47" i="4"/>
  <c r="BX47" i="4" s="1"/>
  <c r="BH47" i="4"/>
  <c r="BW47" i="4" s="1"/>
  <c r="BG47" i="4"/>
  <c r="BV47" i="4" s="1"/>
  <c r="BF47" i="4"/>
  <c r="BU47" i="4" s="1"/>
  <c r="BE47" i="4"/>
  <c r="BT47" i="4" s="1"/>
  <c r="BD47" i="4"/>
  <c r="BS47" i="4" s="1"/>
  <c r="BC47" i="4"/>
  <c r="BR47" i="4" s="1"/>
  <c r="BB47" i="4"/>
  <c r="BQ47" i="4" s="1"/>
  <c r="BA47" i="4"/>
  <c r="BP47" i="4" s="1"/>
  <c r="AZ47" i="4"/>
  <c r="BO47" i="4" s="1"/>
  <c r="AY47" i="4"/>
  <c r="BN47" i="4" s="1"/>
  <c r="AX47" i="4"/>
  <c r="BM47" i="4" s="1"/>
  <c r="AW47" i="4"/>
  <c r="BL47" i="4" s="1"/>
  <c r="AV47" i="4"/>
  <c r="BK47" i="4" s="1"/>
  <c r="AV44" i="4"/>
  <c r="AW44" i="4"/>
  <c r="BL44" i="4" s="1"/>
  <c r="AX44" i="4"/>
  <c r="BM44" i="4" s="1"/>
  <c r="AY44" i="4"/>
  <c r="BN44" i="4" s="1"/>
  <c r="AZ44" i="4"/>
  <c r="BO44" i="4" s="1"/>
  <c r="BA44" i="4"/>
  <c r="BP44" i="4" s="1"/>
  <c r="BB44" i="4"/>
  <c r="BQ44" i="4" s="1"/>
  <c r="BC44" i="4"/>
  <c r="BR44" i="4" s="1"/>
  <c r="BD44" i="4"/>
  <c r="BS44" i="4" s="1"/>
  <c r="BE44" i="4"/>
  <c r="BT44" i="4" s="1"/>
  <c r="BF44" i="4"/>
  <c r="BU44" i="4" s="1"/>
  <c r="BG44" i="4"/>
  <c r="BV44" i="4" s="1"/>
  <c r="BH44" i="4"/>
  <c r="BW44" i="4" s="1"/>
  <c r="BI44" i="4"/>
  <c r="BX44" i="4" s="1"/>
  <c r="BJ44" i="4"/>
  <c r="BY44" i="4" s="1"/>
  <c r="J78" i="5" l="1"/>
  <c r="BK78" i="5"/>
  <c r="K78" i="5" s="1"/>
  <c r="L78" i="5" s="1"/>
  <c r="K64" i="5"/>
  <c r="L64" i="5" s="1"/>
  <c r="J64" i="5"/>
  <c r="N98" i="4"/>
  <c r="O98" i="4" s="1"/>
  <c r="M98" i="4"/>
  <c r="N53" i="4"/>
  <c r="O53" i="4" s="1"/>
  <c r="M53" i="4"/>
  <c r="M44" i="4"/>
  <c r="BK44" i="4"/>
  <c r="N44" i="4" s="1"/>
  <c r="O44" i="4" s="1"/>
  <c r="BG119" i="5" l="1"/>
  <c r="BV119" i="5" s="1"/>
  <c r="BF119" i="5"/>
  <c r="BU119" i="5" s="1"/>
  <c r="BE119" i="5"/>
  <c r="BT119" i="5" s="1"/>
  <c r="BD119" i="5"/>
  <c r="BS119" i="5" s="1"/>
  <c r="BC119" i="5"/>
  <c r="BR119" i="5" s="1"/>
  <c r="BB119" i="5"/>
  <c r="BQ119" i="5" s="1"/>
  <c r="BA119" i="5"/>
  <c r="BP119" i="5" s="1"/>
  <c r="AZ119" i="5"/>
  <c r="BO119" i="5" s="1"/>
  <c r="AY119" i="5"/>
  <c r="BN119" i="5" s="1"/>
  <c r="AX119" i="5"/>
  <c r="BM119" i="5" s="1"/>
  <c r="AW119" i="5"/>
  <c r="BL119" i="5" s="1"/>
  <c r="AV119" i="5"/>
  <c r="BK119" i="5" s="1"/>
  <c r="AU119" i="5"/>
  <c r="BJ119" i="5" s="1"/>
  <c r="AT119" i="5"/>
  <c r="BI119" i="5" s="1"/>
  <c r="AS119" i="5"/>
  <c r="BH119" i="5" s="1"/>
  <c r="BG118" i="5"/>
  <c r="BV118" i="5" s="1"/>
  <c r="BF118" i="5"/>
  <c r="BU118" i="5" s="1"/>
  <c r="BE118" i="5"/>
  <c r="BT118" i="5" s="1"/>
  <c r="BD118" i="5"/>
  <c r="BS118" i="5" s="1"/>
  <c r="BC118" i="5"/>
  <c r="BR118" i="5" s="1"/>
  <c r="BB118" i="5"/>
  <c r="BQ118" i="5" s="1"/>
  <c r="BA118" i="5"/>
  <c r="BP118" i="5" s="1"/>
  <c r="AZ118" i="5"/>
  <c r="BO118" i="5" s="1"/>
  <c r="AY118" i="5"/>
  <c r="BN118" i="5" s="1"/>
  <c r="AX118" i="5"/>
  <c r="BM118" i="5" s="1"/>
  <c r="AW118" i="5"/>
  <c r="BL118" i="5" s="1"/>
  <c r="AV118" i="5"/>
  <c r="BK118" i="5" s="1"/>
  <c r="AU118" i="5"/>
  <c r="BJ118" i="5" s="1"/>
  <c r="AT118" i="5"/>
  <c r="BI118" i="5" s="1"/>
  <c r="AS118" i="5"/>
  <c r="BH118" i="5" s="1"/>
  <c r="BG116" i="5"/>
  <c r="BV116" i="5" s="1"/>
  <c r="BF116" i="5"/>
  <c r="BU116" i="5" s="1"/>
  <c r="BE116" i="5"/>
  <c r="BT116" i="5" s="1"/>
  <c r="BD116" i="5"/>
  <c r="BS116" i="5" s="1"/>
  <c r="BC116" i="5"/>
  <c r="BR116" i="5" s="1"/>
  <c r="BB116" i="5"/>
  <c r="BQ116" i="5" s="1"/>
  <c r="BA116" i="5"/>
  <c r="BP116" i="5" s="1"/>
  <c r="AZ116" i="5"/>
  <c r="BO116" i="5" s="1"/>
  <c r="AY116" i="5"/>
  <c r="BN116" i="5" s="1"/>
  <c r="AX116" i="5"/>
  <c r="BM116" i="5" s="1"/>
  <c r="AW116" i="5"/>
  <c r="BL116" i="5" s="1"/>
  <c r="AV116" i="5"/>
  <c r="BK116" i="5" s="1"/>
  <c r="AU116" i="5"/>
  <c r="BJ116" i="5" s="1"/>
  <c r="AT116" i="5"/>
  <c r="BI116" i="5" s="1"/>
  <c r="AS116" i="5"/>
  <c r="BH116" i="5" s="1"/>
  <c r="BG112" i="5"/>
  <c r="BV112" i="5" s="1"/>
  <c r="BF112" i="5"/>
  <c r="BU112" i="5" s="1"/>
  <c r="BE112" i="5"/>
  <c r="BT112" i="5" s="1"/>
  <c r="BD112" i="5"/>
  <c r="BS112" i="5" s="1"/>
  <c r="BC112" i="5"/>
  <c r="BR112" i="5" s="1"/>
  <c r="BB112" i="5"/>
  <c r="BQ112" i="5" s="1"/>
  <c r="BA112" i="5"/>
  <c r="BP112" i="5" s="1"/>
  <c r="AZ112" i="5"/>
  <c r="BO112" i="5" s="1"/>
  <c r="AY112" i="5"/>
  <c r="BN112" i="5" s="1"/>
  <c r="AX112" i="5"/>
  <c r="BM112" i="5" s="1"/>
  <c r="AW112" i="5"/>
  <c r="BL112" i="5" s="1"/>
  <c r="AV112" i="5"/>
  <c r="BK112" i="5" s="1"/>
  <c r="AU112" i="5"/>
  <c r="BJ112" i="5" s="1"/>
  <c r="AT112" i="5"/>
  <c r="BI112" i="5" s="1"/>
  <c r="AS112" i="5"/>
  <c r="BH112" i="5" s="1"/>
  <c r="BG111" i="5"/>
  <c r="BV111" i="5" s="1"/>
  <c r="BF111" i="5"/>
  <c r="BU111" i="5" s="1"/>
  <c r="BE111" i="5"/>
  <c r="BT111" i="5" s="1"/>
  <c r="BD111" i="5"/>
  <c r="BS111" i="5" s="1"/>
  <c r="BC111" i="5"/>
  <c r="BR111" i="5" s="1"/>
  <c r="BB111" i="5"/>
  <c r="BQ111" i="5" s="1"/>
  <c r="BA111" i="5"/>
  <c r="BP111" i="5" s="1"/>
  <c r="AZ111" i="5"/>
  <c r="BO111" i="5" s="1"/>
  <c r="AY111" i="5"/>
  <c r="BN111" i="5" s="1"/>
  <c r="AX111" i="5"/>
  <c r="BM111" i="5" s="1"/>
  <c r="AW111" i="5"/>
  <c r="BL111" i="5" s="1"/>
  <c r="AV111" i="5"/>
  <c r="BK111" i="5" s="1"/>
  <c r="AU111" i="5"/>
  <c r="BJ111" i="5" s="1"/>
  <c r="AT111" i="5"/>
  <c r="BI111" i="5" s="1"/>
  <c r="AS111" i="5"/>
  <c r="BH111" i="5" s="1"/>
  <c r="K118" i="5" l="1"/>
  <c r="L118" i="5" s="1"/>
  <c r="J118" i="5"/>
  <c r="BJ74" i="4" l="1"/>
  <c r="BY74" i="4" s="1"/>
  <c r="BI74" i="4"/>
  <c r="BX74" i="4" s="1"/>
  <c r="BH74" i="4"/>
  <c r="BW74" i="4" s="1"/>
  <c r="BG74" i="4"/>
  <c r="BV74" i="4" s="1"/>
  <c r="BF74" i="4"/>
  <c r="BU74" i="4" s="1"/>
  <c r="BE74" i="4"/>
  <c r="BT74" i="4" s="1"/>
  <c r="BD74" i="4"/>
  <c r="BS74" i="4" s="1"/>
  <c r="BC74" i="4"/>
  <c r="BR74" i="4" s="1"/>
  <c r="BB74" i="4"/>
  <c r="BQ74" i="4" s="1"/>
  <c r="BA74" i="4"/>
  <c r="BP74" i="4" s="1"/>
  <c r="AZ74" i="4"/>
  <c r="BO74" i="4" s="1"/>
  <c r="AY74" i="4"/>
  <c r="BN74" i="4" s="1"/>
  <c r="AX74" i="4"/>
  <c r="BM74" i="4" s="1"/>
  <c r="AW74" i="4"/>
  <c r="BL74" i="4" s="1"/>
  <c r="AV74" i="4"/>
  <c r="BK74" i="4" s="1"/>
  <c r="C5" i="5" l="1"/>
  <c r="BG89" i="5" l="1"/>
  <c r="BV89" i="5" s="1"/>
  <c r="BF89" i="5"/>
  <c r="BU89" i="5" s="1"/>
  <c r="BE89" i="5"/>
  <c r="BT89" i="5" s="1"/>
  <c r="BD89" i="5"/>
  <c r="BS89" i="5" s="1"/>
  <c r="BC89" i="5"/>
  <c r="BR89" i="5" s="1"/>
  <c r="BB89" i="5"/>
  <c r="BQ89" i="5" s="1"/>
  <c r="BA89" i="5"/>
  <c r="BP89" i="5" s="1"/>
  <c r="AZ89" i="5"/>
  <c r="BO89" i="5" s="1"/>
  <c r="AY89" i="5"/>
  <c r="BN89" i="5" s="1"/>
  <c r="AX89" i="5"/>
  <c r="BM89" i="5" s="1"/>
  <c r="AW89" i="5"/>
  <c r="BL89" i="5" s="1"/>
  <c r="AV89" i="5"/>
  <c r="BK89" i="5" s="1"/>
  <c r="AU89" i="5"/>
  <c r="BJ89" i="5" s="1"/>
  <c r="AT89" i="5"/>
  <c r="BI89" i="5" s="1"/>
  <c r="AS89" i="5"/>
  <c r="BH89" i="5" s="1"/>
  <c r="BG53" i="5"/>
  <c r="BV53" i="5" s="1"/>
  <c r="BF53" i="5"/>
  <c r="BU53" i="5" s="1"/>
  <c r="BE53" i="5"/>
  <c r="BT53" i="5" s="1"/>
  <c r="BD53" i="5"/>
  <c r="BS53" i="5" s="1"/>
  <c r="BC53" i="5"/>
  <c r="BR53" i="5" s="1"/>
  <c r="BB53" i="5"/>
  <c r="BQ53" i="5" s="1"/>
  <c r="BA53" i="5"/>
  <c r="BP53" i="5" s="1"/>
  <c r="AZ53" i="5"/>
  <c r="BO53" i="5" s="1"/>
  <c r="AY53" i="5"/>
  <c r="BN53" i="5" s="1"/>
  <c r="AX53" i="5"/>
  <c r="BM53" i="5" s="1"/>
  <c r="AW53" i="5"/>
  <c r="BL53" i="5" s="1"/>
  <c r="AV53" i="5"/>
  <c r="BK53" i="5" s="1"/>
  <c r="AU53" i="5"/>
  <c r="BJ53" i="5" s="1"/>
  <c r="AT53" i="5"/>
  <c r="BI53" i="5" s="1"/>
  <c r="AS53" i="5"/>
  <c r="BH53" i="5" s="1"/>
  <c r="K89" i="5" l="1"/>
  <c r="L89" i="5" s="1"/>
  <c r="J89" i="5"/>
  <c r="B35" i="5" l="1"/>
  <c r="BJ64" i="4" l="1"/>
  <c r="BY64" i="4" s="1"/>
  <c r="BI64" i="4"/>
  <c r="BX64" i="4" s="1"/>
  <c r="BH64" i="4"/>
  <c r="BW64" i="4" s="1"/>
  <c r="BG64" i="4"/>
  <c r="BV64" i="4" s="1"/>
  <c r="BF64" i="4"/>
  <c r="BU64" i="4" s="1"/>
  <c r="BE64" i="4"/>
  <c r="BT64" i="4" s="1"/>
  <c r="BD64" i="4"/>
  <c r="BS64" i="4" s="1"/>
  <c r="BC64" i="4"/>
  <c r="BR64" i="4" s="1"/>
  <c r="BB64" i="4"/>
  <c r="BQ64" i="4" s="1"/>
  <c r="BA64" i="4"/>
  <c r="BP64" i="4" s="1"/>
  <c r="AZ64" i="4"/>
  <c r="BO64" i="4" s="1"/>
  <c r="AY64" i="4"/>
  <c r="BN64" i="4" s="1"/>
  <c r="AX64" i="4"/>
  <c r="BM64" i="4" s="1"/>
  <c r="AW64" i="4"/>
  <c r="BL64" i="4" s="1"/>
  <c r="AV64" i="4"/>
  <c r="BK64" i="4" s="1"/>
  <c r="BG65" i="5" l="1"/>
  <c r="BV65" i="5" s="1"/>
  <c r="BF65" i="5"/>
  <c r="BU65" i="5" s="1"/>
  <c r="BE65" i="5"/>
  <c r="BT65" i="5" s="1"/>
  <c r="BD65" i="5"/>
  <c r="BS65" i="5" s="1"/>
  <c r="BC65" i="5"/>
  <c r="BR65" i="5" s="1"/>
  <c r="BB65" i="5"/>
  <c r="BQ65" i="5" s="1"/>
  <c r="BA65" i="5"/>
  <c r="BP65" i="5" s="1"/>
  <c r="AZ65" i="5"/>
  <c r="BO65" i="5" s="1"/>
  <c r="AY65" i="5"/>
  <c r="BN65" i="5" s="1"/>
  <c r="AX65" i="5"/>
  <c r="BM65" i="5" s="1"/>
  <c r="AW65" i="5"/>
  <c r="BL65" i="5" s="1"/>
  <c r="AV65" i="5"/>
  <c r="BK65" i="5" s="1"/>
  <c r="AU65" i="5"/>
  <c r="BJ65" i="5" s="1"/>
  <c r="AT65" i="5"/>
  <c r="BI65" i="5" s="1"/>
  <c r="AS65" i="5"/>
  <c r="BH65" i="5" s="1"/>
  <c r="BG61" i="5"/>
  <c r="BV61" i="5" s="1"/>
  <c r="BF61" i="5"/>
  <c r="BU61" i="5" s="1"/>
  <c r="BE61" i="5"/>
  <c r="BT61" i="5" s="1"/>
  <c r="BD61" i="5"/>
  <c r="BS61" i="5" s="1"/>
  <c r="BC61" i="5"/>
  <c r="BR61" i="5" s="1"/>
  <c r="BB61" i="5"/>
  <c r="BQ61" i="5" s="1"/>
  <c r="BA61" i="5"/>
  <c r="BP61" i="5" s="1"/>
  <c r="AZ61" i="5"/>
  <c r="BO61" i="5" s="1"/>
  <c r="AY61" i="5"/>
  <c r="BN61" i="5" s="1"/>
  <c r="AX61" i="5"/>
  <c r="BM61" i="5" s="1"/>
  <c r="AW61" i="5"/>
  <c r="BL61" i="5" s="1"/>
  <c r="AV61" i="5"/>
  <c r="BK61" i="5" s="1"/>
  <c r="AU61" i="5"/>
  <c r="BJ61" i="5" s="1"/>
  <c r="AT61" i="5"/>
  <c r="BI61" i="5" s="1"/>
  <c r="AS61" i="5"/>
  <c r="BH61" i="5" s="1"/>
  <c r="BJ56" i="4"/>
  <c r="BY56" i="4" s="1"/>
  <c r="BI56" i="4"/>
  <c r="BX56" i="4" s="1"/>
  <c r="BH56" i="4"/>
  <c r="BW56" i="4" s="1"/>
  <c r="BG56" i="4"/>
  <c r="BV56" i="4" s="1"/>
  <c r="BF56" i="4"/>
  <c r="BU56" i="4" s="1"/>
  <c r="BE56" i="4"/>
  <c r="BT56" i="4" s="1"/>
  <c r="BD56" i="4"/>
  <c r="BS56" i="4" s="1"/>
  <c r="BC56" i="4"/>
  <c r="BR56" i="4" s="1"/>
  <c r="BB56" i="4"/>
  <c r="BQ56" i="4" s="1"/>
  <c r="BA56" i="4"/>
  <c r="BP56" i="4" s="1"/>
  <c r="AZ56" i="4"/>
  <c r="BO56" i="4" s="1"/>
  <c r="AY56" i="4"/>
  <c r="BN56" i="4" s="1"/>
  <c r="AX56" i="4"/>
  <c r="BM56" i="4" s="1"/>
  <c r="AW56" i="4"/>
  <c r="BL56" i="4" s="1"/>
  <c r="AV56" i="4"/>
  <c r="BK56" i="4" s="1"/>
  <c r="BJ52" i="4"/>
  <c r="BY52" i="4" s="1"/>
  <c r="BI52" i="4"/>
  <c r="BX52" i="4" s="1"/>
  <c r="BH52" i="4"/>
  <c r="BW52" i="4" s="1"/>
  <c r="BG52" i="4"/>
  <c r="BV52" i="4" s="1"/>
  <c r="BF52" i="4"/>
  <c r="BU52" i="4" s="1"/>
  <c r="BE52" i="4"/>
  <c r="BT52" i="4" s="1"/>
  <c r="BD52" i="4"/>
  <c r="BS52" i="4" s="1"/>
  <c r="BC52" i="4"/>
  <c r="BR52" i="4" s="1"/>
  <c r="BB52" i="4"/>
  <c r="BQ52" i="4" s="1"/>
  <c r="BA52" i="4"/>
  <c r="BP52" i="4" s="1"/>
  <c r="AZ52" i="4"/>
  <c r="BO52" i="4" s="1"/>
  <c r="AY52" i="4"/>
  <c r="BN52" i="4" s="1"/>
  <c r="AX52" i="4"/>
  <c r="BM52" i="4" s="1"/>
  <c r="AW52" i="4"/>
  <c r="BL52" i="4" s="1"/>
  <c r="AV52" i="4"/>
  <c r="BK52" i="4" s="1"/>
  <c r="BG124" i="5"/>
  <c r="BV124" i="5" s="1"/>
  <c r="BF124" i="5"/>
  <c r="BU124" i="5" s="1"/>
  <c r="BE124" i="5"/>
  <c r="BT124" i="5" s="1"/>
  <c r="BD124" i="5"/>
  <c r="BS124" i="5" s="1"/>
  <c r="BC124" i="5"/>
  <c r="BR124" i="5" s="1"/>
  <c r="BB124" i="5"/>
  <c r="BQ124" i="5" s="1"/>
  <c r="BA124" i="5"/>
  <c r="BP124" i="5" s="1"/>
  <c r="AZ124" i="5"/>
  <c r="BO124" i="5" s="1"/>
  <c r="AY124" i="5"/>
  <c r="BN124" i="5" s="1"/>
  <c r="AX124" i="5"/>
  <c r="BM124" i="5" s="1"/>
  <c r="AW124" i="5"/>
  <c r="BL124" i="5" s="1"/>
  <c r="AV124" i="5"/>
  <c r="BK124" i="5" s="1"/>
  <c r="AU124" i="5"/>
  <c r="BJ124" i="5" s="1"/>
  <c r="AT124" i="5"/>
  <c r="BI124" i="5" s="1"/>
  <c r="AS124" i="5"/>
  <c r="BH124" i="5" s="1"/>
  <c r="BJ87" i="4" l="1"/>
  <c r="BY87" i="4" s="1"/>
  <c r="BI87" i="4"/>
  <c r="BX87" i="4" s="1"/>
  <c r="BH87" i="4"/>
  <c r="BW87" i="4" s="1"/>
  <c r="BG87" i="4"/>
  <c r="BV87" i="4" s="1"/>
  <c r="BF87" i="4"/>
  <c r="BU87" i="4" s="1"/>
  <c r="BE87" i="4"/>
  <c r="BT87" i="4" s="1"/>
  <c r="BD87" i="4"/>
  <c r="BS87" i="4" s="1"/>
  <c r="BC87" i="4"/>
  <c r="BR87" i="4" s="1"/>
  <c r="BB87" i="4"/>
  <c r="BQ87" i="4" s="1"/>
  <c r="BA87" i="4"/>
  <c r="BP87" i="4" s="1"/>
  <c r="AZ87" i="4"/>
  <c r="BO87" i="4" s="1"/>
  <c r="AY87" i="4"/>
  <c r="BN87" i="4" s="1"/>
  <c r="AX87" i="4"/>
  <c r="BM87" i="4" s="1"/>
  <c r="AW87" i="4"/>
  <c r="BL87" i="4" s="1"/>
  <c r="AV87" i="4"/>
  <c r="BK87" i="4" s="1"/>
  <c r="BJ80" i="4" l="1"/>
  <c r="BY80" i="4" s="1"/>
  <c r="BI80" i="4"/>
  <c r="BX80" i="4" s="1"/>
  <c r="BH80" i="4"/>
  <c r="BW80" i="4" s="1"/>
  <c r="BG80" i="4"/>
  <c r="BV80" i="4" s="1"/>
  <c r="BF80" i="4"/>
  <c r="BU80" i="4" s="1"/>
  <c r="BE80" i="4"/>
  <c r="BT80" i="4" s="1"/>
  <c r="BD80" i="4"/>
  <c r="BS80" i="4" s="1"/>
  <c r="BC80" i="4"/>
  <c r="BR80" i="4" s="1"/>
  <c r="BB80" i="4"/>
  <c r="BQ80" i="4" s="1"/>
  <c r="BA80" i="4"/>
  <c r="BP80" i="4" s="1"/>
  <c r="AZ80" i="4"/>
  <c r="BO80" i="4" s="1"/>
  <c r="AY80" i="4"/>
  <c r="BN80" i="4" s="1"/>
  <c r="AX80" i="4"/>
  <c r="BM80" i="4" s="1"/>
  <c r="AW80" i="4"/>
  <c r="BL80" i="4" s="1"/>
  <c r="AV80" i="4"/>
  <c r="BK80" i="4" s="1"/>
  <c r="BG91" i="5" l="1"/>
  <c r="BV91" i="5" s="1"/>
  <c r="BF91" i="5"/>
  <c r="BU91" i="5" s="1"/>
  <c r="BE91" i="5"/>
  <c r="BT91" i="5" s="1"/>
  <c r="BD91" i="5"/>
  <c r="BS91" i="5" s="1"/>
  <c r="BC91" i="5"/>
  <c r="BR91" i="5" s="1"/>
  <c r="BB91" i="5"/>
  <c r="BQ91" i="5" s="1"/>
  <c r="BA91" i="5"/>
  <c r="BP91" i="5" s="1"/>
  <c r="AZ91" i="5"/>
  <c r="BO91" i="5" s="1"/>
  <c r="AY91" i="5"/>
  <c r="BN91" i="5" s="1"/>
  <c r="AX91" i="5"/>
  <c r="BM91" i="5" s="1"/>
  <c r="AW91" i="5"/>
  <c r="BL91" i="5" s="1"/>
  <c r="AV91" i="5"/>
  <c r="BK91" i="5" s="1"/>
  <c r="AU91" i="5"/>
  <c r="BJ91" i="5" s="1"/>
  <c r="AT91" i="5"/>
  <c r="BI91" i="5" s="1"/>
  <c r="AS91" i="5"/>
  <c r="BH91" i="5" s="1"/>
  <c r="BG90" i="5"/>
  <c r="BV90" i="5" s="1"/>
  <c r="BF90" i="5"/>
  <c r="BU90" i="5" s="1"/>
  <c r="BE90" i="5"/>
  <c r="BT90" i="5" s="1"/>
  <c r="BD90" i="5"/>
  <c r="BS90" i="5" s="1"/>
  <c r="BC90" i="5"/>
  <c r="BR90" i="5" s="1"/>
  <c r="BB90" i="5"/>
  <c r="BQ90" i="5" s="1"/>
  <c r="BA90" i="5"/>
  <c r="BP90" i="5" s="1"/>
  <c r="AZ90" i="5"/>
  <c r="BO90" i="5" s="1"/>
  <c r="AY90" i="5"/>
  <c r="BN90" i="5" s="1"/>
  <c r="AX90" i="5"/>
  <c r="BM90" i="5" s="1"/>
  <c r="AW90" i="5"/>
  <c r="BL90" i="5" s="1"/>
  <c r="AV90" i="5"/>
  <c r="BK90" i="5" s="1"/>
  <c r="AU90" i="5"/>
  <c r="BJ90" i="5" s="1"/>
  <c r="AT90" i="5"/>
  <c r="BI90" i="5" s="1"/>
  <c r="AS90" i="5"/>
  <c r="BH90" i="5" s="1"/>
  <c r="BG88" i="5"/>
  <c r="BV88" i="5" s="1"/>
  <c r="BF88" i="5"/>
  <c r="BU88" i="5" s="1"/>
  <c r="BE88" i="5"/>
  <c r="BT88" i="5" s="1"/>
  <c r="BD88" i="5"/>
  <c r="BS88" i="5" s="1"/>
  <c r="BC88" i="5"/>
  <c r="BR88" i="5" s="1"/>
  <c r="BB88" i="5"/>
  <c r="BQ88" i="5" s="1"/>
  <c r="BA88" i="5"/>
  <c r="BP88" i="5" s="1"/>
  <c r="AZ88" i="5"/>
  <c r="BO88" i="5" s="1"/>
  <c r="AY88" i="5"/>
  <c r="BN88" i="5" s="1"/>
  <c r="AX88" i="5"/>
  <c r="BM88" i="5" s="1"/>
  <c r="AW88" i="5"/>
  <c r="BL88" i="5" s="1"/>
  <c r="AV88" i="5"/>
  <c r="BK88" i="5" s="1"/>
  <c r="AU88" i="5"/>
  <c r="BJ88" i="5" s="1"/>
  <c r="AT88" i="5"/>
  <c r="BI88" i="5" s="1"/>
  <c r="AS88" i="5"/>
  <c r="BH88" i="5" s="1"/>
  <c r="BG75" i="5"/>
  <c r="BV75" i="5" s="1"/>
  <c r="BF75" i="5"/>
  <c r="BU75" i="5" s="1"/>
  <c r="BE75" i="5"/>
  <c r="BT75" i="5" s="1"/>
  <c r="BD75" i="5"/>
  <c r="BS75" i="5" s="1"/>
  <c r="BC75" i="5"/>
  <c r="BR75" i="5" s="1"/>
  <c r="BB75" i="5"/>
  <c r="BQ75" i="5" s="1"/>
  <c r="BA75" i="5"/>
  <c r="BP75" i="5" s="1"/>
  <c r="AZ75" i="5"/>
  <c r="BO75" i="5" s="1"/>
  <c r="AY75" i="5"/>
  <c r="BN75" i="5" s="1"/>
  <c r="AX75" i="5"/>
  <c r="BM75" i="5" s="1"/>
  <c r="AW75" i="5"/>
  <c r="BL75" i="5" s="1"/>
  <c r="AV75" i="5"/>
  <c r="BK75" i="5" s="1"/>
  <c r="AU75" i="5"/>
  <c r="BJ75" i="5" s="1"/>
  <c r="AT75" i="5"/>
  <c r="BI75" i="5" s="1"/>
  <c r="AS75" i="5"/>
  <c r="BH75" i="5" s="1"/>
  <c r="BG67" i="5"/>
  <c r="BV67" i="5" s="1"/>
  <c r="BF67" i="5"/>
  <c r="BU67" i="5" s="1"/>
  <c r="BE67" i="5"/>
  <c r="BT67" i="5" s="1"/>
  <c r="BD67" i="5"/>
  <c r="BS67" i="5" s="1"/>
  <c r="BC67" i="5"/>
  <c r="BR67" i="5" s="1"/>
  <c r="BB67" i="5"/>
  <c r="BQ67" i="5" s="1"/>
  <c r="BA67" i="5"/>
  <c r="BP67" i="5" s="1"/>
  <c r="AZ67" i="5"/>
  <c r="BO67" i="5" s="1"/>
  <c r="AY67" i="5"/>
  <c r="BN67" i="5" s="1"/>
  <c r="AX67" i="5"/>
  <c r="BM67" i="5" s="1"/>
  <c r="AW67" i="5"/>
  <c r="BL67" i="5" s="1"/>
  <c r="AV67" i="5"/>
  <c r="BK67" i="5" s="1"/>
  <c r="AU67" i="5"/>
  <c r="BJ67" i="5" s="1"/>
  <c r="AT67" i="5"/>
  <c r="BI67" i="5" s="1"/>
  <c r="AS67" i="5"/>
  <c r="BH67" i="5" s="1"/>
  <c r="BJ115" i="4"/>
  <c r="BY115" i="4" s="1"/>
  <c r="BI115" i="4"/>
  <c r="BX115" i="4" s="1"/>
  <c r="BH115" i="4"/>
  <c r="BW115" i="4" s="1"/>
  <c r="BG115" i="4"/>
  <c r="BV115" i="4" s="1"/>
  <c r="BF115" i="4"/>
  <c r="BU115" i="4" s="1"/>
  <c r="BE115" i="4"/>
  <c r="BT115" i="4" s="1"/>
  <c r="BD115" i="4"/>
  <c r="BS115" i="4" s="1"/>
  <c r="BC115" i="4"/>
  <c r="BR115" i="4" s="1"/>
  <c r="BB115" i="4"/>
  <c r="BQ115" i="4" s="1"/>
  <c r="BA115" i="4"/>
  <c r="BP115" i="4" s="1"/>
  <c r="AZ115" i="4"/>
  <c r="BO115" i="4" s="1"/>
  <c r="AY115" i="4"/>
  <c r="BN115" i="4" s="1"/>
  <c r="AX115" i="4"/>
  <c r="BM115" i="4" s="1"/>
  <c r="AW115" i="4"/>
  <c r="BL115" i="4" s="1"/>
  <c r="AV115" i="4"/>
  <c r="BK115" i="4" s="1"/>
  <c r="K91" i="5" l="1"/>
  <c r="L91" i="5" s="1"/>
  <c r="J91" i="5"/>
  <c r="K75" i="5"/>
  <c r="L75" i="5" s="1"/>
  <c r="J75" i="5"/>
  <c r="K67" i="5"/>
  <c r="L67" i="5" s="1"/>
  <c r="J67" i="5"/>
  <c r="M115" i="4"/>
  <c r="N115" i="4"/>
  <c r="O115" i="4" s="1"/>
  <c r="BG57" i="5" l="1"/>
  <c r="BV57" i="5" s="1"/>
  <c r="BF57" i="5"/>
  <c r="BU57" i="5" s="1"/>
  <c r="BE57" i="5"/>
  <c r="BT57" i="5" s="1"/>
  <c r="BD57" i="5"/>
  <c r="BS57" i="5" s="1"/>
  <c r="BC57" i="5"/>
  <c r="BR57" i="5" s="1"/>
  <c r="BB57" i="5"/>
  <c r="BQ57" i="5" s="1"/>
  <c r="BA57" i="5"/>
  <c r="BP57" i="5" s="1"/>
  <c r="AZ57" i="5"/>
  <c r="BO57" i="5" s="1"/>
  <c r="AY57" i="5"/>
  <c r="BN57" i="5" s="1"/>
  <c r="AX57" i="5"/>
  <c r="BM57" i="5" s="1"/>
  <c r="AW57" i="5"/>
  <c r="BL57" i="5" s="1"/>
  <c r="AV57" i="5"/>
  <c r="BK57" i="5" s="1"/>
  <c r="AU57" i="5"/>
  <c r="BJ57" i="5" s="1"/>
  <c r="AT57" i="5"/>
  <c r="BI57" i="5" s="1"/>
  <c r="AS57" i="5"/>
  <c r="BH57" i="5" s="1"/>
  <c r="BJ116" i="4" l="1"/>
  <c r="BY116" i="4" s="1"/>
  <c r="BI116" i="4"/>
  <c r="BX116" i="4" s="1"/>
  <c r="BH116" i="4"/>
  <c r="BW116" i="4" s="1"/>
  <c r="BG116" i="4"/>
  <c r="BV116" i="4" s="1"/>
  <c r="BF116" i="4"/>
  <c r="BU116" i="4" s="1"/>
  <c r="BE116" i="4"/>
  <c r="BT116" i="4" s="1"/>
  <c r="BD116" i="4"/>
  <c r="BS116" i="4" s="1"/>
  <c r="BC116" i="4"/>
  <c r="BR116" i="4" s="1"/>
  <c r="BB116" i="4"/>
  <c r="BQ116" i="4" s="1"/>
  <c r="BA116" i="4"/>
  <c r="BP116" i="4" s="1"/>
  <c r="AZ116" i="4"/>
  <c r="BO116" i="4" s="1"/>
  <c r="AY116" i="4"/>
  <c r="BN116" i="4" s="1"/>
  <c r="AX116" i="4"/>
  <c r="BM116" i="4" s="1"/>
  <c r="AW116" i="4"/>
  <c r="BL116" i="4" s="1"/>
  <c r="AV116" i="4"/>
  <c r="BK116" i="4" s="1"/>
  <c r="BG126" i="5" l="1"/>
  <c r="BV126" i="5" s="1"/>
  <c r="BF126" i="5"/>
  <c r="BU126" i="5" s="1"/>
  <c r="BE126" i="5"/>
  <c r="BT126" i="5" s="1"/>
  <c r="BD126" i="5"/>
  <c r="BS126" i="5" s="1"/>
  <c r="BC126" i="5"/>
  <c r="BR126" i="5" s="1"/>
  <c r="BB126" i="5"/>
  <c r="BQ126" i="5" s="1"/>
  <c r="BA126" i="5"/>
  <c r="BP126" i="5" s="1"/>
  <c r="AZ126" i="5"/>
  <c r="BO126" i="5" s="1"/>
  <c r="AY126" i="5"/>
  <c r="BN126" i="5" s="1"/>
  <c r="AX126" i="5"/>
  <c r="BM126" i="5" s="1"/>
  <c r="AW126" i="5"/>
  <c r="BL126" i="5" s="1"/>
  <c r="AV126" i="5"/>
  <c r="BK126" i="5" s="1"/>
  <c r="AU126" i="5"/>
  <c r="BJ126" i="5" s="1"/>
  <c r="AT126" i="5"/>
  <c r="BI126" i="5" s="1"/>
  <c r="AS126" i="5"/>
  <c r="BH126" i="5" s="1"/>
  <c r="BJ48" i="4" l="1"/>
  <c r="BY48" i="4" s="1"/>
  <c r="BI48" i="4"/>
  <c r="BX48" i="4" s="1"/>
  <c r="BH48" i="4"/>
  <c r="BW48" i="4" s="1"/>
  <c r="BG48" i="4"/>
  <c r="BV48" i="4" s="1"/>
  <c r="BF48" i="4"/>
  <c r="BU48" i="4" s="1"/>
  <c r="BE48" i="4"/>
  <c r="BT48" i="4" s="1"/>
  <c r="BD48" i="4"/>
  <c r="BS48" i="4" s="1"/>
  <c r="BC48" i="4"/>
  <c r="BR48" i="4" s="1"/>
  <c r="BB48" i="4"/>
  <c r="BQ48" i="4" s="1"/>
  <c r="BA48" i="4"/>
  <c r="BP48" i="4" s="1"/>
  <c r="AZ48" i="4"/>
  <c r="BO48" i="4" s="1"/>
  <c r="AY48" i="4"/>
  <c r="BN48" i="4" s="1"/>
  <c r="AX48" i="4"/>
  <c r="BM48" i="4" s="1"/>
  <c r="AW48" i="4"/>
  <c r="BL48" i="4" s="1"/>
  <c r="AV48" i="4"/>
  <c r="BK48" i="4" s="1"/>
  <c r="M48" i="4" l="1"/>
  <c r="N48" i="4"/>
  <c r="O48" i="4" s="1"/>
  <c r="BG59" i="5" l="1"/>
  <c r="BV59" i="5" s="1"/>
  <c r="BF59" i="5"/>
  <c r="BU59" i="5" s="1"/>
  <c r="BE59" i="5"/>
  <c r="BT59" i="5" s="1"/>
  <c r="BD59" i="5"/>
  <c r="BS59" i="5" s="1"/>
  <c r="BC59" i="5"/>
  <c r="BR59" i="5" s="1"/>
  <c r="BB59" i="5"/>
  <c r="BQ59" i="5" s="1"/>
  <c r="BA59" i="5"/>
  <c r="BP59" i="5" s="1"/>
  <c r="AZ59" i="5"/>
  <c r="BO59" i="5" s="1"/>
  <c r="AY59" i="5"/>
  <c r="BN59" i="5" s="1"/>
  <c r="AX59" i="5"/>
  <c r="BM59" i="5" s="1"/>
  <c r="AW59" i="5"/>
  <c r="BL59" i="5" s="1"/>
  <c r="AV59" i="5"/>
  <c r="BK59" i="5" s="1"/>
  <c r="AU59" i="5"/>
  <c r="BJ59" i="5" s="1"/>
  <c r="AT59" i="5"/>
  <c r="BI59" i="5" s="1"/>
  <c r="AS59" i="5"/>
  <c r="BH59" i="5" s="1"/>
  <c r="BG113" i="5" l="1"/>
  <c r="BV113" i="5" s="1"/>
  <c r="BF113" i="5"/>
  <c r="BU113" i="5" s="1"/>
  <c r="BE113" i="5"/>
  <c r="BT113" i="5" s="1"/>
  <c r="BD113" i="5"/>
  <c r="BS113" i="5" s="1"/>
  <c r="BC113" i="5"/>
  <c r="BR113" i="5" s="1"/>
  <c r="BB113" i="5"/>
  <c r="BQ113" i="5" s="1"/>
  <c r="BA113" i="5"/>
  <c r="BP113" i="5" s="1"/>
  <c r="AZ113" i="5"/>
  <c r="BO113" i="5" s="1"/>
  <c r="AY113" i="5"/>
  <c r="BN113" i="5" s="1"/>
  <c r="AX113" i="5"/>
  <c r="BM113" i="5" s="1"/>
  <c r="AW113" i="5"/>
  <c r="BL113" i="5" s="1"/>
  <c r="AV113" i="5"/>
  <c r="BK113" i="5" s="1"/>
  <c r="AU113" i="5"/>
  <c r="BJ113" i="5" s="1"/>
  <c r="AT113" i="5"/>
  <c r="BI113" i="5" s="1"/>
  <c r="AS113" i="5"/>
  <c r="BH113" i="5" s="1"/>
  <c r="I36" i="5"/>
  <c r="K113" i="5" l="1"/>
  <c r="L113" i="5" s="1"/>
  <c r="J113" i="5"/>
  <c r="BJ113" i="4" l="1"/>
  <c r="BY113" i="4" s="1"/>
  <c r="BI113" i="4"/>
  <c r="BX113" i="4" s="1"/>
  <c r="BH113" i="4"/>
  <c r="BW113" i="4" s="1"/>
  <c r="BG113" i="4"/>
  <c r="BV113" i="4" s="1"/>
  <c r="BF113" i="4"/>
  <c r="BU113" i="4" s="1"/>
  <c r="BE113" i="4"/>
  <c r="BT113" i="4" s="1"/>
  <c r="BD113" i="4"/>
  <c r="BS113" i="4" s="1"/>
  <c r="BC113" i="4"/>
  <c r="BR113" i="4" s="1"/>
  <c r="BB113" i="4"/>
  <c r="BQ113" i="4" s="1"/>
  <c r="BA113" i="4"/>
  <c r="BP113" i="4" s="1"/>
  <c r="AZ113" i="4"/>
  <c r="BO113" i="4" s="1"/>
  <c r="AY113" i="4"/>
  <c r="BN113" i="4" s="1"/>
  <c r="AX113" i="4"/>
  <c r="BM113" i="4" s="1"/>
  <c r="AW113" i="4"/>
  <c r="BL113" i="4" s="1"/>
  <c r="AV113" i="4"/>
  <c r="BK113" i="4" s="1"/>
  <c r="N113" i="4" l="1"/>
  <c r="O113" i="4" s="1"/>
  <c r="M113" i="4"/>
  <c r="BJ37" i="4" l="1"/>
  <c r="BI37" i="4"/>
  <c r="BH37" i="4"/>
  <c r="BG37" i="4"/>
  <c r="BF37" i="4"/>
  <c r="BE37" i="4"/>
  <c r="BD37" i="4"/>
  <c r="BC37" i="4"/>
  <c r="BB37" i="4"/>
  <c r="BA37" i="4"/>
  <c r="AZ37" i="4"/>
  <c r="AY37" i="4"/>
  <c r="AX37" i="4"/>
  <c r="AW37" i="4"/>
  <c r="AV37" i="4"/>
  <c r="BJ39" i="4"/>
  <c r="BY39" i="4" s="1"/>
  <c r="BI39" i="4"/>
  <c r="BX39" i="4" s="1"/>
  <c r="BH39" i="4"/>
  <c r="BW39" i="4" s="1"/>
  <c r="BG39" i="4"/>
  <c r="BV39" i="4" s="1"/>
  <c r="BF39" i="4"/>
  <c r="BU39" i="4" s="1"/>
  <c r="BE39" i="4"/>
  <c r="BT39" i="4" s="1"/>
  <c r="BD39" i="4"/>
  <c r="BS39" i="4" s="1"/>
  <c r="BC39" i="4"/>
  <c r="BR39" i="4" s="1"/>
  <c r="BB39" i="4"/>
  <c r="BQ39" i="4" s="1"/>
  <c r="BA39" i="4"/>
  <c r="BP39" i="4" s="1"/>
  <c r="AZ39" i="4"/>
  <c r="BO39" i="4" s="1"/>
  <c r="AY39" i="4"/>
  <c r="BN39" i="4" s="1"/>
  <c r="AX39" i="4"/>
  <c r="BM39" i="4" s="1"/>
  <c r="AW39" i="4"/>
  <c r="BL39" i="4" s="1"/>
  <c r="AV39" i="4"/>
  <c r="BK39" i="4" s="1"/>
  <c r="BL37" i="4" l="1"/>
  <c r="BN37" i="4"/>
  <c r="BR37" i="4"/>
  <c r="BV37" i="4"/>
  <c r="BP37" i="4"/>
  <c r="BX37" i="4"/>
  <c r="BK37" i="4"/>
  <c r="BO37" i="4"/>
  <c r="BS37" i="4"/>
  <c r="BW37" i="4"/>
  <c r="BT37" i="4"/>
  <c r="BM37" i="4"/>
  <c r="BQ37" i="4"/>
  <c r="BU37" i="4"/>
  <c r="BY37" i="4"/>
  <c r="BG104" i="5" l="1"/>
  <c r="BV104" i="5" s="1"/>
  <c r="BF104" i="5"/>
  <c r="BU104" i="5" s="1"/>
  <c r="BE104" i="5"/>
  <c r="BT104" i="5" s="1"/>
  <c r="BD104" i="5"/>
  <c r="BS104" i="5" s="1"/>
  <c r="BC104" i="5"/>
  <c r="BR104" i="5" s="1"/>
  <c r="BB104" i="5"/>
  <c r="BQ104" i="5" s="1"/>
  <c r="BA104" i="5"/>
  <c r="BP104" i="5" s="1"/>
  <c r="AZ104" i="5"/>
  <c r="BO104" i="5" s="1"/>
  <c r="AY104" i="5"/>
  <c r="BN104" i="5" s="1"/>
  <c r="AX104" i="5"/>
  <c r="BM104" i="5" s="1"/>
  <c r="AW104" i="5"/>
  <c r="BL104" i="5" s="1"/>
  <c r="AV104" i="5"/>
  <c r="BK104" i="5" s="1"/>
  <c r="AU104" i="5"/>
  <c r="BJ104" i="5" s="1"/>
  <c r="AT104" i="5"/>
  <c r="BI104" i="5" s="1"/>
  <c r="AS104" i="5"/>
  <c r="BH104" i="5" s="1"/>
  <c r="BG102" i="5"/>
  <c r="BV102" i="5" s="1"/>
  <c r="BF102" i="5"/>
  <c r="BU102" i="5" s="1"/>
  <c r="BE102" i="5"/>
  <c r="BT102" i="5" s="1"/>
  <c r="BD102" i="5"/>
  <c r="BS102" i="5" s="1"/>
  <c r="BC102" i="5"/>
  <c r="BR102" i="5" s="1"/>
  <c r="BB102" i="5"/>
  <c r="BQ102" i="5" s="1"/>
  <c r="BA102" i="5"/>
  <c r="BP102" i="5" s="1"/>
  <c r="AZ102" i="5"/>
  <c r="BO102" i="5" s="1"/>
  <c r="AY102" i="5"/>
  <c r="BN102" i="5" s="1"/>
  <c r="AX102" i="5"/>
  <c r="BM102" i="5" s="1"/>
  <c r="AW102" i="5"/>
  <c r="BL102" i="5" s="1"/>
  <c r="AV102" i="5"/>
  <c r="BK102" i="5" s="1"/>
  <c r="AU102" i="5"/>
  <c r="BJ102" i="5" s="1"/>
  <c r="AT102" i="5"/>
  <c r="AS102" i="5"/>
  <c r="BH102" i="5" s="1"/>
  <c r="BG101" i="5"/>
  <c r="BV101" i="5" s="1"/>
  <c r="BF101" i="5"/>
  <c r="BU101" i="5" s="1"/>
  <c r="BE101" i="5"/>
  <c r="BT101" i="5" s="1"/>
  <c r="BD101" i="5"/>
  <c r="BS101" i="5" s="1"/>
  <c r="BC101" i="5"/>
  <c r="BR101" i="5" s="1"/>
  <c r="BB101" i="5"/>
  <c r="BQ101" i="5" s="1"/>
  <c r="BA101" i="5"/>
  <c r="BP101" i="5" s="1"/>
  <c r="AZ101" i="5"/>
  <c r="BO101" i="5" s="1"/>
  <c r="AY101" i="5"/>
  <c r="BN101" i="5" s="1"/>
  <c r="AX101" i="5"/>
  <c r="BM101" i="5" s="1"/>
  <c r="AW101" i="5"/>
  <c r="BL101" i="5" s="1"/>
  <c r="AV101" i="5"/>
  <c r="BK101" i="5" s="1"/>
  <c r="AU101" i="5"/>
  <c r="BJ101" i="5" s="1"/>
  <c r="AT101" i="5"/>
  <c r="BI101" i="5" s="1"/>
  <c r="AS101" i="5"/>
  <c r="BH101" i="5" s="1"/>
  <c r="BG55" i="5"/>
  <c r="BV55" i="5" s="1"/>
  <c r="BF55" i="5"/>
  <c r="BU55" i="5" s="1"/>
  <c r="BE55" i="5"/>
  <c r="BT55" i="5" s="1"/>
  <c r="BD55" i="5"/>
  <c r="BS55" i="5" s="1"/>
  <c r="BC55" i="5"/>
  <c r="BR55" i="5" s="1"/>
  <c r="BB55" i="5"/>
  <c r="BQ55" i="5" s="1"/>
  <c r="BA55" i="5"/>
  <c r="BP55" i="5" s="1"/>
  <c r="AZ55" i="5"/>
  <c r="BO55" i="5" s="1"/>
  <c r="AY55" i="5"/>
  <c r="BN55" i="5" s="1"/>
  <c r="AX55" i="5"/>
  <c r="BM55" i="5" s="1"/>
  <c r="AW55" i="5"/>
  <c r="BL55" i="5" s="1"/>
  <c r="AV55" i="5"/>
  <c r="BK55" i="5" s="1"/>
  <c r="AU55" i="5"/>
  <c r="BJ55" i="5" s="1"/>
  <c r="AT55" i="5"/>
  <c r="BI55" i="5" s="1"/>
  <c r="AS55" i="5"/>
  <c r="BH55" i="5" s="1"/>
  <c r="BG54" i="5"/>
  <c r="BV54" i="5" s="1"/>
  <c r="BF54" i="5"/>
  <c r="BU54" i="5" s="1"/>
  <c r="BE54" i="5"/>
  <c r="BT54" i="5" s="1"/>
  <c r="BD54" i="5"/>
  <c r="BS54" i="5" s="1"/>
  <c r="BC54" i="5"/>
  <c r="BR54" i="5" s="1"/>
  <c r="BB54" i="5"/>
  <c r="BQ54" i="5" s="1"/>
  <c r="BA54" i="5"/>
  <c r="BP54" i="5" s="1"/>
  <c r="AZ54" i="5"/>
  <c r="BO54" i="5" s="1"/>
  <c r="AY54" i="5"/>
  <c r="BN54" i="5" s="1"/>
  <c r="AX54" i="5"/>
  <c r="BM54" i="5" s="1"/>
  <c r="AW54" i="5"/>
  <c r="BL54" i="5" s="1"/>
  <c r="AV54" i="5"/>
  <c r="BK54" i="5" s="1"/>
  <c r="AU54" i="5"/>
  <c r="BJ54" i="5" s="1"/>
  <c r="AT54" i="5"/>
  <c r="BI54" i="5" s="1"/>
  <c r="AS54" i="5"/>
  <c r="BG45" i="5"/>
  <c r="BV45" i="5" s="1"/>
  <c r="BF45" i="5"/>
  <c r="BU45" i="5" s="1"/>
  <c r="BE45" i="5"/>
  <c r="BT45" i="5" s="1"/>
  <c r="BD45" i="5"/>
  <c r="BS45" i="5" s="1"/>
  <c r="BC45" i="5"/>
  <c r="BR45" i="5" s="1"/>
  <c r="BB45" i="5"/>
  <c r="BQ45" i="5" s="1"/>
  <c r="BA45" i="5"/>
  <c r="BP45" i="5" s="1"/>
  <c r="AZ45" i="5"/>
  <c r="BO45" i="5" s="1"/>
  <c r="AY45" i="5"/>
  <c r="BN45" i="5" s="1"/>
  <c r="AX45" i="5"/>
  <c r="BM45" i="5" s="1"/>
  <c r="AW45" i="5"/>
  <c r="BL45" i="5" s="1"/>
  <c r="AV45" i="5"/>
  <c r="BK45" i="5" s="1"/>
  <c r="AU45" i="5"/>
  <c r="BJ45" i="5" s="1"/>
  <c r="AT45" i="5"/>
  <c r="BI45" i="5" s="1"/>
  <c r="AS45" i="5"/>
  <c r="BH45" i="5" s="1"/>
  <c r="BG41" i="5"/>
  <c r="BV41" i="5" s="1"/>
  <c r="BF41" i="5"/>
  <c r="BU41" i="5" s="1"/>
  <c r="BE41" i="5"/>
  <c r="BT41" i="5" s="1"/>
  <c r="BD41" i="5"/>
  <c r="BS41" i="5" s="1"/>
  <c r="BC41" i="5"/>
  <c r="BR41" i="5" s="1"/>
  <c r="BB41" i="5"/>
  <c r="BQ41" i="5" s="1"/>
  <c r="BA41" i="5"/>
  <c r="BP41" i="5" s="1"/>
  <c r="AZ41" i="5"/>
  <c r="BO41" i="5" s="1"/>
  <c r="AY41" i="5"/>
  <c r="BN41" i="5" s="1"/>
  <c r="AX41" i="5"/>
  <c r="BM41" i="5" s="1"/>
  <c r="AW41" i="5"/>
  <c r="BL41" i="5" s="1"/>
  <c r="AV41" i="5"/>
  <c r="BK41" i="5" s="1"/>
  <c r="AU41" i="5"/>
  <c r="BJ41" i="5" s="1"/>
  <c r="AT41" i="5"/>
  <c r="BI41" i="5" s="1"/>
  <c r="AS41" i="5"/>
  <c r="BH41" i="5" s="1"/>
  <c r="BG40" i="5"/>
  <c r="BV40" i="5" s="1"/>
  <c r="BF40" i="5"/>
  <c r="BU40" i="5" s="1"/>
  <c r="BE40" i="5"/>
  <c r="BT40" i="5" s="1"/>
  <c r="BD40" i="5"/>
  <c r="BS40" i="5" s="1"/>
  <c r="BC40" i="5"/>
  <c r="BR40" i="5" s="1"/>
  <c r="BB40" i="5"/>
  <c r="BQ40" i="5" s="1"/>
  <c r="BA40" i="5"/>
  <c r="BP40" i="5" s="1"/>
  <c r="AZ40" i="5"/>
  <c r="BO40" i="5" s="1"/>
  <c r="AY40" i="5"/>
  <c r="BN40" i="5" s="1"/>
  <c r="AX40" i="5"/>
  <c r="BM40" i="5" s="1"/>
  <c r="AW40" i="5"/>
  <c r="BL40" i="5" s="1"/>
  <c r="AV40" i="5"/>
  <c r="BK40" i="5" s="1"/>
  <c r="AU40" i="5"/>
  <c r="BJ40" i="5" s="1"/>
  <c r="AT40" i="5"/>
  <c r="BI40" i="5" s="1"/>
  <c r="AS40" i="5"/>
  <c r="BH40" i="5" s="1"/>
  <c r="BG39" i="5"/>
  <c r="BV39" i="5" s="1"/>
  <c r="BF39" i="5"/>
  <c r="BU39" i="5" s="1"/>
  <c r="BE39" i="5"/>
  <c r="BT39" i="5" s="1"/>
  <c r="BD39" i="5"/>
  <c r="BS39" i="5" s="1"/>
  <c r="BC39" i="5"/>
  <c r="BR39" i="5" s="1"/>
  <c r="BB39" i="5"/>
  <c r="BQ39" i="5" s="1"/>
  <c r="BA39" i="5"/>
  <c r="BP39" i="5" s="1"/>
  <c r="AZ39" i="5"/>
  <c r="BO39" i="5" s="1"/>
  <c r="AY39" i="5"/>
  <c r="BN39" i="5" s="1"/>
  <c r="AX39" i="5"/>
  <c r="BM39" i="5" s="1"/>
  <c r="AW39" i="5"/>
  <c r="BL39" i="5" s="1"/>
  <c r="AV39" i="5"/>
  <c r="BK39" i="5" s="1"/>
  <c r="AU39" i="5"/>
  <c r="BJ39" i="5" s="1"/>
  <c r="AT39" i="5"/>
  <c r="BI39" i="5" s="1"/>
  <c r="AS39" i="5"/>
  <c r="BH39" i="5" s="1"/>
  <c r="J102" i="5" l="1"/>
  <c r="BI102" i="5"/>
  <c r="K102" i="5" s="1"/>
  <c r="L102" i="5" s="1"/>
  <c r="J54" i="5"/>
  <c r="K40" i="5"/>
  <c r="L40" i="5" s="1"/>
  <c r="J40" i="5"/>
  <c r="C2" i="4"/>
  <c r="F14" i="6"/>
  <c r="G14" i="6" s="1"/>
  <c r="F17" i="6"/>
  <c r="G17" i="6" s="1"/>
  <c r="BJ96" i="4" l="1"/>
  <c r="BY96" i="4" s="1"/>
  <c r="BI96" i="4"/>
  <c r="BX96" i="4" s="1"/>
  <c r="BH96" i="4"/>
  <c r="BW96" i="4" s="1"/>
  <c r="BG96" i="4"/>
  <c r="BV96" i="4" s="1"/>
  <c r="BF96" i="4"/>
  <c r="BU96" i="4" s="1"/>
  <c r="BE96" i="4"/>
  <c r="BT96" i="4" s="1"/>
  <c r="BD96" i="4"/>
  <c r="BS96" i="4" s="1"/>
  <c r="BC96" i="4"/>
  <c r="BR96" i="4" s="1"/>
  <c r="BB96" i="4"/>
  <c r="BQ96" i="4" s="1"/>
  <c r="BA96" i="4"/>
  <c r="BP96" i="4" s="1"/>
  <c r="AZ96" i="4"/>
  <c r="BO96" i="4" s="1"/>
  <c r="AY96" i="4"/>
  <c r="BN96" i="4" s="1"/>
  <c r="AX96" i="4"/>
  <c r="BM96" i="4" s="1"/>
  <c r="AW96" i="4"/>
  <c r="BL96" i="4" s="1"/>
  <c r="AV96" i="4"/>
  <c r="BK96" i="4" s="1"/>
  <c r="BJ93" i="4"/>
  <c r="BY93" i="4" s="1"/>
  <c r="BI93" i="4"/>
  <c r="BX93" i="4" s="1"/>
  <c r="BH93" i="4"/>
  <c r="BW93" i="4" s="1"/>
  <c r="BG93" i="4"/>
  <c r="BV93" i="4" s="1"/>
  <c r="BF93" i="4"/>
  <c r="BU93" i="4" s="1"/>
  <c r="BE93" i="4"/>
  <c r="BT93" i="4" s="1"/>
  <c r="BD93" i="4"/>
  <c r="BS93" i="4" s="1"/>
  <c r="BC93" i="4"/>
  <c r="BR93" i="4" s="1"/>
  <c r="BB93" i="4"/>
  <c r="BQ93" i="4" s="1"/>
  <c r="BA93" i="4"/>
  <c r="BP93" i="4" s="1"/>
  <c r="AZ93" i="4"/>
  <c r="BO93" i="4" s="1"/>
  <c r="AY93" i="4"/>
  <c r="BN93" i="4" s="1"/>
  <c r="AX93" i="4"/>
  <c r="BM93" i="4" s="1"/>
  <c r="AW93" i="4"/>
  <c r="BL93" i="4" s="1"/>
  <c r="AV93" i="4"/>
  <c r="BJ92" i="4"/>
  <c r="BY92" i="4" s="1"/>
  <c r="BI92" i="4"/>
  <c r="BX92" i="4" s="1"/>
  <c r="BH92" i="4"/>
  <c r="BW92" i="4" s="1"/>
  <c r="BG92" i="4"/>
  <c r="BV92" i="4" s="1"/>
  <c r="BF92" i="4"/>
  <c r="BU92" i="4" s="1"/>
  <c r="BE92" i="4"/>
  <c r="BT92" i="4" s="1"/>
  <c r="BD92" i="4"/>
  <c r="BS92" i="4" s="1"/>
  <c r="BC92" i="4"/>
  <c r="BR92" i="4" s="1"/>
  <c r="BB92" i="4"/>
  <c r="BQ92" i="4" s="1"/>
  <c r="BA92" i="4"/>
  <c r="BP92" i="4" s="1"/>
  <c r="AZ92" i="4"/>
  <c r="BO92" i="4" s="1"/>
  <c r="AY92" i="4"/>
  <c r="BN92" i="4" s="1"/>
  <c r="AX92" i="4"/>
  <c r="BM92" i="4" s="1"/>
  <c r="AW92" i="4"/>
  <c r="BL92" i="4" s="1"/>
  <c r="AV92" i="4"/>
  <c r="BK92" i="4" s="1"/>
  <c r="BK93" i="4" l="1"/>
  <c r="M92" i="4"/>
  <c r="N92" i="4"/>
  <c r="O92" i="4" s="1"/>
  <c r="AV40" i="4" l="1"/>
  <c r="BK40" i="4" s="1"/>
  <c r="AW40" i="4"/>
  <c r="BL40" i="4" s="1"/>
  <c r="AX40" i="4"/>
  <c r="BM40" i="4" s="1"/>
  <c r="AY40" i="4"/>
  <c r="BN40" i="4" s="1"/>
  <c r="AZ40" i="4"/>
  <c r="BO40" i="4" s="1"/>
  <c r="BA40" i="4"/>
  <c r="BP40" i="4" s="1"/>
  <c r="BB40" i="4"/>
  <c r="BQ40" i="4" s="1"/>
  <c r="BC40" i="4"/>
  <c r="BR40" i="4" s="1"/>
  <c r="BD40" i="4"/>
  <c r="BS40" i="4" s="1"/>
  <c r="BE40" i="4"/>
  <c r="BT40" i="4" s="1"/>
  <c r="BF40" i="4"/>
  <c r="BU40" i="4" s="1"/>
  <c r="BG40" i="4"/>
  <c r="BV40" i="4" s="1"/>
  <c r="BH40" i="4"/>
  <c r="BW40" i="4" s="1"/>
  <c r="BI40" i="4"/>
  <c r="BX40" i="4" s="1"/>
  <c r="BJ40" i="4"/>
  <c r="BY40" i="4" s="1"/>
  <c r="C20" i="6" l="1"/>
  <c r="F23" i="6" l="1"/>
  <c r="G23" i="6" s="1"/>
  <c r="F22" i="6"/>
  <c r="G22" i="6" s="1"/>
  <c r="C23" i="6"/>
  <c r="C22" i="6"/>
  <c r="C32" i="2"/>
  <c r="C31" i="2"/>
  <c r="C30" i="2"/>
  <c r="C29" i="2"/>
  <c r="C28" i="2"/>
  <c r="C27" i="2"/>
  <c r="C26" i="2"/>
  <c r="C25" i="2"/>
  <c r="C24" i="2"/>
  <c r="C23" i="2"/>
  <c r="C22" i="2"/>
  <c r="C21" i="2"/>
  <c r="AS38" i="5" l="1"/>
  <c r="AT38" i="5"/>
  <c r="AU38" i="5"/>
  <c r="BJ38" i="5" s="1"/>
  <c r="AV38" i="5"/>
  <c r="BK38" i="5" s="1"/>
  <c r="AW38" i="5"/>
  <c r="BL38" i="5" s="1"/>
  <c r="AX38" i="5"/>
  <c r="BM38" i="5" s="1"/>
  <c r="AY38" i="5"/>
  <c r="BN38" i="5" s="1"/>
  <c r="AZ38" i="5"/>
  <c r="BO38" i="5" s="1"/>
  <c r="BA38" i="5"/>
  <c r="BP38" i="5" s="1"/>
  <c r="BB38" i="5"/>
  <c r="BQ38" i="5" s="1"/>
  <c r="BC38" i="5"/>
  <c r="BR38" i="5" s="1"/>
  <c r="BD38" i="5"/>
  <c r="BS38" i="5" s="1"/>
  <c r="BE38" i="5"/>
  <c r="BT38" i="5" s="1"/>
  <c r="BF38" i="5"/>
  <c r="BU38" i="5" s="1"/>
  <c r="BG38" i="5"/>
  <c r="BV38" i="5" s="1"/>
  <c r="AS43" i="5"/>
  <c r="AT43" i="5"/>
  <c r="BI43" i="5" s="1"/>
  <c r="AU43" i="5"/>
  <c r="BJ43" i="5" s="1"/>
  <c r="AV43" i="5"/>
  <c r="BK43" i="5" s="1"/>
  <c r="AW43" i="5"/>
  <c r="BL43" i="5" s="1"/>
  <c r="AX43" i="5"/>
  <c r="BM43" i="5" s="1"/>
  <c r="AY43" i="5"/>
  <c r="BN43" i="5" s="1"/>
  <c r="AZ43" i="5"/>
  <c r="BO43" i="5" s="1"/>
  <c r="BA43" i="5"/>
  <c r="BP43" i="5" s="1"/>
  <c r="BB43" i="5"/>
  <c r="BQ43" i="5" s="1"/>
  <c r="BC43" i="5"/>
  <c r="BR43" i="5" s="1"/>
  <c r="BD43" i="5"/>
  <c r="BS43" i="5" s="1"/>
  <c r="BE43" i="5"/>
  <c r="BT43" i="5" s="1"/>
  <c r="BF43" i="5"/>
  <c r="BU43" i="5" s="1"/>
  <c r="BG43" i="5"/>
  <c r="BV43" i="5" s="1"/>
  <c r="AS44" i="5"/>
  <c r="AT44" i="5"/>
  <c r="BI44" i="5" s="1"/>
  <c r="AU44" i="5"/>
  <c r="BJ44" i="5" s="1"/>
  <c r="AV44" i="5"/>
  <c r="BK44" i="5" s="1"/>
  <c r="AW44" i="5"/>
  <c r="BL44" i="5" s="1"/>
  <c r="AX44" i="5"/>
  <c r="BM44" i="5" s="1"/>
  <c r="AY44" i="5"/>
  <c r="BN44" i="5" s="1"/>
  <c r="AZ44" i="5"/>
  <c r="BO44" i="5" s="1"/>
  <c r="BA44" i="5"/>
  <c r="BP44" i="5" s="1"/>
  <c r="BB44" i="5"/>
  <c r="BQ44" i="5" s="1"/>
  <c r="BC44" i="5"/>
  <c r="BR44" i="5" s="1"/>
  <c r="BD44" i="5"/>
  <c r="BS44" i="5" s="1"/>
  <c r="BE44" i="5"/>
  <c r="BT44" i="5" s="1"/>
  <c r="BF44" i="5"/>
  <c r="BU44" i="5" s="1"/>
  <c r="BG44" i="5"/>
  <c r="BV44" i="5" s="1"/>
  <c r="AS47" i="5"/>
  <c r="AT47" i="5"/>
  <c r="BI47" i="5" s="1"/>
  <c r="AU47" i="5"/>
  <c r="BJ47" i="5" s="1"/>
  <c r="AV47" i="5"/>
  <c r="BK47" i="5" s="1"/>
  <c r="AW47" i="5"/>
  <c r="BL47" i="5" s="1"/>
  <c r="AX47" i="5"/>
  <c r="BM47" i="5" s="1"/>
  <c r="AY47" i="5"/>
  <c r="BN47" i="5" s="1"/>
  <c r="AZ47" i="5"/>
  <c r="BO47" i="5" s="1"/>
  <c r="BA47" i="5"/>
  <c r="BP47" i="5" s="1"/>
  <c r="BB47" i="5"/>
  <c r="BQ47" i="5" s="1"/>
  <c r="BC47" i="5"/>
  <c r="BR47" i="5" s="1"/>
  <c r="BD47" i="5"/>
  <c r="BS47" i="5" s="1"/>
  <c r="BE47" i="5"/>
  <c r="BT47" i="5" s="1"/>
  <c r="BF47" i="5"/>
  <c r="BU47" i="5" s="1"/>
  <c r="BG47" i="5"/>
  <c r="BV47" i="5" s="1"/>
  <c r="AS48" i="5"/>
  <c r="AT48" i="5"/>
  <c r="BI48" i="5" s="1"/>
  <c r="AU48" i="5"/>
  <c r="BJ48" i="5" s="1"/>
  <c r="AV48" i="5"/>
  <c r="BK48" i="5" s="1"/>
  <c r="AW48" i="5"/>
  <c r="BL48" i="5" s="1"/>
  <c r="AX48" i="5"/>
  <c r="BM48" i="5" s="1"/>
  <c r="AY48" i="5"/>
  <c r="BN48" i="5" s="1"/>
  <c r="AZ48" i="5"/>
  <c r="BO48" i="5" s="1"/>
  <c r="BA48" i="5"/>
  <c r="BP48" i="5" s="1"/>
  <c r="BB48" i="5"/>
  <c r="BQ48" i="5" s="1"/>
  <c r="BC48" i="5"/>
  <c r="BR48" i="5" s="1"/>
  <c r="BD48" i="5"/>
  <c r="BS48" i="5" s="1"/>
  <c r="BE48" i="5"/>
  <c r="BT48" i="5" s="1"/>
  <c r="BF48" i="5"/>
  <c r="BU48" i="5" s="1"/>
  <c r="BG48" i="5"/>
  <c r="BV48" i="5" s="1"/>
  <c r="AS49" i="5"/>
  <c r="AT49" i="5"/>
  <c r="BI49" i="5" s="1"/>
  <c r="AU49" i="5"/>
  <c r="BJ49" i="5" s="1"/>
  <c r="AV49" i="5"/>
  <c r="BK49" i="5" s="1"/>
  <c r="AW49" i="5"/>
  <c r="BL49" i="5" s="1"/>
  <c r="AX49" i="5"/>
  <c r="BM49" i="5" s="1"/>
  <c r="AY49" i="5"/>
  <c r="BN49" i="5" s="1"/>
  <c r="AZ49" i="5"/>
  <c r="BO49" i="5" s="1"/>
  <c r="BA49" i="5"/>
  <c r="BP49" i="5" s="1"/>
  <c r="BB49" i="5"/>
  <c r="BQ49" i="5" s="1"/>
  <c r="BC49" i="5"/>
  <c r="BR49" i="5" s="1"/>
  <c r="BD49" i="5"/>
  <c r="BS49" i="5" s="1"/>
  <c r="BE49" i="5"/>
  <c r="BT49" i="5" s="1"/>
  <c r="BF49" i="5"/>
  <c r="BU49" i="5" s="1"/>
  <c r="BG49" i="5"/>
  <c r="BV49" i="5" s="1"/>
  <c r="AS51" i="5"/>
  <c r="AT51" i="5"/>
  <c r="BI51" i="5" s="1"/>
  <c r="AU51" i="5"/>
  <c r="BJ51" i="5" s="1"/>
  <c r="AV51" i="5"/>
  <c r="BK51" i="5" s="1"/>
  <c r="AW51" i="5"/>
  <c r="BL51" i="5" s="1"/>
  <c r="AX51" i="5"/>
  <c r="BM51" i="5" s="1"/>
  <c r="AY51" i="5"/>
  <c r="BN51" i="5" s="1"/>
  <c r="AZ51" i="5"/>
  <c r="BO51" i="5" s="1"/>
  <c r="BA51" i="5"/>
  <c r="BP51" i="5" s="1"/>
  <c r="BB51" i="5"/>
  <c r="BQ51" i="5" s="1"/>
  <c r="BC51" i="5"/>
  <c r="BR51" i="5" s="1"/>
  <c r="BD51" i="5"/>
  <c r="BS51" i="5" s="1"/>
  <c r="BE51" i="5"/>
  <c r="BT51" i="5" s="1"/>
  <c r="BF51" i="5"/>
  <c r="BU51" i="5" s="1"/>
  <c r="BG51" i="5"/>
  <c r="BV51" i="5" s="1"/>
  <c r="AS52" i="5"/>
  <c r="AT52" i="5"/>
  <c r="BI52" i="5" s="1"/>
  <c r="AU52" i="5"/>
  <c r="BJ52" i="5" s="1"/>
  <c r="AV52" i="5"/>
  <c r="BK52" i="5" s="1"/>
  <c r="AW52" i="5"/>
  <c r="BL52" i="5" s="1"/>
  <c r="AX52" i="5"/>
  <c r="BM52" i="5" s="1"/>
  <c r="AY52" i="5"/>
  <c r="BN52" i="5" s="1"/>
  <c r="AZ52" i="5"/>
  <c r="BO52" i="5" s="1"/>
  <c r="BA52" i="5"/>
  <c r="BP52" i="5" s="1"/>
  <c r="BB52" i="5"/>
  <c r="BQ52" i="5" s="1"/>
  <c r="BC52" i="5"/>
  <c r="BR52" i="5" s="1"/>
  <c r="BD52" i="5"/>
  <c r="BS52" i="5" s="1"/>
  <c r="BE52" i="5"/>
  <c r="BT52" i="5" s="1"/>
  <c r="BF52" i="5"/>
  <c r="BU52" i="5" s="1"/>
  <c r="BG52" i="5"/>
  <c r="BV52" i="5" s="1"/>
  <c r="AS60" i="5"/>
  <c r="AT60" i="5"/>
  <c r="BI60" i="5" s="1"/>
  <c r="AU60" i="5"/>
  <c r="BJ60" i="5" s="1"/>
  <c r="AV60" i="5"/>
  <c r="BK60" i="5" s="1"/>
  <c r="AW60" i="5"/>
  <c r="BL60" i="5" s="1"/>
  <c r="AX60" i="5"/>
  <c r="BM60" i="5" s="1"/>
  <c r="AY60" i="5"/>
  <c r="BN60" i="5" s="1"/>
  <c r="AZ60" i="5"/>
  <c r="BO60" i="5" s="1"/>
  <c r="BA60" i="5"/>
  <c r="BP60" i="5" s="1"/>
  <c r="BB60" i="5"/>
  <c r="BQ60" i="5" s="1"/>
  <c r="BC60" i="5"/>
  <c r="BR60" i="5" s="1"/>
  <c r="BD60" i="5"/>
  <c r="BS60" i="5" s="1"/>
  <c r="BE60" i="5"/>
  <c r="BT60" i="5" s="1"/>
  <c r="BF60" i="5"/>
  <c r="BU60" i="5" s="1"/>
  <c r="BG60" i="5"/>
  <c r="BV60" i="5" s="1"/>
  <c r="AS62" i="5"/>
  <c r="AT62" i="5"/>
  <c r="BI62" i="5" s="1"/>
  <c r="AU62" i="5"/>
  <c r="BJ62" i="5" s="1"/>
  <c r="AV62" i="5"/>
  <c r="BK62" i="5" s="1"/>
  <c r="AW62" i="5"/>
  <c r="BL62" i="5" s="1"/>
  <c r="AX62" i="5"/>
  <c r="BM62" i="5" s="1"/>
  <c r="AY62" i="5"/>
  <c r="BN62" i="5" s="1"/>
  <c r="AZ62" i="5"/>
  <c r="BO62" i="5" s="1"/>
  <c r="BA62" i="5"/>
  <c r="BP62" i="5" s="1"/>
  <c r="BB62" i="5"/>
  <c r="BQ62" i="5" s="1"/>
  <c r="BC62" i="5"/>
  <c r="BR62" i="5" s="1"/>
  <c r="BD62" i="5"/>
  <c r="BS62" i="5" s="1"/>
  <c r="BE62" i="5"/>
  <c r="BT62" i="5" s="1"/>
  <c r="BF62" i="5"/>
  <c r="BU62" i="5" s="1"/>
  <c r="BG62" i="5"/>
  <c r="BV62" i="5" s="1"/>
  <c r="AS63" i="5"/>
  <c r="AT63" i="5"/>
  <c r="BI63" i="5" s="1"/>
  <c r="AU63" i="5"/>
  <c r="BJ63" i="5" s="1"/>
  <c r="AV63" i="5"/>
  <c r="BK63" i="5" s="1"/>
  <c r="AW63" i="5"/>
  <c r="BL63" i="5" s="1"/>
  <c r="AX63" i="5"/>
  <c r="BM63" i="5" s="1"/>
  <c r="AY63" i="5"/>
  <c r="BN63" i="5" s="1"/>
  <c r="AZ63" i="5"/>
  <c r="BO63" i="5" s="1"/>
  <c r="BA63" i="5"/>
  <c r="BP63" i="5" s="1"/>
  <c r="BB63" i="5"/>
  <c r="BQ63" i="5" s="1"/>
  <c r="BC63" i="5"/>
  <c r="BR63" i="5" s="1"/>
  <c r="BD63" i="5"/>
  <c r="BS63" i="5" s="1"/>
  <c r="BE63" i="5"/>
  <c r="BT63" i="5" s="1"/>
  <c r="BF63" i="5"/>
  <c r="BU63" i="5" s="1"/>
  <c r="BG63" i="5"/>
  <c r="BV63" i="5" s="1"/>
  <c r="AS68" i="5"/>
  <c r="AT68" i="5"/>
  <c r="BI68" i="5" s="1"/>
  <c r="AU68" i="5"/>
  <c r="BJ68" i="5" s="1"/>
  <c r="AV68" i="5"/>
  <c r="BK68" i="5" s="1"/>
  <c r="AW68" i="5"/>
  <c r="BL68" i="5" s="1"/>
  <c r="AX68" i="5"/>
  <c r="BM68" i="5" s="1"/>
  <c r="AY68" i="5"/>
  <c r="BN68" i="5" s="1"/>
  <c r="AZ68" i="5"/>
  <c r="BO68" i="5" s="1"/>
  <c r="BA68" i="5"/>
  <c r="BP68" i="5" s="1"/>
  <c r="BB68" i="5"/>
  <c r="BQ68" i="5" s="1"/>
  <c r="BC68" i="5"/>
  <c r="BR68" i="5" s="1"/>
  <c r="BD68" i="5"/>
  <c r="BS68" i="5" s="1"/>
  <c r="BE68" i="5"/>
  <c r="BT68" i="5" s="1"/>
  <c r="BF68" i="5"/>
  <c r="BU68" i="5" s="1"/>
  <c r="BG68" i="5"/>
  <c r="BV68" i="5" s="1"/>
  <c r="AS72" i="5"/>
  <c r="AT72" i="5"/>
  <c r="BI72" i="5" s="1"/>
  <c r="AU72" i="5"/>
  <c r="BJ72" i="5" s="1"/>
  <c r="AV72" i="5"/>
  <c r="BK72" i="5" s="1"/>
  <c r="AW72" i="5"/>
  <c r="BL72" i="5" s="1"/>
  <c r="AX72" i="5"/>
  <c r="BM72" i="5" s="1"/>
  <c r="AY72" i="5"/>
  <c r="BN72" i="5" s="1"/>
  <c r="AZ72" i="5"/>
  <c r="BO72" i="5" s="1"/>
  <c r="BA72" i="5"/>
  <c r="BP72" i="5" s="1"/>
  <c r="BB72" i="5"/>
  <c r="BQ72" i="5" s="1"/>
  <c r="BC72" i="5"/>
  <c r="BR72" i="5" s="1"/>
  <c r="BD72" i="5"/>
  <c r="BS72" i="5" s="1"/>
  <c r="BE72" i="5"/>
  <c r="BT72" i="5" s="1"/>
  <c r="BF72" i="5"/>
  <c r="BU72" i="5" s="1"/>
  <c r="BG72" i="5"/>
  <c r="BV72" i="5" s="1"/>
  <c r="AS73" i="5"/>
  <c r="AT73" i="5"/>
  <c r="BI73" i="5" s="1"/>
  <c r="AU73" i="5"/>
  <c r="BJ73" i="5" s="1"/>
  <c r="AV73" i="5"/>
  <c r="BK73" i="5" s="1"/>
  <c r="AW73" i="5"/>
  <c r="BL73" i="5" s="1"/>
  <c r="AX73" i="5"/>
  <c r="BM73" i="5" s="1"/>
  <c r="AY73" i="5"/>
  <c r="BN73" i="5" s="1"/>
  <c r="AZ73" i="5"/>
  <c r="BO73" i="5" s="1"/>
  <c r="BA73" i="5"/>
  <c r="BP73" i="5" s="1"/>
  <c r="BB73" i="5"/>
  <c r="BQ73" i="5" s="1"/>
  <c r="BC73" i="5"/>
  <c r="BR73" i="5" s="1"/>
  <c r="BD73" i="5"/>
  <c r="BS73" i="5" s="1"/>
  <c r="BE73" i="5"/>
  <c r="BT73" i="5" s="1"/>
  <c r="BF73" i="5"/>
  <c r="BU73" i="5" s="1"/>
  <c r="BG73" i="5"/>
  <c r="BV73" i="5" s="1"/>
  <c r="AS74" i="5"/>
  <c r="AT74" i="5"/>
  <c r="BI74" i="5" s="1"/>
  <c r="AU74" i="5"/>
  <c r="BJ74" i="5" s="1"/>
  <c r="AV74" i="5"/>
  <c r="BK74" i="5" s="1"/>
  <c r="AW74" i="5"/>
  <c r="BL74" i="5" s="1"/>
  <c r="AX74" i="5"/>
  <c r="BM74" i="5" s="1"/>
  <c r="AY74" i="5"/>
  <c r="BN74" i="5" s="1"/>
  <c r="AZ74" i="5"/>
  <c r="BO74" i="5" s="1"/>
  <c r="BA74" i="5"/>
  <c r="BP74" i="5" s="1"/>
  <c r="BB74" i="5"/>
  <c r="BQ74" i="5" s="1"/>
  <c r="BC74" i="5"/>
  <c r="BR74" i="5" s="1"/>
  <c r="BD74" i="5"/>
  <c r="BS74" i="5" s="1"/>
  <c r="BE74" i="5"/>
  <c r="BT74" i="5" s="1"/>
  <c r="BF74" i="5"/>
  <c r="BU74" i="5" s="1"/>
  <c r="BG74" i="5"/>
  <c r="BV74" i="5" s="1"/>
  <c r="AS77" i="5"/>
  <c r="AT77" i="5"/>
  <c r="BI77" i="5" s="1"/>
  <c r="AU77" i="5"/>
  <c r="BJ77" i="5" s="1"/>
  <c r="AV77" i="5"/>
  <c r="BK77" i="5" s="1"/>
  <c r="AW77" i="5"/>
  <c r="BL77" i="5" s="1"/>
  <c r="AX77" i="5"/>
  <c r="BM77" i="5" s="1"/>
  <c r="AY77" i="5"/>
  <c r="BN77" i="5" s="1"/>
  <c r="AZ77" i="5"/>
  <c r="BO77" i="5" s="1"/>
  <c r="BA77" i="5"/>
  <c r="BP77" i="5" s="1"/>
  <c r="BB77" i="5"/>
  <c r="BQ77" i="5" s="1"/>
  <c r="BC77" i="5"/>
  <c r="BR77" i="5" s="1"/>
  <c r="BD77" i="5"/>
  <c r="BS77" i="5" s="1"/>
  <c r="BE77" i="5"/>
  <c r="BT77" i="5" s="1"/>
  <c r="BF77" i="5"/>
  <c r="BU77" i="5" s="1"/>
  <c r="BG77" i="5"/>
  <c r="BV77" i="5" s="1"/>
  <c r="AS81" i="5"/>
  <c r="AT81" i="5"/>
  <c r="BI81" i="5" s="1"/>
  <c r="AU81" i="5"/>
  <c r="BJ81" i="5" s="1"/>
  <c r="AV81" i="5"/>
  <c r="BK81" i="5" s="1"/>
  <c r="AW81" i="5"/>
  <c r="BL81" i="5" s="1"/>
  <c r="AX81" i="5"/>
  <c r="BM81" i="5" s="1"/>
  <c r="AY81" i="5"/>
  <c r="BN81" i="5" s="1"/>
  <c r="AZ81" i="5"/>
  <c r="BO81" i="5" s="1"/>
  <c r="BA81" i="5"/>
  <c r="BP81" i="5" s="1"/>
  <c r="BB81" i="5"/>
  <c r="BQ81" i="5" s="1"/>
  <c r="BC81" i="5"/>
  <c r="BR81" i="5" s="1"/>
  <c r="BD81" i="5"/>
  <c r="BS81" i="5" s="1"/>
  <c r="BE81" i="5"/>
  <c r="BT81" i="5" s="1"/>
  <c r="BF81" i="5"/>
  <c r="BU81" i="5" s="1"/>
  <c r="BG81" i="5"/>
  <c r="BV81" i="5" s="1"/>
  <c r="AS82" i="5"/>
  <c r="AT82" i="5"/>
  <c r="AU82" i="5"/>
  <c r="BJ82" i="5" s="1"/>
  <c r="AV82" i="5"/>
  <c r="BK82" i="5" s="1"/>
  <c r="AW82" i="5"/>
  <c r="BL82" i="5" s="1"/>
  <c r="AX82" i="5"/>
  <c r="BM82" i="5" s="1"/>
  <c r="AY82" i="5"/>
  <c r="BN82" i="5" s="1"/>
  <c r="AZ82" i="5"/>
  <c r="BO82" i="5" s="1"/>
  <c r="BA82" i="5"/>
  <c r="BP82" i="5" s="1"/>
  <c r="BB82" i="5"/>
  <c r="BQ82" i="5" s="1"/>
  <c r="BC82" i="5"/>
  <c r="BR82" i="5" s="1"/>
  <c r="BD82" i="5"/>
  <c r="BS82" i="5" s="1"/>
  <c r="BE82" i="5"/>
  <c r="BT82" i="5" s="1"/>
  <c r="BF82" i="5"/>
  <c r="BU82" i="5" s="1"/>
  <c r="BG82" i="5"/>
  <c r="BV82" i="5" s="1"/>
  <c r="AS83" i="5"/>
  <c r="AT83" i="5"/>
  <c r="BI83" i="5" s="1"/>
  <c r="AU83" i="5"/>
  <c r="BJ83" i="5" s="1"/>
  <c r="AV83" i="5"/>
  <c r="BK83" i="5" s="1"/>
  <c r="AW83" i="5"/>
  <c r="BL83" i="5" s="1"/>
  <c r="AX83" i="5"/>
  <c r="BM83" i="5" s="1"/>
  <c r="AY83" i="5"/>
  <c r="BN83" i="5" s="1"/>
  <c r="AZ83" i="5"/>
  <c r="BO83" i="5" s="1"/>
  <c r="BA83" i="5"/>
  <c r="BP83" i="5" s="1"/>
  <c r="BB83" i="5"/>
  <c r="BQ83" i="5" s="1"/>
  <c r="BC83" i="5"/>
  <c r="BR83" i="5" s="1"/>
  <c r="BD83" i="5"/>
  <c r="BS83" i="5" s="1"/>
  <c r="BE83" i="5"/>
  <c r="BT83" i="5" s="1"/>
  <c r="BF83" i="5"/>
  <c r="BU83" i="5" s="1"/>
  <c r="BG83" i="5"/>
  <c r="BV83" i="5" s="1"/>
  <c r="AS85" i="5"/>
  <c r="AT85" i="5"/>
  <c r="BI85" i="5" s="1"/>
  <c r="AU85" i="5"/>
  <c r="BJ85" i="5" s="1"/>
  <c r="AV85" i="5"/>
  <c r="BK85" i="5" s="1"/>
  <c r="AW85" i="5"/>
  <c r="BL85" i="5" s="1"/>
  <c r="AX85" i="5"/>
  <c r="BM85" i="5" s="1"/>
  <c r="AY85" i="5"/>
  <c r="BN85" i="5" s="1"/>
  <c r="AZ85" i="5"/>
  <c r="BO85" i="5" s="1"/>
  <c r="BA85" i="5"/>
  <c r="BP85" i="5" s="1"/>
  <c r="BB85" i="5"/>
  <c r="BQ85" i="5" s="1"/>
  <c r="BC85" i="5"/>
  <c r="BR85" i="5" s="1"/>
  <c r="BD85" i="5"/>
  <c r="BS85" i="5" s="1"/>
  <c r="BE85" i="5"/>
  <c r="BT85" i="5" s="1"/>
  <c r="BF85" i="5"/>
  <c r="BU85" i="5" s="1"/>
  <c r="BG85" i="5"/>
  <c r="BV85" i="5" s="1"/>
  <c r="AS86" i="5"/>
  <c r="AT86" i="5"/>
  <c r="BI86" i="5" s="1"/>
  <c r="AU86" i="5"/>
  <c r="BJ86" i="5" s="1"/>
  <c r="AV86" i="5"/>
  <c r="BK86" i="5" s="1"/>
  <c r="AW86" i="5"/>
  <c r="BL86" i="5" s="1"/>
  <c r="AX86" i="5"/>
  <c r="BM86" i="5" s="1"/>
  <c r="AY86" i="5"/>
  <c r="BN86" i="5" s="1"/>
  <c r="AZ86" i="5"/>
  <c r="BO86" i="5" s="1"/>
  <c r="BA86" i="5"/>
  <c r="BP86" i="5" s="1"/>
  <c r="BB86" i="5"/>
  <c r="BQ86" i="5" s="1"/>
  <c r="BC86" i="5"/>
  <c r="BR86" i="5" s="1"/>
  <c r="BD86" i="5"/>
  <c r="BS86" i="5" s="1"/>
  <c r="BE86" i="5"/>
  <c r="BT86" i="5" s="1"/>
  <c r="BF86" i="5"/>
  <c r="BU86" i="5" s="1"/>
  <c r="BG86" i="5"/>
  <c r="BV86" i="5" s="1"/>
  <c r="AS87" i="5"/>
  <c r="AT87" i="5"/>
  <c r="BI87" i="5" s="1"/>
  <c r="AU87" i="5"/>
  <c r="BJ87" i="5" s="1"/>
  <c r="AV87" i="5"/>
  <c r="BK87" i="5" s="1"/>
  <c r="AW87" i="5"/>
  <c r="BL87" i="5" s="1"/>
  <c r="AX87" i="5"/>
  <c r="BM87" i="5" s="1"/>
  <c r="AY87" i="5"/>
  <c r="BN87" i="5" s="1"/>
  <c r="AZ87" i="5"/>
  <c r="BO87" i="5" s="1"/>
  <c r="BA87" i="5"/>
  <c r="BP87" i="5" s="1"/>
  <c r="BB87" i="5"/>
  <c r="BQ87" i="5" s="1"/>
  <c r="BC87" i="5"/>
  <c r="BR87" i="5" s="1"/>
  <c r="BD87" i="5"/>
  <c r="BS87" i="5" s="1"/>
  <c r="BE87" i="5"/>
  <c r="BT87" i="5" s="1"/>
  <c r="BF87" i="5"/>
  <c r="BU87" i="5" s="1"/>
  <c r="BG87" i="5"/>
  <c r="BV87" i="5" s="1"/>
  <c r="AS94" i="5"/>
  <c r="AT94" i="5"/>
  <c r="BI94" i="5" s="1"/>
  <c r="AU94" i="5"/>
  <c r="BJ94" i="5" s="1"/>
  <c r="AV94" i="5"/>
  <c r="BK94" i="5" s="1"/>
  <c r="AW94" i="5"/>
  <c r="BL94" i="5" s="1"/>
  <c r="AX94" i="5"/>
  <c r="BM94" i="5" s="1"/>
  <c r="AY94" i="5"/>
  <c r="BN94" i="5" s="1"/>
  <c r="AZ94" i="5"/>
  <c r="BO94" i="5" s="1"/>
  <c r="BA94" i="5"/>
  <c r="BP94" i="5" s="1"/>
  <c r="BB94" i="5"/>
  <c r="BQ94" i="5" s="1"/>
  <c r="BC94" i="5"/>
  <c r="BR94" i="5" s="1"/>
  <c r="BD94" i="5"/>
  <c r="BS94" i="5" s="1"/>
  <c r="BE94" i="5"/>
  <c r="BT94" i="5" s="1"/>
  <c r="BF94" i="5"/>
  <c r="BU94" i="5" s="1"/>
  <c r="BG94" i="5"/>
  <c r="BV94" i="5" s="1"/>
  <c r="AS96" i="5"/>
  <c r="AT96" i="5"/>
  <c r="BI96" i="5" s="1"/>
  <c r="AU96" i="5"/>
  <c r="BJ96" i="5" s="1"/>
  <c r="AV96" i="5"/>
  <c r="BK96" i="5" s="1"/>
  <c r="AW96" i="5"/>
  <c r="BL96" i="5" s="1"/>
  <c r="AX96" i="5"/>
  <c r="BM96" i="5" s="1"/>
  <c r="AY96" i="5"/>
  <c r="BN96" i="5" s="1"/>
  <c r="AZ96" i="5"/>
  <c r="BO96" i="5" s="1"/>
  <c r="BA96" i="5"/>
  <c r="BP96" i="5" s="1"/>
  <c r="BB96" i="5"/>
  <c r="BQ96" i="5" s="1"/>
  <c r="BC96" i="5"/>
  <c r="BR96" i="5" s="1"/>
  <c r="BD96" i="5"/>
  <c r="BS96" i="5" s="1"/>
  <c r="BE96" i="5"/>
  <c r="BT96" i="5" s="1"/>
  <c r="BF96" i="5"/>
  <c r="BU96" i="5" s="1"/>
  <c r="BG96" i="5"/>
  <c r="BV96" i="5" s="1"/>
  <c r="AS97" i="5"/>
  <c r="AT97" i="5"/>
  <c r="BI97" i="5" s="1"/>
  <c r="AU97" i="5"/>
  <c r="BJ97" i="5" s="1"/>
  <c r="AV97" i="5"/>
  <c r="BK97" i="5" s="1"/>
  <c r="AW97" i="5"/>
  <c r="BL97" i="5" s="1"/>
  <c r="AX97" i="5"/>
  <c r="BM97" i="5" s="1"/>
  <c r="AY97" i="5"/>
  <c r="BN97" i="5" s="1"/>
  <c r="AZ97" i="5"/>
  <c r="BO97" i="5" s="1"/>
  <c r="BA97" i="5"/>
  <c r="BP97" i="5" s="1"/>
  <c r="BB97" i="5"/>
  <c r="BQ97" i="5" s="1"/>
  <c r="BC97" i="5"/>
  <c r="BR97" i="5" s="1"/>
  <c r="BD97" i="5"/>
  <c r="BS97" i="5" s="1"/>
  <c r="BE97" i="5"/>
  <c r="BT97" i="5" s="1"/>
  <c r="BF97" i="5"/>
  <c r="BU97" i="5" s="1"/>
  <c r="BG97" i="5"/>
  <c r="BV97" i="5" s="1"/>
  <c r="AS98" i="5"/>
  <c r="AT98" i="5"/>
  <c r="BI98" i="5" s="1"/>
  <c r="AU98" i="5"/>
  <c r="BJ98" i="5" s="1"/>
  <c r="AV98" i="5"/>
  <c r="BK98" i="5" s="1"/>
  <c r="AW98" i="5"/>
  <c r="BL98" i="5" s="1"/>
  <c r="AX98" i="5"/>
  <c r="BM98" i="5" s="1"/>
  <c r="AY98" i="5"/>
  <c r="BN98" i="5" s="1"/>
  <c r="AZ98" i="5"/>
  <c r="BO98" i="5" s="1"/>
  <c r="BA98" i="5"/>
  <c r="BP98" i="5" s="1"/>
  <c r="BB98" i="5"/>
  <c r="BQ98" i="5" s="1"/>
  <c r="BC98" i="5"/>
  <c r="BR98" i="5" s="1"/>
  <c r="BD98" i="5"/>
  <c r="BS98" i="5" s="1"/>
  <c r="BE98" i="5"/>
  <c r="BT98" i="5" s="1"/>
  <c r="BF98" i="5"/>
  <c r="BU98" i="5" s="1"/>
  <c r="BG98" i="5"/>
  <c r="BV98" i="5" s="1"/>
  <c r="AS100" i="5"/>
  <c r="BH100" i="5" s="1"/>
  <c r="AT100" i="5"/>
  <c r="BI100" i="5" s="1"/>
  <c r="AU100" i="5"/>
  <c r="BJ100" i="5" s="1"/>
  <c r="AV100" i="5"/>
  <c r="BK100" i="5" s="1"/>
  <c r="AW100" i="5"/>
  <c r="BL100" i="5" s="1"/>
  <c r="AX100" i="5"/>
  <c r="BM100" i="5" s="1"/>
  <c r="AY100" i="5"/>
  <c r="BN100" i="5" s="1"/>
  <c r="AZ100" i="5"/>
  <c r="BO100" i="5" s="1"/>
  <c r="BA100" i="5"/>
  <c r="BP100" i="5" s="1"/>
  <c r="BB100" i="5"/>
  <c r="BQ100" i="5" s="1"/>
  <c r="BC100" i="5"/>
  <c r="BR100" i="5" s="1"/>
  <c r="BD100" i="5"/>
  <c r="BS100" i="5" s="1"/>
  <c r="BE100" i="5"/>
  <c r="BT100" i="5" s="1"/>
  <c r="BF100" i="5"/>
  <c r="BU100" i="5" s="1"/>
  <c r="BG100" i="5"/>
  <c r="AS105" i="5"/>
  <c r="AT105" i="5"/>
  <c r="AU105" i="5"/>
  <c r="AV105" i="5"/>
  <c r="AW105" i="5"/>
  <c r="AX105" i="5"/>
  <c r="AY105" i="5"/>
  <c r="AZ105" i="5"/>
  <c r="BA105" i="5"/>
  <c r="BB105" i="5"/>
  <c r="BC105" i="5"/>
  <c r="BD105" i="5"/>
  <c r="BE105" i="5"/>
  <c r="BF105" i="5"/>
  <c r="BG105" i="5"/>
  <c r="AS106" i="5"/>
  <c r="AT106" i="5"/>
  <c r="BI106" i="5" s="1"/>
  <c r="AU106" i="5"/>
  <c r="BJ106" i="5" s="1"/>
  <c r="AV106" i="5"/>
  <c r="BK106" i="5" s="1"/>
  <c r="AW106" i="5"/>
  <c r="BL106" i="5" s="1"/>
  <c r="AX106" i="5"/>
  <c r="BM106" i="5" s="1"/>
  <c r="AY106" i="5"/>
  <c r="BN106" i="5" s="1"/>
  <c r="AZ106" i="5"/>
  <c r="BO106" i="5" s="1"/>
  <c r="BA106" i="5"/>
  <c r="BP106" i="5" s="1"/>
  <c r="BB106" i="5"/>
  <c r="BQ106" i="5" s="1"/>
  <c r="BC106" i="5"/>
  <c r="BR106" i="5" s="1"/>
  <c r="BD106" i="5"/>
  <c r="BS106" i="5" s="1"/>
  <c r="BE106" i="5"/>
  <c r="BT106" i="5" s="1"/>
  <c r="BF106" i="5"/>
  <c r="BU106" i="5" s="1"/>
  <c r="BG106" i="5"/>
  <c r="BV106" i="5" s="1"/>
  <c r="AS110" i="5"/>
  <c r="AT110" i="5"/>
  <c r="AU110" i="5"/>
  <c r="BJ110" i="5" s="1"/>
  <c r="AV110" i="5"/>
  <c r="BK110" i="5" s="1"/>
  <c r="AW110" i="5"/>
  <c r="BL110" i="5" s="1"/>
  <c r="AX110" i="5"/>
  <c r="BM110" i="5" s="1"/>
  <c r="AY110" i="5"/>
  <c r="BN110" i="5" s="1"/>
  <c r="AZ110" i="5"/>
  <c r="BO110" i="5" s="1"/>
  <c r="BA110" i="5"/>
  <c r="BP110" i="5" s="1"/>
  <c r="BB110" i="5"/>
  <c r="BQ110" i="5" s="1"/>
  <c r="BC110" i="5"/>
  <c r="BR110" i="5" s="1"/>
  <c r="BD110" i="5"/>
  <c r="BS110" i="5" s="1"/>
  <c r="BE110" i="5"/>
  <c r="BT110" i="5" s="1"/>
  <c r="BF110" i="5"/>
  <c r="BU110" i="5" s="1"/>
  <c r="BG110" i="5"/>
  <c r="BV110" i="5" s="1"/>
  <c r="AS114" i="5"/>
  <c r="AT114" i="5"/>
  <c r="BI114" i="5" s="1"/>
  <c r="AU114" i="5"/>
  <c r="BJ114" i="5" s="1"/>
  <c r="AV114" i="5"/>
  <c r="BK114" i="5" s="1"/>
  <c r="AW114" i="5"/>
  <c r="BL114" i="5" s="1"/>
  <c r="AX114" i="5"/>
  <c r="BM114" i="5" s="1"/>
  <c r="AY114" i="5"/>
  <c r="BN114" i="5" s="1"/>
  <c r="AZ114" i="5"/>
  <c r="BO114" i="5" s="1"/>
  <c r="BA114" i="5"/>
  <c r="BP114" i="5" s="1"/>
  <c r="BB114" i="5"/>
  <c r="BQ114" i="5" s="1"/>
  <c r="BC114" i="5"/>
  <c r="BR114" i="5" s="1"/>
  <c r="BD114" i="5"/>
  <c r="BS114" i="5" s="1"/>
  <c r="BE114" i="5"/>
  <c r="BT114" i="5" s="1"/>
  <c r="BF114" i="5"/>
  <c r="BU114" i="5" s="1"/>
  <c r="BG114" i="5"/>
  <c r="BV114" i="5" s="1"/>
  <c r="AS115" i="5"/>
  <c r="BH115" i="5" s="1"/>
  <c r="AT115" i="5"/>
  <c r="AU115" i="5"/>
  <c r="BJ115" i="5" s="1"/>
  <c r="AV115" i="5"/>
  <c r="BK115" i="5" s="1"/>
  <c r="AW115" i="5"/>
  <c r="BL115" i="5" s="1"/>
  <c r="AX115" i="5"/>
  <c r="BM115" i="5" s="1"/>
  <c r="AY115" i="5"/>
  <c r="BN115" i="5" s="1"/>
  <c r="AZ115" i="5"/>
  <c r="BO115" i="5" s="1"/>
  <c r="BA115" i="5"/>
  <c r="BP115" i="5" s="1"/>
  <c r="BB115" i="5"/>
  <c r="BQ115" i="5" s="1"/>
  <c r="BC115" i="5"/>
  <c r="BR115" i="5" s="1"/>
  <c r="BD115" i="5"/>
  <c r="BS115" i="5" s="1"/>
  <c r="BE115" i="5"/>
  <c r="BT115" i="5" s="1"/>
  <c r="BF115" i="5"/>
  <c r="BU115" i="5" s="1"/>
  <c r="BG115" i="5"/>
  <c r="BV115" i="5" s="1"/>
  <c r="AS122" i="5"/>
  <c r="AT122" i="5"/>
  <c r="BI122" i="5" s="1"/>
  <c r="AU122" i="5"/>
  <c r="BJ122" i="5" s="1"/>
  <c r="AV122" i="5"/>
  <c r="BK122" i="5" s="1"/>
  <c r="AW122" i="5"/>
  <c r="BL122" i="5" s="1"/>
  <c r="AX122" i="5"/>
  <c r="BM122" i="5" s="1"/>
  <c r="AY122" i="5"/>
  <c r="BN122" i="5" s="1"/>
  <c r="AZ122" i="5"/>
  <c r="BO122" i="5" s="1"/>
  <c r="BA122" i="5"/>
  <c r="BP122" i="5" s="1"/>
  <c r="BB122" i="5"/>
  <c r="BQ122" i="5" s="1"/>
  <c r="BC122" i="5"/>
  <c r="BR122" i="5" s="1"/>
  <c r="BD122" i="5"/>
  <c r="BS122" i="5" s="1"/>
  <c r="BE122" i="5"/>
  <c r="BT122" i="5" s="1"/>
  <c r="BF122" i="5"/>
  <c r="BU122" i="5" s="1"/>
  <c r="BG122" i="5"/>
  <c r="BV122" i="5" s="1"/>
  <c r="AS123" i="5"/>
  <c r="BH123" i="5" s="1"/>
  <c r="AT123" i="5"/>
  <c r="BI123" i="5" s="1"/>
  <c r="AU123" i="5"/>
  <c r="BJ123" i="5" s="1"/>
  <c r="AV123" i="5"/>
  <c r="BK123" i="5" s="1"/>
  <c r="AW123" i="5"/>
  <c r="BL123" i="5" s="1"/>
  <c r="AX123" i="5"/>
  <c r="BM123" i="5" s="1"/>
  <c r="AY123" i="5"/>
  <c r="BN123" i="5" s="1"/>
  <c r="AZ123" i="5"/>
  <c r="BO123" i="5" s="1"/>
  <c r="BA123" i="5"/>
  <c r="BP123" i="5" s="1"/>
  <c r="BB123" i="5"/>
  <c r="BQ123" i="5" s="1"/>
  <c r="BC123" i="5"/>
  <c r="BR123" i="5" s="1"/>
  <c r="BD123" i="5"/>
  <c r="BS123" i="5" s="1"/>
  <c r="BE123" i="5"/>
  <c r="BT123" i="5" s="1"/>
  <c r="BF123" i="5"/>
  <c r="BG123" i="5"/>
  <c r="BV123" i="5" s="1"/>
  <c r="BG37" i="5"/>
  <c r="BV37" i="5" s="1"/>
  <c r="BF37" i="5"/>
  <c r="BU37" i="5" s="1"/>
  <c r="BE37" i="5"/>
  <c r="BT37" i="5" s="1"/>
  <c r="BD37" i="5"/>
  <c r="BS37" i="5" s="1"/>
  <c r="BC37" i="5"/>
  <c r="BR37" i="5" s="1"/>
  <c r="BB37" i="5"/>
  <c r="BQ37" i="5" s="1"/>
  <c r="BA37" i="5"/>
  <c r="BP37" i="5" s="1"/>
  <c r="AZ37" i="5"/>
  <c r="BO37" i="5" s="1"/>
  <c r="AY37" i="5"/>
  <c r="BN37" i="5" s="1"/>
  <c r="AX37" i="5"/>
  <c r="BM37" i="5" s="1"/>
  <c r="AW37" i="5"/>
  <c r="BL37" i="5" s="1"/>
  <c r="AV37" i="5"/>
  <c r="BK37" i="5" s="1"/>
  <c r="AU37" i="5"/>
  <c r="AT37" i="5"/>
  <c r="AS37" i="5"/>
  <c r="AV45" i="4"/>
  <c r="BK45" i="4" s="1"/>
  <c r="AW45" i="4"/>
  <c r="BL45" i="4" s="1"/>
  <c r="AX45" i="4"/>
  <c r="BM45" i="4" s="1"/>
  <c r="AY45" i="4"/>
  <c r="BN45" i="4" s="1"/>
  <c r="AZ45" i="4"/>
  <c r="BO45" i="4" s="1"/>
  <c r="BA45" i="4"/>
  <c r="BP45" i="4" s="1"/>
  <c r="BB45" i="4"/>
  <c r="BQ45" i="4" s="1"/>
  <c r="BC45" i="4"/>
  <c r="BR45" i="4" s="1"/>
  <c r="BD45" i="4"/>
  <c r="BS45" i="4" s="1"/>
  <c r="BE45" i="4"/>
  <c r="BT45" i="4" s="1"/>
  <c r="BF45" i="4"/>
  <c r="BU45" i="4" s="1"/>
  <c r="BG45" i="4"/>
  <c r="BV45" i="4" s="1"/>
  <c r="BH45" i="4"/>
  <c r="BW45" i="4" s="1"/>
  <c r="BI45" i="4"/>
  <c r="BX45" i="4" s="1"/>
  <c r="BJ45" i="4"/>
  <c r="BY45" i="4" s="1"/>
  <c r="AV46" i="4"/>
  <c r="BK46" i="4" s="1"/>
  <c r="AW46" i="4"/>
  <c r="BL46" i="4" s="1"/>
  <c r="AX46" i="4"/>
  <c r="BM46" i="4" s="1"/>
  <c r="AY46" i="4"/>
  <c r="BN46" i="4" s="1"/>
  <c r="AZ46" i="4"/>
  <c r="BO46" i="4" s="1"/>
  <c r="BA46" i="4"/>
  <c r="BP46" i="4" s="1"/>
  <c r="BB46" i="4"/>
  <c r="BQ46" i="4" s="1"/>
  <c r="BC46" i="4"/>
  <c r="BR46" i="4" s="1"/>
  <c r="BD46" i="4"/>
  <c r="BS46" i="4" s="1"/>
  <c r="BE46" i="4"/>
  <c r="BT46" i="4" s="1"/>
  <c r="BF46" i="4"/>
  <c r="BU46" i="4" s="1"/>
  <c r="BG46" i="4"/>
  <c r="BV46" i="4" s="1"/>
  <c r="BH46" i="4"/>
  <c r="BW46" i="4" s="1"/>
  <c r="BI46" i="4"/>
  <c r="BX46" i="4" s="1"/>
  <c r="BJ46" i="4"/>
  <c r="BY46" i="4" s="1"/>
  <c r="AV50" i="4"/>
  <c r="AW50" i="4"/>
  <c r="BL50" i="4" s="1"/>
  <c r="AX50" i="4"/>
  <c r="BM50" i="4" s="1"/>
  <c r="AY50" i="4"/>
  <c r="AZ50" i="4"/>
  <c r="BO50" i="4" s="1"/>
  <c r="BA50" i="4"/>
  <c r="BP50" i="4" s="1"/>
  <c r="BB50" i="4"/>
  <c r="BQ50" i="4" s="1"/>
  <c r="BC50" i="4"/>
  <c r="BR50" i="4" s="1"/>
  <c r="BD50" i="4"/>
  <c r="BS50" i="4" s="1"/>
  <c r="BE50" i="4"/>
  <c r="BT50" i="4" s="1"/>
  <c r="BF50" i="4"/>
  <c r="BU50" i="4" s="1"/>
  <c r="BG50" i="4"/>
  <c r="BV50" i="4" s="1"/>
  <c r="BH50" i="4"/>
  <c r="BW50" i="4" s="1"/>
  <c r="BI50" i="4"/>
  <c r="BX50" i="4" s="1"/>
  <c r="BJ50" i="4"/>
  <c r="BY50" i="4" s="1"/>
  <c r="AV49" i="4"/>
  <c r="BK49" i="4" s="1"/>
  <c r="AW49" i="4"/>
  <c r="BL49" i="4" s="1"/>
  <c r="AX49" i="4"/>
  <c r="BM49" i="4" s="1"/>
  <c r="AY49" i="4"/>
  <c r="BN49" i="4" s="1"/>
  <c r="AZ49" i="4"/>
  <c r="BO49" i="4" s="1"/>
  <c r="BA49" i="4"/>
  <c r="BP49" i="4" s="1"/>
  <c r="BB49" i="4"/>
  <c r="BQ49" i="4" s="1"/>
  <c r="BC49" i="4"/>
  <c r="BR49" i="4" s="1"/>
  <c r="BD49" i="4"/>
  <c r="BS49" i="4" s="1"/>
  <c r="BE49" i="4"/>
  <c r="BT49" i="4" s="1"/>
  <c r="BF49" i="4"/>
  <c r="BU49" i="4" s="1"/>
  <c r="BG49" i="4"/>
  <c r="BV49" i="4" s="1"/>
  <c r="BH49" i="4"/>
  <c r="BW49" i="4" s="1"/>
  <c r="BI49" i="4"/>
  <c r="BX49" i="4" s="1"/>
  <c r="BJ49" i="4"/>
  <c r="BY49" i="4" s="1"/>
  <c r="AV54" i="4"/>
  <c r="AW54" i="4"/>
  <c r="BL54" i="4" s="1"/>
  <c r="AX54" i="4"/>
  <c r="BM54" i="4" s="1"/>
  <c r="AY54" i="4"/>
  <c r="BN54" i="4" s="1"/>
  <c r="AZ54" i="4"/>
  <c r="BO54" i="4" s="1"/>
  <c r="BA54" i="4"/>
  <c r="BP54" i="4" s="1"/>
  <c r="BB54" i="4"/>
  <c r="BQ54" i="4" s="1"/>
  <c r="BC54" i="4"/>
  <c r="BR54" i="4" s="1"/>
  <c r="BD54" i="4"/>
  <c r="BS54" i="4" s="1"/>
  <c r="BE54" i="4"/>
  <c r="BT54" i="4" s="1"/>
  <c r="BF54" i="4"/>
  <c r="BU54" i="4" s="1"/>
  <c r="BG54" i="4"/>
  <c r="BV54" i="4" s="1"/>
  <c r="BH54" i="4"/>
  <c r="BW54" i="4" s="1"/>
  <c r="BI54" i="4"/>
  <c r="BX54" i="4" s="1"/>
  <c r="BJ54" i="4"/>
  <c r="BY54" i="4" s="1"/>
  <c r="AV55" i="4"/>
  <c r="AW55" i="4"/>
  <c r="BL55" i="4" s="1"/>
  <c r="AX55" i="4"/>
  <c r="BM55" i="4" s="1"/>
  <c r="AY55" i="4"/>
  <c r="BN55" i="4" s="1"/>
  <c r="AZ55" i="4"/>
  <c r="BO55" i="4" s="1"/>
  <c r="BA55" i="4"/>
  <c r="BP55" i="4" s="1"/>
  <c r="BB55" i="4"/>
  <c r="BQ55" i="4" s="1"/>
  <c r="BC55" i="4"/>
  <c r="BR55" i="4" s="1"/>
  <c r="BD55" i="4"/>
  <c r="BS55" i="4" s="1"/>
  <c r="BE55" i="4"/>
  <c r="BT55" i="4" s="1"/>
  <c r="BF55" i="4"/>
  <c r="BU55" i="4" s="1"/>
  <c r="BG55" i="4"/>
  <c r="BV55" i="4" s="1"/>
  <c r="BH55" i="4"/>
  <c r="BW55" i="4" s="1"/>
  <c r="BI55" i="4"/>
  <c r="BX55" i="4" s="1"/>
  <c r="BJ55" i="4"/>
  <c r="BY55" i="4" s="1"/>
  <c r="AV57" i="4"/>
  <c r="BK57" i="4" s="1"/>
  <c r="AW57" i="4"/>
  <c r="BL57" i="4" s="1"/>
  <c r="AX57" i="4"/>
  <c r="BM57" i="4" s="1"/>
  <c r="AY57" i="4"/>
  <c r="BN57" i="4" s="1"/>
  <c r="AZ57" i="4"/>
  <c r="BO57" i="4" s="1"/>
  <c r="BA57" i="4"/>
  <c r="BP57" i="4" s="1"/>
  <c r="BB57" i="4"/>
  <c r="BQ57" i="4" s="1"/>
  <c r="BC57" i="4"/>
  <c r="BR57" i="4" s="1"/>
  <c r="BD57" i="4"/>
  <c r="BS57" i="4" s="1"/>
  <c r="BE57" i="4"/>
  <c r="BT57" i="4" s="1"/>
  <c r="BF57" i="4"/>
  <c r="BU57" i="4" s="1"/>
  <c r="BG57" i="4"/>
  <c r="BV57" i="4" s="1"/>
  <c r="BH57" i="4"/>
  <c r="BW57" i="4" s="1"/>
  <c r="BI57" i="4"/>
  <c r="BX57" i="4" s="1"/>
  <c r="BJ57" i="4"/>
  <c r="BY57" i="4" s="1"/>
  <c r="AV58" i="4"/>
  <c r="BK58" i="4" s="1"/>
  <c r="AW58" i="4"/>
  <c r="BL58" i="4" s="1"/>
  <c r="AX58" i="4"/>
  <c r="BM58" i="4" s="1"/>
  <c r="AY58" i="4"/>
  <c r="BN58" i="4" s="1"/>
  <c r="AZ58" i="4"/>
  <c r="BO58" i="4" s="1"/>
  <c r="BA58" i="4"/>
  <c r="BP58" i="4" s="1"/>
  <c r="BB58" i="4"/>
  <c r="BQ58" i="4" s="1"/>
  <c r="BC58" i="4"/>
  <c r="BR58" i="4" s="1"/>
  <c r="BD58" i="4"/>
  <c r="BS58" i="4" s="1"/>
  <c r="BE58" i="4"/>
  <c r="BT58" i="4" s="1"/>
  <c r="BF58" i="4"/>
  <c r="BU58" i="4" s="1"/>
  <c r="BG58" i="4"/>
  <c r="BV58" i="4" s="1"/>
  <c r="BH58" i="4"/>
  <c r="BW58" i="4" s="1"/>
  <c r="BI58" i="4"/>
  <c r="BX58" i="4" s="1"/>
  <c r="BJ58" i="4"/>
  <c r="BY58" i="4" s="1"/>
  <c r="AV59" i="4"/>
  <c r="BK59" i="4" s="1"/>
  <c r="AW59" i="4"/>
  <c r="BL59" i="4" s="1"/>
  <c r="AX59" i="4"/>
  <c r="BM59" i="4" s="1"/>
  <c r="AY59" i="4"/>
  <c r="BN59" i="4" s="1"/>
  <c r="AZ59" i="4"/>
  <c r="BO59" i="4" s="1"/>
  <c r="BA59" i="4"/>
  <c r="BP59" i="4" s="1"/>
  <c r="BB59" i="4"/>
  <c r="BQ59" i="4" s="1"/>
  <c r="BC59" i="4"/>
  <c r="BD59" i="4"/>
  <c r="BS59" i="4" s="1"/>
  <c r="BE59" i="4"/>
  <c r="BT59" i="4" s="1"/>
  <c r="BF59" i="4"/>
  <c r="BU59" i="4" s="1"/>
  <c r="BG59" i="4"/>
  <c r="BV59" i="4" s="1"/>
  <c r="BH59" i="4"/>
  <c r="BW59" i="4" s="1"/>
  <c r="BI59" i="4"/>
  <c r="BX59" i="4" s="1"/>
  <c r="BJ59" i="4"/>
  <c r="BY59" i="4" s="1"/>
  <c r="AV60" i="4"/>
  <c r="BK60" i="4" s="1"/>
  <c r="AW60" i="4"/>
  <c r="BL60" i="4" s="1"/>
  <c r="AX60" i="4"/>
  <c r="BM60" i="4" s="1"/>
  <c r="AY60" i="4"/>
  <c r="BN60" i="4" s="1"/>
  <c r="AZ60" i="4"/>
  <c r="BO60" i="4" s="1"/>
  <c r="BA60" i="4"/>
  <c r="BP60" i="4" s="1"/>
  <c r="BB60" i="4"/>
  <c r="BQ60" i="4" s="1"/>
  <c r="BC60" i="4"/>
  <c r="BR60" i="4" s="1"/>
  <c r="BD60" i="4"/>
  <c r="BS60" i="4" s="1"/>
  <c r="BE60" i="4"/>
  <c r="BT60" i="4" s="1"/>
  <c r="BF60" i="4"/>
  <c r="BU60" i="4" s="1"/>
  <c r="BG60" i="4"/>
  <c r="BV60" i="4" s="1"/>
  <c r="BH60" i="4"/>
  <c r="BW60" i="4" s="1"/>
  <c r="BI60" i="4"/>
  <c r="BX60" i="4" s="1"/>
  <c r="BJ60" i="4"/>
  <c r="BY60" i="4" s="1"/>
  <c r="AV61" i="4"/>
  <c r="BK61" i="4" s="1"/>
  <c r="AW61" i="4"/>
  <c r="BL61" i="4" s="1"/>
  <c r="AX61" i="4"/>
  <c r="BM61" i="4" s="1"/>
  <c r="AY61" i="4"/>
  <c r="BN61" i="4" s="1"/>
  <c r="AZ61" i="4"/>
  <c r="BO61" i="4" s="1"/>
  <c r="BA61" i="4"/>
  <c r="BP61" i="4" s="1"/>
  <c r="BB61" i="4"/>
  <c r="BQ61" i="4" s="1"/>
  <c r="BC61" i="4"/>
  <c r="BR61" i="4" s="1"/>
  <c r="BD61" i="4"/>
  <c r="BS61" i="4" s="1"/>
  <c r="BE61" i="4"/>
  <c r="BT61" i="4" s="1"/>
  <c r="BF61" i="4"/>
  <c r="BU61" i="4" s="1"/>
  <c r="BG61" i="4"/>
  <c r="BV61" i="4" s="1"/>
  <c r="BH61" i="4"/>
  <c r="BW61" i="4" s="1"/>
  <c r="BI61" i="4"/>
  <c r="BX61" i="4" s="1"/>
  <c r="BJ61" i="4"/>
  <c r="BY61" i="4" s="1"/>
  <c r="AV63" i="4"/>
  <c r="AW63" i="4"/>
  <c r="BL63" i="4" s="1"/>
  <c r="AX63" i="4"/>
  <c r="BM63" i="4" s="1"/>
  <c r="AY63" i="4"/>
  <c r="BN63" i="4" s="1"/>
  <c r="AZ63" i="4"/>
  <c r="BO63" i="4" s="1"/>
  <c r="BA63" i="4"/>
  <c r="BP63" i="4" s="1"/>
  <c r="BB63" i="4"/>
  <c r="BQ63" i="4" s="1"/>
  <c r="BC63" i="4"/>
  <c r="BR63" i="4" s="1"/>
  <c r="BD63" i="4"/>
  <c r="BS63" i="4" s="1"/>
  <c r="BE63" i="4"/>
  <c r="BT63" i="4" s="1"/>
  <c r="BF63" i="4"/>
  <c r="BU63" i="4" s="1"/>
  <c r="BG63" i="4"/>
  <c r="BV63" i="4" s="1"/>
  <c r="BH63" i="4"/>
  <c r="BW63" i="4" s="1"/>
  <c r="BI63" i="4"/>
  <c r="BX63" i="4" s="1"/>
  <c r="BJ63" i="4"/>
  <c r="BY63" i="4" s="1"/>
  <c r="AV65" i="4"/>
  <c r="BK65" i="4" s="1"/>
  <c r="AW65" i="4"/>
  <c r="AX65" i="4"/>
  <c r="BM65" i="4" s="1"/>
  <c r="AY65" i="4"/>
  <c r="BN65" i="4" s="1"/>
  <c r="AZ65" i="4"/>
  <c r="BO65" i="4" s="1"/>
  <c r="BA65" i="4"/>
  <c r="BP65" i="4" s="1"/>
  <c r="BB65" i="4"/>
  <c r="BQ65" i="4" s="1"/>
  <c r="BC65" i="4"/>
  <c r="BR65" i="4" s="1"/>
  <c r="BD65" i="4"/>
  <c r="BS65" i="4" s="1"/>
  <c r="BE65" i="4"/>
  <c r="BT65" i="4" s="1"/>
  <c r="BF65" i="4"/>
  <c r="BU65" i="4" s="1"/>
  <c r="BG65" i="4"/>
  <c r="BV65" i="4" s="1"/>
  <c r="BH65" i="4"/>
  <c r="BW65" i="4" s="1"/>
  <c r="BI65" i="4"/>
  <c r="BX65" i="4" s="1"/>
  <c r="BJ65" i="4"/>
  <c r="BY65" i="4" s="1"/>
  <c r="AV67" i="4"/>
  <c r="BK67" i="4" s="1"/>
  <c r="AW67" i="4"/>
  <c r="BL67" i="4" s="1"/>
  <c r="AX67" i="4"/>
  <c r="BM67" i="4" s="1"/>
  <c r="AY67" i="4"/>
  <c r="BN67" i="4" s="1"/>
  <c r="AZ67" i="4"/>
  <c r="BO67" i="4" s="1"/>
  <c r="BA67" i="4"/>
  <c r="BP67" i="4" s="1"/>
  <c r="BB67" i="4"/>
  <c r="BQ67" i="4" s="1"/>
  <c r="BC67" i="4"/>
  <c r="BR67" i="4" s="1"/>
  <c r="BD67" i="4"/>
  <c r="BS67" i="4" s="1"/>
  <c r="BE67" i="4"/>
  <c r="BT67" i="4" s="1"/>
  <c r="BF67" i="4"/>
  <c r="BU67" i="4" s="1"/>
  <c r="BG67" i="4"/>
  <c r="BV67" i="4" s="1"/>
  <c r="BH67" i="4"/>
  <c r="BW67" i="4" s="1"/>
  <c r="BI67" i="4"/>
  <c r="BX67" i="4" s="1"/>
  <c r="BJ67" i="4"/>
  <c r="BY67" i="4" s="1"/>
  <c r="AV72" i="4"/>
  <c r="BK72" i="4" s="1"/>
  <c r="AW72" i="4"/>
  <c r="BL72" i="4" s="1"/>
  <c r="AX72" i="4"/>
  <c r="BM72" i="4" s="1"/>
  <c r="AY72" i="4"/>
  <c r="BN72" i="4" s="1"/>
  <c r="AZ72" i="4"/>
  <c r="BO72" i="4" s="1"/>
  <c r="BA72" i="4"/>
  <c r="BP72" i="4" s="1"/>
  <c r="BB72" i="4"/>
  <c r="BQ72" i="4" s="1"/>
  <c r="BC72" i="4"/>
  <c r="BR72" i="4" s="1"/>
  <c r="BD72" i="4"/>
  <c r="BS72" i="4" s="1"/>
  <c r="BE72" i="4"/>
  <c r="BF72" i="4"/>
  <c r="BU72" i="4" s="1"/>
  <c r="BG72" i="4"/>
  <c r="BV72" i="4" s="1"/>
  <c r="BH72" i="4"/>
  <c r="BW72" i="4" s="1"/>
  <c r="BI72" i="4"/>
  <c r="BX72" i="4" s="1"/>
  <c r="BJ72" i="4"/>
  <c r="BY72" i="4" s="1"/>
  <c r="AV76" i="4"/>
  <c r="BK76" i="4" s="1"/>
  <c r="AW76" i="4"/>
  <c r="BL76" i="4" s="1"/>
  <c r="AX76" i="4"/>
  <c r="BM76" i="4" s="1"/>
  <c r="AY76" i="4"/>
  <c r="BN76" i="4" s="1"/>
  <c r="AZ76" i="4"/>
  <c r="BO76" i="4" s="1"/>
  <c r="BA76" i="4"/>
  <c r="BP76" i="4" s="1"/>
  <c r="BB76" i="4"/>
  <c r="BQ76" i="4" s="1"/>
  <c r="BC76" i="4"/>
  <c r="BR76" i="4" s="1"/>
  <c r="BD76" i="4"/>
  <c r="BS76" i="4" s="1"/>
  <c r="BE76" i="4"/>
  <c r="BT76" i="4" s="1"/>
  <c r="BF76" i="4"/>
  <c r="BG76" i="4"/>
  <c r="BV76" i="4" s="1"/>
  <c r="BH76" i="4"/>
  <c r="BW76" i="4" s="1"/>
  <c r="BI76" i="4"/>
  <c r="BX76" i="4" s="1"/>
  <c r="BJ76" i="4"/>
  <c r="BY76" i="4" s="1"/>
  <c r="AV79" i="4"/>
  <c r="BK79" i="4" s="1"/>
  <c r="AW79" i="4"/>
  <c r="BL79" i="4" s="1"/>
  <c r="AX79" i="4"/>
  <c r="BM79" i="4" s="1"/>
  <c r="AY79" i="4"/>
  <c r="BN79" i="4" s="1"/>
  <c r="AZ79" i="4"/>
  <c r="BO79" i="4" s="1"/>
  <c r="BA79" i="4"/>
  <c r="BP79" i="4" s="1"/>
  <c r="BB79" i="4"/>
  <c r="BQ79" i="4" s="1"/>
  <c r="BC79" i="4"/>
  <c r="BR79" i="4" s="1"/>
  <c r="BD79" i="4"/>
  <c r="BS79" i="4" s="1"/>
  <c r="BE79" i="4"/>
  <c r="BT79" i="4" s="1"/>
  <c r="BF79" i="4"/>
  <c r="BU79" i="4" s="1"/>
  <c r="BG79" i="4"/>
  <c r="BV79" i="4" s="1"/>
  <c r="BH79" i="4"/>
  <c r="BW79" i="4" s="1"/>
  <c r="BI79" i="4"/>
  <c r="BX79" i="4" s="1"/>
  <c r="BJ79" i="4"/>
  <c r="BY79" i="4" s="1"/>
  <c r="AV81" i="4"/>
  <c r="BK81" i="4" s="1"/>
  <c r="AW81" i="4"/>
  <c r="BL81" i="4" s="1"/>
  <c r="AX81" i="4"/>
  <c r="BM81" i="4" s="1"/>
  <c r="AY81" i="4"/>
  <c r="BN81" i="4" s="1"/>
  <c r="AZ81" i="4"/>
  <c r="BO81" i="4" s="1"/>
  <c r="BA81" i="4"/>
  <c r="BP81" i="4" s="1"/>
  <c r="BB81" i="4"/>
  <c r="BQ81" i="4" s="1"/>
  <c r="BC81" i="4"/>
  <c r="BR81" i="4" s="1"/>
  <c r="BD81" i="4"/>
  <c r="BS81" i="4" s="1"/>
  <c r="BE81" i="4"/>
  <c r="BT81" i="4" s="1"/>
  <c r="BF81" i="4"/>
  <c r="BU81" i="4" s="1"/>
  <c r="BG81" i="4"/>
  <c r="BH81" i="4"/>
  <c r="BW81" i="4" s="1"/>
  <c r="BI81" i="4"/>
  <c r="BX81" i="4" s="1"/>
  <c r="BJ81" i="4"/>
  <c r="BY81" i="4" s="1"/>
  <c r="AV83" i="4"/>
  <c r="AW83" i="4"/>
  <c r="BL83" i="4" s="1"/>
  <c r="AX83" i="4"/>
  <c r="BM83" i="4" s="1"/>
  <c r="AY83" i="4"/>
  <c r="BN83" i="4" s="1"/>
  <c r="AZ83" i="4"/>
  <c r="BO83" i="4" s="1"/>
  <c r="BA83" i="4"/>
  <c r="BP83" i="4" s="1"/>
  <c r="BB83" i="4"/>
  <c r="BQ83" i="4" s="1"/>
  <c r="BC83" i="4"/>
  <c r="BR83" i="4" s="1"/>
  <c r="BD83" i="4"/>
  <c r="BS83" i="4" s="1"/>
  <c r="BE83" i="4"/>
  <c r="BT83" i="4" s="1"/>
  <c r="BF83" i="4"/>
  <c r="BU83" i="4" s="1"/>
  <c r="BG83" i="4"/>
  <c r="BV83" i="4" s="1"/>
  <c r="BH83" i="4"/>
  <c r="BW83" i="4" s="1"/>
  <c r="BI83" i="4"/>
  <c r="BX83" i="4" s="1"/>
  <c r="BJ83" i="4"/>
  <c r="BY83" i="4" s="1"/>
  <c r="AV84" i="4"/>
  <c r="AW84" i="4"/>
  <c r="BL84" i="4" s="1"/>
  <c r="AX84" i="4"/>
  <c r="BM84" i="4" s="1"/>
  <c r="AY84" i="4"/>
  <c r="BN84" i="4" s="1"/>
  <c r="AZ84" i="4"/>
  <c r="BO84" i="4" s="1"/>
  <c r="BA84" i="4"/>
  <c r="BP84" i="4" s="1"/>
  <c r="BB84" i="4"/>
  <c r="BQ84" i="4" s="1"/>
  <c r="BC84" i="4"/>
  <c r="BR84" i="4" s="1"/>
  <c r="BD84" i="4"/>
  <c r="BS84" i="4" s="1"/>
  <c r="BE84" i="4"/>
  <c r="BT84" i="4" s="1"/>
  <c r="BF84" i="4"/>
  <c r="BU84" i="4" s="1"/>
  <c r="BG84" i="4"/>
  <c r="BV84" i="4" s="1"/>
  <c r="BH84" i="4"/>
  <c r="BI84" i="4"/>
  <c r="BX84" i="4" s="1"/>
  <c r="BJ84" i="4"/>
  <c r="BY84" i="4" s="1"/>
  <c r="AV85" i="4"/>
  <c r="BK85" i="4" s="1"/>
  <c r="AW85" i="4"/>
  <c r="BL85" i="4" s="1"/>
  <c r="AX85" i="4"/>
  <c r="AY85" i="4"/>
  <c r="BN85" i="4" s="1"/>
  <c r="AZ85" i="4"/>
  <c r="BO85" i="4" s="1"/>
  <c r="BA85" i="4"/>
  <c r="BP85" i="4" s="1"/>
  <c r="BB85" i="4"/>
  <c r="BQ85" i="4" s="1"/>
  <c r="BC85" i="4"/>
  <c r="BR85" i="4" s="1"/>
  <c r="BD85" i="4"/>
  <c r="BS85" i="4" s="1"/>
  <c r="BE85" i="4"/>
  <c r="BT85" i="4" s="1"/>
  <c r="BF85" i="4"/>
  <c r="BU85" i="4" s="1"/>
  <c r="BG85" i="4"/>
  <c r="BV85" i="4" s="1"/>
  <c r="BH85" i="4"/>
  <c r="BW85" i="4" s="1"/>
  <c r="BI85" i="4"/>
  <c r="BX85" i="4" s="1"/>
  <c r="BJ85" i="4"/>
  <c r="BY85" i="4" s="1"/>
  <c r="AV86" i="4"/>
  <c r="BK86" i="4" s="1"/>
  <c r="AW86" i="4"/>
  <c r="BL86" i="4" s="1"/>
  <c r="AX86" i="4"/>
  <c r="BM86" i="4" s="1"/>
  <c r="AY86" i="4"/>
  <c r="BN86" i="4" s="1"/>
  <c r="AZ86" i="4"/>
  <c r="BO86" i="4" s="1"/>
  <c r="BA86" i="4"/>
  <c r="BP86" i="4" s="1"/>
  <c r="BB86" i="4"/>
  <c r="BQ86" i="4" s="1"/>
  <c r="BC86" i="4"/>
  <c r="BR86" i="4" s="1"/>
  <c r="BD86" i="4"/>
  <c r="BS86" i="4" s="1"/>
  <c r="BE86" i="4"/>
  <c r="BT86" i="4" s="1"/>
  <c r="BF86" i="4"/>
  <c r="BU86" i="4" s="1"/>
  <c r="BG86" i="4"/>
  <c r="BV86" i="4" s="1"/>
  <c r="BH86" i="4"/>
  <c r="BW86" i="4" s="1"/>
  <c r="BI86" i="4"/>
  <c r="BJ86" i="4"/>
  <c r="BY86" i="4" s="1"/>
  <c r="AV91" i="4"/>
  <c r="BK91" i="4" s="1"/>
  <c r="AW91" i="4"/>
  <c r="BL91" i="4" s="1"/>
  <c r="AX91" i="4"/>
  <c r="BM91" i="4" s="1"/>
  <c r="AY91" i="4"/>
  <c r="BN91" i="4" s="1"/>
  <c r="AZ91" i="4"/>
  <c r="BO91" i="4" s="1"/>
  <c r="BA91" i="4"/>
  <c r="BP91" i="4" s="1"/>
  <c r="BB91" i="4"/>
  <c r="BQ91" i="4" s="1"/>
  <c r="BC91" i="4"/>
  <c r="BR91" i="4" s="1"/>
  <c r="BD91" i="4"/>
  <c r="BS91" i="4" s="1"/>
  <c r="BE91" i="4"/>
  <c r="BT91" i="4" s="1"/>
  <c r="BF91" i="4"/>
  <c r="BU91" i="4" s="1"/>
  <c r="BG91" i="4"/>
  <c r="BV91" i="4" s="1"/>
  <c r="BH91" i="4"/>
  <c r="BW91" i="4" s="1"/>
  <c r="BI91" i="4"/>
  <c r="BX91" i="4" s="1"/>
  <c r="BJ91" i="4"/>
  <c r="BY91" i="4" s="1"/>
  <c r="AV95" i="4"/>
  <c r="BK95" i="4" s="1"/>
  <c r="AW95" i="4"/>
  <c r="BL95" i="4" s="1"/>
  <c r="AX95" i="4"/>
  <c r="BM95" i="4" s="1"/>
  <c r="AY95" i="4"/>
  <c r="BN95" i="4" s="1"/>
  <c r="AZ95" i="4"/>
  <c r="BO95" i="4" s="1"/>
  <c r="BA95" i="4"/>
  <c r="BP95" i="4" s="1"/>
  <c r="BB95" i="4"/>
  <c r="BQ95" i="4" s="1"/>
  <c r="BC95" i="4"/>
  <c r="BR95" i="4" s="1"/>
  <c r="BD95" i="4"/>
  <c r="BS95" i="4" s="1"/>
  <c r="BE95" i="4"/>
  <c r="BT95" i="4" s="1"/>
  <c r="BF95" i="4"/>
  <c r="BU95" i="4" s="1"/>
  <c r="BG95" i="4"/>
  <c r="BV95" i="4" s="1"/>
  <c r="BH95" i="4"/>
  <c r="BW95" i="4" s="1"/>
  <c r="BI95" i="4"/>
  <c r="BX95" i="4" s="1"/>
  <c r="BJ95" i="4"/>
  <c r="BY95" i="4" s="1"/>
  <c r="AV94" i="4"/>
  <c r="BK94" i="4" s="1"/>
  <c r="AW94" i="4"/>
  <c r="BL94" i="4" s="1"/>
  <c r="AX94" i="4"/>
  <c r="AY94" i="4"/>
  <c r="BN94" i="4" s="1"/>
  <c r="AZ94" i="4"/>
  <c r="BO94" i="4" s="1"/>
  <c r="BA94" i="4"/>
  <c r="BP94" i="4" s="1"/>
  <c r="BB94" i="4"/>
  <c r="BQ94" i="4" s="1"/>
  <c r="BC94" i="4"/>
  <c r="BR94" i="4" s="1"/>
  <c r="BD94" i="4"/>
  <c r="BS94" i="4" s="1"/>
  <c r="BE94" i="4"/>
  <c r="BT94" i="4" s="1"/>
  <c r="BF94" i="4"/>
  <c r="BU94" i="4" s="1"/>
  <c r="BG94" i="4"/>
  <c r="BV94" i="4" s="1"/>
  <c r="BH94" i="4"/>
  <c r="BW94" i="4" s="1"/>
  <c r="BI94" i="4"/>
  <c r="BX94" i="4" s="1"/>
  <c r="BJ94" i="4"/>
  <c r="BY94" i="4" s="1"/>
  <c r="AV102" i="4"/>
  <c r="BK102" i="4" s="1"/>
  <c r="AW102" i="4"/>
  <c r="BL102" i="4" s="1"/>
  <c r="AX102" i="4"/>
  <c r="BM102" i="4" s="1"/>
  <c r="AY102" i="4"/>
  <c r="BN102" i="4" s="1"/>
  <c r="AZ102" i="4"/>
  <c r="BO102" i="4" s="1"/>
  <c r="BA102" i="4"/>
  <c r="BP102" i="4" s="1"/>
  <c r="BB102" i="4"/>
  <c r="BQ102" i="4" s="1"/>
  <c r="BC102" i="4"/>
  <c r="BR102" i="4" s="1"/>
  <c r="BD102" i="4"/>
  <c r="BS102" i="4" s="1"/>
  <c r="BE102" i="4"/>
  <c r="BT102" i="4" s="1"/>
  <c r="BF102" i="4"/>
  <c r="BU102" i="4" s="1"/>
  <c r="BG102" i="4"/>
  <c r="BV102" i="4" s="1"/>
  <c r="BH102" i="4"/>
  <c r="BW102" i="4" s="1"/>
  <c r="BI102" i="4"/>
  <c r="BX102" i="4" s="1"/>
  <c r="BJ102" i="4"/>
  <c r="BY102" i="4" s="1"/>
  <c r="AV103" i="4"/>
  <c r="BK103" i="4" s="1"/>
  <c r="AW103" i="4"/>
  <c r="BL103" i="4" s="1"/>
  <c r="AX103" i="4"/>
  <c r="BM103" i="4" s="1"/>
  <c r="AY103" i="4"/>
  <c r="BN103" i="4" s="1"/>
  <c r="AZ103" i="4"/>
  <c r="BO103" i="4" s="1"/>
  <c r="BA103" i="4"/>
  <c r="BP103" i="4" s="1"/>
  <c r="BB103" i="4"/>
  <c r="BQ103" i="4" s="1"/>
  <c r="BC103" i="4"/>
  <c r="BR103" i="4" s="1"/>
  <c r="BD103" i="4"/>
  <c r="BS103" i="4" s="1"/>
  <c r="BE103" i="4"/>
  <c r="BT103" i="4" s="1"/>
  <c r="BF103" i="4"/>
  <c r="BU103" i="4" s="1"/>
  <c r="BG103" i="4"/>
  <c r="BV103" i="4" s="1"/>
  <c r="BH103" i="4"/>
  <c r="BW103" i="4" s="1"/>
  <c r="BI103" i="4"/>
  <c r="BX103" i="4" s="1"/>
  <c r="BJ103" i="4"/>
  <c r="BY103" i="4" s="1"/>
  <c r="AV104" i="4"/>
  <c r="BK104" i="4" s="1"/>
  <c r="AW104" i="4"/>
  <c r="BL104" i="4" s="1"/>
  <c r="AX104" i="4"/>
  <c r="AY104" i="4"/>
  <c r="BN104" i="4" s="1"/>
  <c r="AZ104" i="4"/>
  <c r="BO104" i="4" s="1"/>
  <c r="BA104" i="4"/>
  <c r="BP104" i="4" s="1"/>
  <c r="BB104" i="4"/>
  <c r="BQ104" i="4" s="1"/>
  <c r="BC104" i="4"/>
  <c r="BR104" i="4" s="1"/>
  <c r="BD104" i="4"/>
  <c r="BS104" i="4" s="1"/>
  <c r="BE104" i="4"/>
  <c r="BT104" i="4" s="1"/>
  <c r="BF104" i="4"/>
  <c r="BU104" i="4" s="1"/>
  <c r="BG104" i="4"/>
  <c r="BV104" i="4" s="1"/>
  <c r="BH104" i="4"/>
  <c r="BW104" i="4" s="1"/>
  <c r="BI104" i="4"/>
  <c r="BX104" i="4" s="1"/>
  <c r="BJ104" i="4"/>
  <c r="BY104" i="4" s="1"/>
  <c r="AV108" i="4"/>
  <c r="AW108" i="4"/>
  <c r="BL108" i="4" s="1"/>
  <c r="AX108" i="4"/>
  <c r="BM108" i="4" s="1"/>
  <c r="AY108" i="4"/>
  <c r="BN108" i="4" s="1"/>
  <c r="AZ108" i="4"/>
  <c r="BO108" i="4" s="1"/>
  <c r="BA108" i="4"/>
  <c r="BP108" i="4" s="1"/>
  <c r="BB108" i="4"/>
  <c r="BQ108" i="4" s="1"/>
  <c r="BC108" i="4"/>
  <c r="BR108" i="4" s="1"/>
  <c r="BD108" i="4"/>
  <c r="BS108" i="4" s="1"/>
  <c r="BE108" i="4"/>
  <c r="BT108" i="4" s="1"/>
  <c r="BF108" i="4"/>
  <c r="BU108" i="4" s="1"/>
  <c r="BG108" i="4"/>
  <c r="BV108" i="4" s="1"/>
  <c r="BH108" i="4"/>
  <c r="BW108" i="4" s="1"/>
  <c r="BI108" i="4"/>
  <c r="BX108" i="4" s="1"/>
  <c r="BJ108" i="4"/>
  <c r="BY108" i="4" s="1"/>
  <c r="AV109" i="4"/>
  <c r="BK109" i="4" s="1"/>
  <c r="AW109" i="4"/>
  <c r="BL109" i="4" s="1"/>
  <c r="AX109" i="4"/>
  <c r="BM109" i="4" s="1"/>
  <c r="AY109" i="4"/>
  <c r="AZ109" i="4"/>
  <c r="BO109" i="4" s="1"/>
  <c r="BA109" i="4"/>
  <c r="BB109" i="4"/>
  <c r="BC109" i="4"/>
  <c r="BD109" i="4"/>
  <c r="BE109" i="4"/>
  <c r="BF109" i="4"/>
  <c r="BG109" i="4"/>
  <c r="BH109" i="4"/>
  <c r="BI109" i="4"/>
  <c r="BJ109" i="4"/>
  <c r="AV110" i="4"/>
  <c r="BK110" i="4" s="1"/>
  <c r="AW110" i="4"/>
  <c r="BL110" i="4" s="1"/>
  <c r="AX110" i="4"/>
  <c r="BM110" i="4" s="1"/>
  <c r="AY110" i="4"/>
  <c r="BN110" i="4" s="1"/>
  <c r="AZ110" i="4"/>
  <c r="BO110" i="4" s="1"/>
  <c r="BA110" i="4"/>
  <c r="BP110" i="4" s="1"/>
  <c r="BB110" i="4"/>
  <c r="BQ110" i="4" s="1"/>
  <c r="BC110" i="4"/>
  <c r="BR110" i="4" s="1"/>
  <c r="BD110" i="4"/>
  <c r="BS110" i="4" s="1"/>
  <c r="BE110" i="4"/>
  <c r="BT110" i="4" s="1"/>
  <c r="BF110" i="4"/>
  <c r="BU110" i="4" s="1"/>
  <c r="BG110" i="4"/>
  <c r="BV110" i="4" s="1"/>
  <c r="BH110" i="4"/>
  <c r="BW110" i="4" s="1"/>
  <c r="BI110" i="4"/>
  <c r="BX110" i="4" s="1"/>
  <c r="BJ110" i="4"/>
  <c r="BY110" i="4" s="1"/>
  <c r="AV111" i="4"/>
  <c r="BK111" i="4" s="1"/>
  <c r="AW111" i="4"/>
  <c r="BL111" i="4" s="1"/>
  <c r="AX111" i="4"/>
  <c r="AY111" i="4"/>
  <c r="BN111" i="4" s="1"/>
  <c r="AZ111" i="4"/>
  <c r="BO111" i="4" s="1"/>
  <c r="BA111" i="4"/>
  <c r="BP111" i="4" s="1"/>
  <c r="BB111" i="4"/>
  <c r="BQ111" i="4" s="1"/>
  <c r="BC111" i="4"/>
  <c r="BR111" i="4" s="1"/>
  <c r="BD111" i="4"/>
  <c r="BS111" i="4" s="1"/>
  <c r="BE111" i="4"/>
  <c r="BT111" i="4" s="1"/>
  <c r="BF111" i="4"/>
  <c r="BU111" i="4" s="1"/>
  <c r="BG111" i="4"/>
  <c r="BV111" i="4" s="1"/>
  <c r="BH111" i="4"/>
  <c r="BW111" i="4" s="1"/>
  <c r="BI111" i="4"/>
  <c r="BX111" i="4" s="1"/>
  <c r="BJ111" i="4"/>
  <c r="BY111" i="4" s="1"/>
  <c r="AV112" i="4"/>
  <c r="BK112" i="4" s="1"/>
  <c r="AW112" i="4"/>
  <c r="BL112" i="4" s="1"/>
  <c r="AX112" i="4"/>
  <c r="BM112" i="4" s="1"/>
  <c r="AY112" i="4"/>
  <c r="BN112" i="4" s="1"/>
  <c r="AZ112" i="4"/>
  <c r="BO112" i="4" s="1"/>
  <c r="BA112" i="4"/>
  <c r="BP112" i="4" s="1"/>
  <c r="BB112" i="4"/>
  <c r="BQ112" i="4" s="1"/>
  <c r="BC112" i="4"/>
  <c r="BR112" i="4" s="1"/>
  <c r="BD112" i="4"/>
  <c r="BS112" i="4" s="1"/>
  <c r="BE112" i="4"/>
  <c r="BT112" i="4" s="1"/>
  <c r="BF112" i="4"/>
  <c r="BU112" i="4" s="1"/>
  <c r="BG112" i="4"/>
  <c r="BV112" i="4" s="1"/>
  <c r="BH112" i="4"/>
  <c r="BW112" i="4" s="1"/>
  <c r="BI112" i="4"/>
  <c r="BX112" i="4" s="1"/>
  <c r="BJ112" i="4"/>
  <c r="BY112" i="4" s="1"/>
  <c r="AV123" i="4"/>
  <c r="BK123" i="4" s="1"/>
  <c r="AW123" i="4"/>
  <c r="AX123" i="4"/>
  <c r="BM123" i="4" s="1"/>
  <c r="AY123" i="4"/>
  <c r="BN123" i="4" s="1"/>
  <c r="AZ123" i="4"/>
  <c r="BO123" i="4" s="1"/>
  <c r="BA123" i="4"/>
  <c r="BP123" i="4" s="1"/>
  <c r="BB123" i="4"/>
  <c r="BQ123" i="4" s="1"/>
  <c r="BC123" i="4"/>
  <c r="BR123" i="4" s="1"/>
  <c r="BD123" i="4"/>
  <c r="BS123" i="4" s="1"/>
  <c r="BE123" i="4"/>
  <c r="BT123" i="4" s="1"/>
  <c r="BF123" i="4"/>
  <c r="BU123" i="4" s="1"/>
  <c r="BG123" i="4"/>
  <c r="BV123" i="4" s="1"/>
  <c r="BH123" i="4"/>
  <c r="BW123" i="4" s="1"/>
  <c r="BI123" i="4"/>
  <c r="BX123" i="4" s="1"/>
  <c r="BJ123" i="4"/>
  <c r="BY123" i="4" s="1"/>
  <c r="BJ38" i="4"/>
  <c r="BI38" i="4"/>
  <c r="BH38" i="4"/>
  <c r="BG38" i="4"/>
  <c r="BF38" i="4"/>
  <c r="BE38" i="4"/>
  <c r="BD38" i="4"/>
  <c r="BC38" i="4"/>
  <c r="BB38" i="4"/>
  <c r="BA38" i="4"/>
  <c r="AZ38" i="4"/>
  <c r="AY38" i="4"/>
  <c r="AX38" i="4"/>
  <c r="AW38" i="4"/>
  <c r="AV38" i="4"/>
  <c r="E15" i="5"/>
  <c r="E16" i="5"/>
  <c r="E17" i="5"/>
  <c r="E18" i="5"/>
  <c r="E19" i="5"/>
  <c r="E20" i="5"/>
  <c r="E21" i="5"/>
  <c r="E22" i="5"/>
  <c r="E23" i="5"/>
  <c r="E24" i="5"/>
  <c r="E25" i="5"/>
  <c r="E26" i="5"/>
  <c r="E27" i="5"/>
  <c r="E28" i="5"/>
  <c r="D15" i="5"/>
  <c r="D16" i="5"/>
  <c r="D17" i="5"/>
  <c r="D18" i="5"/>
  <c r="D19" i="5"/>
  <c r="D20" i="5"/>
  <c r="D21" i="5"/>
  <c r="D22" i="5"/>
  <c r="D23" i="5"/>
  <c r="D24" i="5"/>
  <c r="D25" i="5"/>
  <c r="D26" i="5"/>
  <c r="D27" i="5"/>
  <c r="D28" i="5"/>
  <c r="AZ128" i="4" l="1"/>
  <c r="BH128" i="4"/>
  <c r="AV128" i="4"/>
  <c r="BD128" i="4"/>
  <c r="AX128" i="4"/>
  <c r="G16" i="4" s="1"/>
  <c r="BB128" i="4"/>
  <c r="BF128" i="4"/>
  <c r="BJ128" i="4"/>
  <c r="AY128" i="4"/>
  <c r="BR38" i="4"/>
  <c r="BC128" i="4"/>
  <c r="G21" i="4" s="1"/>
  <c r="BG128" i="4"/>
  <c r="AW128" i="4"/>
  <c r="G15" i="4" s="1"/>
  <c r="BA128" i="4"/>
  <c r="BE128" i="4"/>
  <c r="BI128" i="4"/>
  <c r="M108" i="4"/>
  <c r="M111" i="4"/>
  <c r="BM85" i="4"/>
  <c r="BM104" i="4"/>
  <c r="BM111" i="4"/>
  <c r="N111" i="4" s="1"/>
  <c r="O111" i="4" s="1"/>
  <c r="BM94" i="4"/>
  <c r="M63" i="4"/>
  <c r="M57" i="4"/>
  <c r="M72" i="4"/>
  <c r="BK54" i="4"/>
  <c r="BK83" i="4"/>
  <c r="M103" i="4"/>
  <c r="M65" i="4"/>
  <c r="M55" i="4"/>
  <c r="M123" i="4"/>
  <c r="M50" i="4"/>
  <c r="M40" i="4"/>
  <c r="M59" i="4"/>
  <c r="J85" i="5"/>
  <c r="BH85" i="5"/>
  <c r="K85" i="5" s="1"/>
  <c r="L85" i="5" s="1"/>
  <c r="BH77" i="5"/>
  <c r="J52" i="5"/>
  <c r="J98" i="5"/>
  <c r="BH96" i="5"/>
  <c r="BH81" i="5"/>
  <c r="BH74" i="5"/>
  <c r="BH63" i="5"/>
  <c r="BH49" i="5"/>
  <c r="J38" i="5"/>
  <c r="BH38" i="5"/>
  <c r="BH114" i="5"/>
  <c r="J110" i="5"/>
  <c r="BH110" i="5"/>
  <c r="J87" i="5"/>
  <c r="J82" i="5"/>
  <c r="BH82" i="5"/>
  <c r="J72" i="5"/>
  <c r="BH72" i="5"/>
  <c r="K72" i="5" s="1"/>
  <c r="L72" i="5" s="1"/>
  <c r="J48" i="5"/>
  <c r="BH43" i="5"/>
  <c r="BH86" i="5"/>
  <c r="BH68" i="5"/>
  <c r="BH47" i="5"/>
  <c r="J115" i="5"/>
  <c r="BH94" i="5"/>
  <c r="BH83" i="5"/>
  <c r="BH73" i="5"/>
  <c r="J62" i="5"/>
  <c r="BH62" i="5"/>
  <c r="K62" i="5" s="1"/>
  <c r="L62" i="5" s="1"/>
  <c r="J60" i="5"/>
  <c r="BH60" i="5"/>
  <c r="K60" i="5" s="1"/>
  <c r="L60" i="5" s="1"/>
  <c r="BH51" i="5"/>
  <c r="BH44" i="5"/>
  <c r="K44" i="5" s="1"/>
  <c r="L44" i="5" s="1"/>
  <c r="J44" i="5"/>
  <c r="BH122" i="5"/>
  <c r="BH106" i="5"/>
  <c r="BH97" i="5"/>
  <c r="BH87" i="5"/>
  <c r="K87" i="5" s="1"/>
  <c r="L87" i="5" s="1"/>
  <c r="M38" i="4"/>
  <c r="J100" i="5"/>
  <c r="J123" i="5"/>
  <c r="BF127" i="5"/>
  <c r="G27" i="5" s="1"/>
  <c r="BB127" i="5"/>
  <c r="G23" i="5" s="1"/>
  <c r="AX127" i="5"/>
  <c r="G19" i="5" s="1"/>
  <c r="AT127" i="5"/>
  <c r="G15" i="5" s="1"/>
  <c r="BG127" i="5"/>
  <c r="G28" i="5" s="1"/>
  <c r="BC127" i="5"/>
  <c r="G24" i="5" s="1"/>
  <c r="AY127" i="5"/>
  <c r="G20" i="5" s="1"/>
  <c r="AU127" i="5"/>
  <c r="G16" i="5" s="1"/>
  <c r="BE127" i="5"/>
  <c r="G26" i="5" s="1"/>
  <c r="BA127" i="5"/>
  <c r="G22" i="5" s="1"/>
  <c r="AW127" i="5"/>
  <c r="G18" i="5" s="1"/>
  <c r="BD127" i="5"/>
  <c r="G25" i="5" s="1"/>
  <c r="AZ127" i="5"/>
  <c r="G21" i="5" s="1"/>
  <c r="AV127" i="5"/>
  <c r="G17" i="5" s="1"/>
  <c r="J105" i="5"/>
  <c r="BU105" i="5"/>
  <c r="BM105" i="5"/>
  <c r="BM127" i="5" s="1"/>
  <c r="I19" i="5" s="1"/>
  <c r="H19" i="5" s="1"/>
  <c r="BI105" i="5"/>
  <c r="BT105" i="5"/>
  <c r="BP105" i="5"/>
  <c r="BP127" i="5" s="1"/>
  <c r="I22" i="5" s="1"/>
  <c r="H22" i="5" s="1"/>
  <c r="BL105" i="5"/>
  <c r="BL127" i="5" s="1"/>
  <c r="I18" i="5" s="1"/>
  <c r="H18" i="5" s="1"/>
  <c r="BH105" i="5"/>
  <c r="BS105" i="5"/>
  <c r="BO105" i="5"/>
  <c r="BO127" i="5" s="1"/>
  <c r="I21" i="5" s="1"/>
  <c r="H21" i="5" s="1"/>
  <c r="BK105" i="5"/>
  <c r="BK127" i="5" s="1"/>
  <c r="I17" i="5" s="1"/>
  <c r="H17" i="5" s="1"/>
  <c r="AS127" i="5"/>
  <c r="G14" i="5" s="1"/>
  <c r="BV105" i="5"/>
  <c r="BR105" i="5"/>
  <c r="BN105" i="5"/>
  <c r="BN127" i="5" s="1"/>
  <c r="I20" i="5" s="1"/>
  <c r="H20" i="5" s="1"/>
  <c r="BJ105" i="5"/>
  <c r="N57" i="4"/>
  <c r="O57" i="4" s="1"/>
  <c r="N103" i="4"/>
  <c r="O103" i="4" s="1"/>
  <c r="M95" i="4"/>
  <c r="N95" i="4"/>
  <c r="O95" i="4" s="1"/>
  <c r="M86" i="4"/>
  <c r="M84" i="4"/>
  <c r="BK84" i="4"/>
  <c r="M81" i="4"/>
  <c r="M76" i="4"/>
  <c r="BR109" i="4"/>
  <c r="D17" i="4"/>
  <c r="E15" i="4"/>
  <c r="E16" i="4"/>
  <c r="E17" i="4"/>
  <c r="E18" i="4"/>
  <c r="E19" i="4"/>
  <c r="E20" i="4"/>
  <c r="E21" i="4"/>
  <c r="E22" i="4"/>
  <c r="E23" i="4"/>
  <c r="E24" i="4"/>
  <c r="E25" i="4"/>
  <c r="E26" i="4"/>
  <c r="E27" i="4"/>
  <c r="E28" i="4"/>
  <c r="D15" i="4"/>
  <c r="D16" i="4"/>
  <c r="D18" i="4"/>
  <c r="D19" i="4"/>
  <c r="D20" i="4"/>
  <c r="D21" i="4"/>
  <c r="D22" i="4"/>
  <c r="D23" i="4"/>
  <c r="D24" i="4"/>
  <c r="D25" i="4"/>
  <c r="D26" i="4"/>
  <c r="D27" i="4"/>
  <c r="D28" i="4"/>
  <c r="F28" i="6"/>
  <c r="F27" i="6"/>
  <c r="F26" i="6"/>
  <c r="F25" i="6"/>
  <c r="F24" i="6"/>
  <c r="F23" i="5"/>
  <c r="BQ105" i="5" s="1"/>
  <c r="BQ127" i="5" s="1"/>
  <c r="I23" i="5" s="1"/>
  <c r="H23" i="5" s="1"/>
  <c r="F22" i="5"/>
  <c r="F20" i="6"/>
  <c r="F21" i="6"/>
  <c r="F20" i="5" l="1"/>
  <c r="G20" i="6"/>
  <c r="F24" i="5"/>
  <c r="G24" i="6"/>
  <c r="F25" i="5"/>
  <c r="G25" i="6"/>
  <c r="F26" i="5"/>
  <c r="G26" i="6"/>
  <c r="F27" i="5"/>
  <c r="BU123" i="5" s="1"/>
  <c r="K123" i="5" s="1"/>
  <c r="L123" i="5" s="1"/>
  <c r="G27" i="6"/>
  <c r="F21" i="5"/>
  <c r="G21" i="6"/>
  <c r="F28" i="5"/>
  <c r="BV100" i="5" s="1"/>
  <c r="K100" i="5" s="1"/>
  <c r="L100" i="5" s="1"/>
  <c r="G28" i="6"/>
  <c r="M128" i="4"/>
  <c r="F21" i="4"/>
  <c r="BR59" i="4" s="1"/>
  <c r="N59" i="4" s="1"/>
  <c r="O59" i="4" s="1"/>
  <c r="H21" i="6"/>
  <c r="BS127" i="5"/>
  <c r="I25" i="5" s="1"/>
  <c r="H25" i="5" s="1"/>
  <c r="BR127" i="5"/>
  <c r="I24" i="5" s="1"/>
  <c r="H24" i="5" s="1"/>
  <c r="BT127" i="5"/>
  <c r="I26" i="5" s="1"/>
  <c r="H26" i="5" s="1"/>
  <c r="G29" i="5"/>
  <c r="H15" i="6"/>
  <c r="H16" i="6"/>
  <c r="K105" i="5"/>
  <c r="L105" i="5" s="1"/>
  <c r="F27" i="4"/>
  <c r="BX86" i="4" s="1"/>
  <c r="N86" i="4" s="1"/>
  <c r="O86" i="4" s="1"/>
  <c r="F23" i="4"/>
  <c r="BT72" i="4" s="1"/>
  <c r="N72" i="4" s="1"/>
  <c r="O72" i="4" s="1"/>
  <c r="F22" i="4"/>
  <c r="F26" i="4"/>
  <c r="BW84" i="4" s="1"/>
  <c r="N84" i="4" s="1"/>
  <c r="O84" i="4" s="1"/>
  <c r="F25" i="4"/>
  <c r="BV81" i="4" s="1"/>
  <c r="N81" i="4" s="1"/>
  <c r="O81" i="4" s="1"/>
  <c r="F28" i="4"/>
  <c r="F24" i="4"/>
  <c r="BU76" i="4" s="1"/>
  <c r="N76" i="4" s="1"/>
  <c r="O76" i="4" s="1"/>
  <c r="F20" i="4"/>
  <c r="BX109" i="4"/>
  <c r="BV109" i="4"/>
  <c r="BW109" i="4"/>
  <c r="BN109" i="4"/>
  <c r="BS109" i="4"/>
  <c r="BU109" i="4"/>
  <c r="BP109" i="4"/>
  <c r="BT109" i="4"/>
  <c r="C28" i="6"/>
  <c r="C27" i="6"/>
  <c r="C26" i="6"/>
  <c r="C25" i="6"/>
  <c r="C24" i="6"/>
  <c r="C21" i="6"/>
  <c r="C15" i="6"/>
  <c r="C19" i="6"/>
  <c r="C18" i="6"/>
  <c r="C17" i="6"/>
  <c r="BV127" i="5" l="1"/>
  <c r="I28" i="5" s="1"/>
  <c r="H28" i="5" s="1"/>
  <c r="BU127" i="5"/>
  <c r="I27" i="5" s="1"/>
  <c r="H27" i="5" s="1"/>
  <c r="BR128" i="4"/>
  <c r="I21" i="4" s="1"/>
  <c r="C21" i="5"/>
  <c r="C21" i="4"/>
  <c r="C25" i="5"/>
  <c r="C25" i="4"/>
  <c r="C22" i="5"/>
  <c r="C22" i="4"/>
  <c r="C26" i="5"/>
  <c r="C26" i="4"/>
  <c r="C20" i="5"/>
  <c r="C20" i="4"/>
  <c r="C23" i="5"/>
  <c r="C23" i="4"/>
  <c r="C27" i="5"/>
  <c r="C27" i="4"/>
  <c r="C15" i="5"/>
  <c r="C15" i="4"/>
  <c r="C24" i="5"/>
  <c r="C24" i="4"/>
  <c r="C28" i="5"/>
  <c r="C28" i="4"/>
  <c r="C19" i="5"/>
  <c r="C19" i="4"/>
  <c r="C18" i="5"/>
  <c r="C18" i="4"/>
  <c r="C17" i="5"/>
  <c r="C17" i="4"/>
  <c r="BQ109" i="4"/>
  <c r="I21" i="6" l="1"/>
  <c r="J21" i="6" s="1"/>
  <c r="H21" i="4"/>
  <c r="BY109" i="4"/>
  <c r="BL38" i="4" l="1"/>
  <c r="BM38" i="4"/>
  <c r="G24" i="4"/>
  <c r="H24" i="6" s="1"/>
  <c r="BM128" i="4" l="1"/>
  <c r="I16" i="4" s="1"/>
  <c r="H16" i="4" s="1"/>
  <c r="BN38" i="4"/>
  <c r="G17" i="4"/>
  <c r="H17" i="6" s="1"/>
  <c r="BS38" i="4"/>
  <c r="G22" i="4"/>
  <c r="H22" i="6" s="1"/>
  <c r="BP38" i="4"/>
  <c r="G19" i="4"/>
  <c r="H19" i="6" s="1"/>
  <c r="BO38" i="4"/>
  <c r="G18" i="4"/>
  <c r="H18" i="6" s="1"/>
  <c r="BT38" i="4"/>
  <c r="G23" i="4"/>
  <c r="H23" i="6" s="1"/>
  <c r="BU38" i="4"/>
  <c r="G20" i="4"/>
  <c r="H20" i="6" s="1"/>
  <c r="G27" i="4"/>
  <c r="H27" i="6" s="1"/>
  <c r="G25" i="4"/>
  <c r="H25" i="6" s="1"/>
  <c r="G26" i="4"/>
  <c r="H26" i="6" s="1"/>
  <c r="BH37" i="5"/>
  <c r="D14" i="5"/>
  <c r="BJ37" i="5"/>
  <c r="BJ127" i="5" s="1"/>
  <c r="I16" i="5" s="1"/>
  <c r="H16" i="5" s="1"/>
  <c r="BI37" i="5"/>
  <c r="BO128" i="4" l="1"/>
  <c r="I18" i="4" s="1"/>
  <c r="BT128" i="4"/>
  <c r="I23" i="4" s="1"/>
  <c r="BP128" i="4"/>
  <c r="I19" i="4" s="1"/>
  <c r="BU128" i="4"/>
  <c r="I24" i="4" s="1"/>
  <c r="BS128" i="4"/>
  <c r="I22" i="4" s="1"/>
  <c r="I16" i="6"/>
  <c r="J16" i="6" s="1"/>
  <c r="G28" i="4"/>
  <c r="H28" i="6" s="1"/>
  <c r="BW38" i="4"/>
  <c r="BX38" i="4"/>
  <c r="BQ38" i="4"/>
  <c r="BQ128" i="4" s="1"/>
  <c r="BV38" i="4"/>
  <c r="G14" i="4"/>
  <c r="I22" i="6" l="1"/>
  <c r="J22" i="6" s="1"/>
  <c r="H22" i="4"/>
  <c r="I24" i="6"/>
  <c r="J24" i="6" s="1"/>
  <c r="H24" i="4"/>
  <c r="I19" i="6"/>
  <c r="J19" i="6" s="1"/>
  <c r="H19" i="4"/>
  <c r="I23" i="6"/>
  <c r="J23" i="6" s="1"/>
  <c r="H23" i="4"/>
  <c r="I18" i="6"/>
  <c r="J18" i="6" s="1"/>
  <c r="H18" i="4"/>
  <c r="BV128" i="4"/>
  <c r="I25" i="4" s="1"/>
  <c r="BW128" i="4"/>
  <c r="I26" i="4" s="1"/>
  <c r="BX128" i="4"/>
  <c r="I27" i="4" s="1"/>
  <c r="G29" i="4"/>
  <c r="BY38" i="4"/>
  <c r="I20" i="4"/>
  <c r="I26" i="6" l="1"/>
  <c r="J26" i="6" s="1"/>
  <c r="H26" i="4"/>
  <c r="I20" i="6"/>
  <c r="J20" i="6" s="1"/>
  <c r="H20" i="4"/>
  <c r="I25" i="6"/>
  <c r="J25" i="6" s="1"/>
  <c r="H25" i="4"/>
  <c r="I27" i="6"/>
  <c r="J27" i="6" s="1"/>
  <c r="H27" i="4"/>
  <c r="BY128" i="4"/>
  <c r="I28" i="4" s="1"/>
  <c r="I31" i="4"/>
  <c r="I28" i="6" l="1"/>
  <c r="J28" i="6" s="1"/>
  <c r="H28" i="4"/>
  <c r="D14" i="4"/>
  <c r="E14" i="5" l="1"/>
  <c r="C2" i="5"/>
  <c r="C3" i="5"/>
  <c r="C4" i="5"/>
  <c r="C5" i="4"/>
  <c r="C3" i="4"/>
  <c r="C4" i="4"/>
  <c r="J127" i="5" l="1"/>
  <c r="I31" i="5" l="1"/>
  <c r="E14" i="4" l="1"/>
  <c r="C16" i="6"/>
  <c r="C14" i="6"/>
  <c r="C14" i="5" s="1"/>
  <c r="C4" i="2"/>
  <c r="C5" i="2"/>
  <c r="C6" i="2"/>
  <c r="C7" i="2"/>
  <c r="C8" i="2"/>
  <c r="C9" i="2"/>
  <c r="C10" i="2"/>
  <c r="C11" i="2"/>
  <c r="C12" i="2"/>
  <c r="C13" i="2"/>
  <c r="C14" i="2"/>
  <c r="C15" i="2"/>
  <c r="C16" i="5" l="1"/>
  <c r="C16" i="4"/>
  <c r="F16" i="6"/>
  <c r="G16" i="6" s="1"/>
  <c r="F19" i="6"/>
  <c r="G19" i="6" s="1"/>
  <c r="F18" i="6"/>
  <c r="G18" i="6" s="1"/>
  <c r="F15" i="6"/>
  <c r="G15" i="6" s="1"/>
  <c r="C14" i="4"/>
  <c r="F14" i="4" l="1"/>
  <c r="F14" i="5"/>
  <c r="F15" i="5"/>
  <c r="F15" i="4"/>
  <c r="F19" i="5"/>
  <c r="F19" i="4"/>
  <c r="F18" i="5"/>
  <c r="F18" i="4"/>
  <c r="F17" i="5"/>
  <c r="F17" i="4"/>
  <c r="F16" i="5"/>
  <c r="F16" i="4"/>
  <c r="H14" i="6"/>
  <c r="BH54" i="5" l="1"/>
  <c r="K54" i="5" s="1"/>
  <c r="L54" i="5" s="1"/>
  <c r="BH52" i="5"/>
  <c r="K52" i="5" s="1"/>
  <c r="L52" i="5" s="1"/>
  <c r="BH48" i="5"/>
  <c r="K48" i="5" s="1"/>
  <c r="L48" i="5" s="1"/>
  <c r="BK38" i="4"/>
  <c r="N38" i="4" s="1"/>
  <c r="O38" i="4" s="1"/>
  <c r="BK50" i="4"/>
  <c r="BL123" i="4"/>
  <c r="N123" i="4" s="1"/>
  <c r="O123" i="4" s="1"/>
  <c r="BL65" i="4"/>
  <c r="N65" i="4" s="1"/>
  <c r="O65" i="4" s="1"/>
  <c r="BI110" i="5"/>
  <c r="K110" i="5" s="1"/>
  <c r="L110" i="5" s="1"/>
  <c r="BI38" i="5"/>
  <c r="BI82" i="5"/>
  <c r="K82" i="5" s="1"/>
  <c r="L82" i="5" s="1"/>
  <c r="BI115" i="5"/>
  <c r="K115" i="5" s="1"/>
  <c r="L115" i="5" s="1"/>
  <c r="BH98" i="5"/>
  <c r="K98" i="5" s="1"/>
  <c r="L98" i="5" s="1"/>
  <c r="BK55" i="4"/>
  <c r="BK63" i="4"/>
  <c r="N63" i="4" s="1"/>
  <c r="O63" i="4" s="1"/>
  <c r="BK108" i="4"/>
  <c r="N108" i="4" s="1"/>
  <c r="O108" i="4" s="1"/>
  <c r="BN50" i="4"/>
  <c r="N40" i="4"/>
  <c r="O40" i="4" s="1"/>
  <c r="H29" i="6"/>
  <c r="N50" i="4" l="1"/>
  <c r="O50" i="4" s="1"/>
  <c r="BL128" i="4"/>
  <c r="I15" i="4" s="1"/>
  <c r="H15" i="4" s="1"/>
  <c r="BK128" i="4"/>
  <c r="I14" i="4" s="1"/>
  <c r="H14" i="4" s="1"/>
  <c r="BN128" i="4"/>
  <c r="I17" i="4" s="1"/>
  <c r="N55" i="4"/>
  <c r="O55" i="4" s="1"/>
  <c r="BH127" i="5"/>
  <c r="I14" i="5" s="1"/>
  <c r="H14" i="5" s="1"/>
  <c r="K38" i="5"/>
  <c r="L38" i="5" s="1"/>
  <c r="L127" i="5" s="1"/>
  <c r="BI127" i="5"/>
  <c r="I15" i="5" s="1"/>
  <c r="H15" i="5" s="1"/>
  <c r="O128" i="4" l="1"/>
  <c r="I17" i="6"/>
  <c r="J17" i="6" s="1"/>
  <c r="H17" i="4"/>
  <c r="N128" i="4"/>
  <c r="I15" i="6"/>
  <c r="J15" i="6" s="1"/>
  <c r="I14" i="6"/>
  <c r="J14" i="6" s="1"/>
  <c r="I29" i="5"/>
  <c r="K127" i="5"/>
  <c r="I29" i="4"/>
  <c r="I32" i="5" l="1"/>
  <c r="H32" i="5" s="1"/>
  <c r="H29" i="5"/>
  <c r="I32" i="4"/>
  <c r="H32" i="4" s="1"/>
  <c r="H29" i="4"/>
  <c r="I29" i="6"/>
  <c r="I33" i="6" l="1"/>
  <c r="I34" i="6" s="1"/>
  <c r="J29" i="6"/>
  <c r="J33" i="6" s="1"/>
  <c r="J34" i="6" s="1"/>
</calcChain>
</file>

<file path=xl/sharedStrings.xml><?xml version="1.0" encoding="utf-8"?>
<sst xmlns="http://schemas.openxmlformats.org/spreadsheetml/2006/main" count="935" uniqueCount="490">
  <si>
    <t>Пон</t>
  </si>
  <si>
    <t>Вт</t>
  </si>
  <si>
    <t>Ср</t>
  </si>
  <si>
    <t>Чет</t>
  </si>
  <si>
    <t>Пет</t>
  </si>
  <si>
    <t>Коефициент</t>
  </si>
  <si>
    <t>Haupttarif</t>
  </si>
  <si>
    <t>Eventtarif</t>
  </si>
  <si>
    <t>01 Standardtarif Allgemein</t>
  </si>
  <si>
    <t>21 Eventtarif Sport Bundesliga</t>
  </si>
  <si>
    <t>11 Standardtarif Sport</t>
  </si>
  <si>
    <t>22 Eventtarif Sport Live</t>
  </si>
  <si>
    <t>30 Gegeneventtarif</t>
  </si>
  <si>
    <t>23 Eventtarif Sportgroßevents (EM/WM)</t>
  </si>
  <si>
    <t>31 Regionale Sonderwerbeformen</t>
  </si>
  <si>
    <t>70 Best Minute Bundesliga/Tagesschau</t>
  </si>
  <si>
    <t>33 Gegeneventtarif Solospot</t>
  </si>
  <si>
    <t>72 Solospot Sportgroßevents (EM/WM)</t>
  </si>
  <si>
    <t>34 Gegeneventtarif Splitscreen</t>
  </si>
  <si>
    <t>73 Splitscreen Sportgroßevents (EM/WM)</t>
  </si>
  <si>
    <t>71 Best Second</t>
  </si>
  <si>
    <t>74 Solospot Sport Live</t>
  </si>
  <si>
    <t>78 Splitscreen Allgemein </t>
  </si>
  <si>
    <t>75 Splitscreen Sport Live</t>
  </si>
  <si>
    <t>79 Solospot Allgemein </t>
  </si>
  <si>
    <t>76 Solospot Sportschau Bundesliga</t>
  </si>
  <si>
    <t>80 Best Minute  </t>
  </si>
  <si>
    <t>77 Splitscreen Sportschau Bundesliga</t>
  </si>
  <si>
    <t>01 Рекламен блок</t>
  </si>
  <si>
    <t>02 Соло реклама</t>
  </si>
  <si>
    <t>03 Най-добрите секунди</t>
  </si>
  <si>
    <t>04 Брандирана шапка Реклама</t>
  </si>
  <si>
    <t>Брой излъчвания</t>
  </si>
  <si>
    <t>5"</t>
  </si>
  <si>
    <t>10"</t>
  </si>
  <si>
    <t>15"</t>
  </si>
  <si>
    <t>20"</t>
  </si>
  <si>
    <t>25"</t>
  </si>
  <si>
    <t>30"</t>
  </si>
  <si>
    <t>35"</t>
  </si>
  <si>
    <t>40"</t>
  </si>
  <si>
    <t>45"</t>
  </si>
  <si>
    <t>50"</t>
  </si>
  <si>
    <t>55"</t>
  </si>
  <si>
    <t>60"</t>
  </si>
  <si>
    <t>Spot Length</t>
  </si>
  <si>
    <t>% of 30" TVC</t>
  </si>
  <si>
    <t>Цена спрямо 30" клип</t>
  </si>
  <si>
    <t>Отстъпка</t>
  </si>
  <si>
    <t>Index</t>
  </si>
  <si>
    <t>Линейно изчисление</t>
  </si>
  <si>
    <t>Брой B</t>
  </si>
  <si>
    <t>Брой C</t>
  </si>
  <si>
    <t>Рекламен клип</t>
  </si>
  <si>
    <t>Да</t>
  </si>
  <si>
    <t>Не</t>
  </si>
  <si>
    <t>Буква</t>
  </si>
  <si>
    <t>Цена А</t>
  </si>
  <si>
    <t>Цена B</t>
  </si>
  <si>
    <t>Цена C</t>
  </si>
  <si>
    <t>Дължина на клипа</t>
  </si>
  <si>
    <t>Нетен бюджет</t>
  </si>
  <si>
    <t>Вид</t>
  </si>
  <si>
    <t>Предаване</t>
  </si>
  <si>
    <t>Рекламен блок</t>
  </si>
  <si>
    <t>Aгенция</t>
  </si>
  <si>
    <t>Клиент</t>
  </si>
  <si>
    <t>Кампания</t>
  </si>
  <si>
    <t>Период</t>
  </si>
  <si>
    <t>Събота</t>
  </si>
  <si>
    <t>Неделя</t>
  </si>
  <si>
    <t>Февруари</t>
  </si>
  <si>
    <t>Март</t>
  </si>
  <si>
    <t>Април</t>
  </si>
  <si>
    <t xml:space="preserve">Платени репортажи и интервюта:  </t>
  </si>
  <si>
    <t>Колела</t>
  </si>
  <si>
    <t>Име на клипа</t>
  </si>
  <si>
    <t>Цена с ДДС:</t>
  </si>
  <si>
    <t>Сериал</t>
  </si>
  <si>
    <t>Новините ON AIR</t>
  </si>
  <si>
    <t>Новините ON AIR - централен новинарски блок</t>
  </si>
  <si>
    <t>Денят ON AIR</t>
  </si>
  <si>
    <t>Телевизия Bulgaria ON AIR изготвя специални предложения, съобразени със специфичните нужди на клиента, включващи всички разрешени алтернативни форми на реклама.</t>
  </si>
  <si>
    <t>Спонсорски заставки</t>
  </si>
  <si>
    <t>Цените, посочени в Рекламната тарифа не включват ДДС.</t>
  </si>
  <si>
    <t>Клипове с различна дължина се изчисляват линейно спрямо цената за 30 секунден клип.</t>
  </si>
  <si>
    <t>Опорни хора</t>
  </si>
  <si>
    <t>Bulgaria ON AIR</t>
  </si>
  <si>
    <t>Цена*</t>
  </si>
  <si>
    <t>Дължина</t>
  </si>
  <si>
    <t>Cut in / хоризонтална форма</t>
  </si>
  <si>
    <t>* Цена = ценови коефициент към цена на 30" клип</t>
  </si>
  <si>
    <t>Алтернативни форми</t>
  </si>
  <si>
    <t>Часова зона</t>
  </si>
  <si>
    <t>Операция:"История"</t>
  </si>
  <si>
    <t xml:space="preserve">Авиошоу </t>
  </si>
  <si>
    <t xml:space="preserve">Новините ON AIR </t>
  </si>
  <si>
    <t>Брой A</t>
  </si>
  <si>
    <t>Skyscarper / вертикална форма</t>
  </si>
  <si>
    <t>Linear Spots</t>
  </si>
  <si>
    <t>Брой D</t>
  </si>
  <si>
    <t>Брой E</t>
  </si>
  <si>
    <t>Брой F</t>
  </si>
  <si>
    <t>Брой G</t>
  </si>
  <si>
    <t>Брой H</t>
  </si>
  <si>
    <t>Брой I</t>
  </si>
  <si>
    <t>Брой J</t>
  </si>
  <si>
    <t>Брой K</t>
  </si>
  <si>
    <t>Брой L</t>
  </si>
  <si>
    <t>Брой M</t>
  </si>
  <si>
    <t>Брой N</t>
  </si>
  <si>
    <t>Брой O</t>
  </si>
  <si>
    <t>Спонсориран Каш Реклама</t>
  </si>
  <si>
    <t>Спонсориран Каш Реклама + 1ва позиция в блок</t>
  </si>
  <si>
    <t>Програмен Каш реклама + 1ва позиция в блок</t>
  </si>
  <si>
    <t>Премиум Спонсориран Каш Реклама</t>
  </si>
  <si>
    <t>Брандирано ID</t>
  </si>
  <si>
    <t>Брандинран Бъг</t>
  </si>
  <si>
    <t>7"</t>
  </si>
  <si>
    <t>Цена D</t>
  </si>
  <si>
    <t>Цена E</t>
  </si>
  <si>
    <t>Цена F</t>
  </si>
  <si>
    <t>Цена G</t>
  </si>
  <si>
    <t>Цена H</t>
  </si>
  <si>
    <t>Цена I</t>
  </si>
  <si>
    <t>Цена J</t>
  </si>
  <si>
    <t>Цена K</t>
  </si>
  <si>
    <t>Цена L</t>
  </si>
  <si>
    <t>Цена M</t>
  </si>
  <si>
    <t>Цена N</t>
  </si>
  <si>
    <t>Цена O</t>
  </si>
  <si>
    <t>7" Спонсорски заставки</t>
  </si>
  <si>
    <t>7" Спонсориран Каш Реклама</t>
  </si>
  <si>
    <t>5" Спонсориран Каш Реклама + 1ва позиция в блок</t>
  </si>
  <si>
    <t>5" Програмен Каш реклама + 1ва позиция в блок</t>
  </si>
  <si>
    <t>10" Премиум Спонсориран Каш Реклама</t>
  </si>
  <si>
    <t>10" Брандирано ID</t>
  </si>
  <si>
    <t>7" Брандинран Бъг</t>
  </si>
  <si>
    <t>7" Cut in / хоризонтална форма</t>
  </si>
  <si>
    <t>7" Skyscarper / вертикална форма</t>
  </si>
  <si>
    <t>Kash + spot</t>
  </si>
  <si>
    <t>Телепазарен прозорец</t>
  </si>
  <si>
    <t>AB 01-06-01</t>
  </si>
  <si>
    <t>AB 01-07-02</t>
  </si>
  <si>
    <t>AB 01-09-01</t>
  </si>
  <si>
    <t>AB 01-10-01</t>
  </si>
  <si>
    <t>AB 01-10-02</t>
  </si>
  <si>
    <t>AB 01-11-01</t>
  </si>
  <si>
    <t>AB 01-12-02</t>
  </si>
  <si>
    <t>AB 01-15-01</t>
  </si>
  <si>
    <t>AB 01-16-01</t>
  </si>
  <si>
    <t>AB 01-16-02</t>
  </si>
  <si>
    <t>AB 01-18-01</t>
  </si>
  <si>
    <t>AB 01-19-01</t>
  </si>
  <si>
    <t>AB 01-19-02</t>
  </si>
  <si>
    <t>AB 01-20-01</t>
  </si>
  <si>
    <t>AB 01-20-02</t>
  </si>
  <si>
    <t>AB 01-21-01</t>
  </si>
  <si>
    <t>AB 01-22-01</t>
  </si>
  <si>
    <t>AB 02-06-01</t>
  </si>
  <si>
    <t>AB 02-07-01</t>
  </si>
  <si>
    <t>AB 02-08-01</t>
  </si>
  <si>
    <t>AB 02-09-01</t>
  </si>
  <si>
    <t>AB 02-10-01</t>
  </si>
  <si>
    <t>AB 02-10-02</t>
  </si>
  <si>
    <t>AB 02-11-01</t>
  </si>
  <si>
    <t>AB 02-12-02</t>
  </si>
  <si>
    <t>AB 02-13-01</t>
  </si>
  <si>
    <t>AB 02-15-01</t>
  </si>
  <si>
    <t>AB 02-16-01</t>
  </si>
  <si>
    <t>AB 02-16-02</t>
  </si>
  <si>
    <t>AB 02-18-01</t>
  </si>
  <si>
    <t>AB 02-19-01</t>
  </si>
  <si>
    <t>AB 02-19-02</t>
  </si>
  <si>
    <t>AB 02-20-01</t>
  </si>
  <si>
    <t>AB 02-20-02</t>
  </si>
  <si>
    <t>AB 02-21-01</t>
  </si>
  <si>
    <t>AB 02-22-01</t>
  </si>
  <si>
    <t>AB 03-06-01</t>
  </si>
  <si>
    <t>AB 03-07-01</t>
  </si>
  <si>
    <t>AB 03-09-01</t>
  </si>
  <si>
    <t>AB 03-10-01</t>
  </si>
  <si>
    <t>AB 03-10-02</t>
  </si>
  <si>
    <t>AB 03-11-01</t>
  </si>
  <si>
    <t>AB 03-12-02</t>
  </si>
  <si>
    <t>AB 03-13-01</t>
  </si>
  <si>
    <t>AB 03-15-01</t>
  </si>
  <si>
    <t>AB 03-16-01</t>
  </si>
  <si>
    <t>AB 03-16-02</t>
  </si>
  <si>
    <t>AB 03-18-01</t>
  </si>
  <si>
    <t>AB 03-19-01</t>
  </si>
  <si>
    <t>AB 03-19-02</t>
  </si>
  <si>
    <t>AB 03-20-01</t>
  </si>
  <si>
    <t>AB 03-20-02</t>
  </si>
  <si>
    <t>AB 03-21-01</t>
  </si>
  <si>
    <t>AB 03-22-01</t>
  </si>
  <si>
    <t>AB 04-06-01</t>
  </si>
  <si>
    <t>AB 04-07-01</t>
  </si>
  <si>
    <t>AB 04-09-01</t>
  </si>
  <si>
    <t>AB 04-10-01</t>
  </si>
  <si>
    <t>AB 04-10-02</t>
  </si>
  <si>
    <t>AB 04-11-01</t>
  </si>
  <si>
    <t>AB 04-12-02</t>
  </si>
  <si>
    <t>AB 04-13-01</t>
  </si>
  <si>
    <t>AB 04-15-01</t>
  </si>
  <si>
    <t>AB 04-16-01</t>
  </si>
  <si>
    <t>AB 04-16-02</t>
  </si>
  <si>
    <t>AB 04-18-01</t>
  </si>
  <si>
    <t>AB 04-19-01</t>
  </si>
  <si>
    <t>AB 04-19-02</t>
  </si>
  <si>
    <t>AB 04-20-01</t>
  </si>
  <si>
    <t>AB 04-20-02</t>
  </si>
  <si>
    <t>AB 04-21-01</t>
  </si>
  <si>
    <t>AB 04-22-01</t>
  </si>
  <si>
    <t>AB 05-06-01</t>
  </si>
  <si>
    <t>AB 05-07-01</t>
  </si>
  <si>
    <t>AB 05-09-01</t>
  </si>
  <si>
    <t>AB 05-10-01</t>
  </si>
  <si>
    <t>AB 05-10-02</t>
  </si>
  <si>
    <t>AB 05-11-01</t>
  </si>
  <si>
    <t>AB 05-12-02</t>
  </si>
  <si>
    <t>AB 05-13-01</t>
  </si>
  <si>
    <t>AB 05-15-01</t>
  </si>
  <si>
    <t>AB 05-16-01</t>
  </si>
  <si>
    <t>AB 05-16-02</t>
  </si>
  <si>
    <t>AB 05-18-01</t>
  </si>
  <si>
    <t>AB 05-19-01</t>
  </si>
  <si>
    <t>AB 05-19-02</t>
  </si>
  <si>
    <t>AB 05-20-01</t>
  </si>
  <si>
    <t>AB 05-20-02</t>
  </si>
  <si>
    <t>AB 05-21-01</t>
  </si>
  <si>
    <t>AB 05-22-01</t>
  </si>
  <si>
    <t>AB 06-05-01</t>
  </si>
  <si>
    <t>AB 06-07-01</t>
  </si>
  <si>
    <t>AB 06-08-01</t>
  </si>
  <si>
    <t>AB 06-09-01</t>
  </si>
  <si>
    <t>AB 06-09-02</t>
  </si>
  <si>
    <t>AB 06-12-01</t>
  </si>
  <si>
    <t>AB 06-13-01</t>
  </si>
  <si>
    <t>AB 06-14-01</t>
  </si>
  <si>
    <t>AB 06-15-01</t>
  </si>
  <si>
    <t>AB 06-16-01</t>
  </si>
  <si>
    <t>AB 06-17-01</t>
  </si>
  <si>
    <t>AB 06-18-01</t>
  </si>
  <si>
    <t>AB 06-19-01</t>
  </si>
  <si>
    <t>AB 06-19-02</t>
  </si>
  <si>
    <t>AB 06-20-02</t>
  </si>
  <si>
    <t>AB 06-21-01</t>
  </si>
  <si>
    <t>AB 06-22-01</t>
  </si>
  <si>
    <t>AB 06-22-02</t>
  </si>
  <si>
    <t>AB 06-23-01</t>
  </si>
  <si>
    <t>AB 07-05-01</t>
  </si>
  <si>
    <t>AB 07-08-01</t>
  </si>
  <si>
    <t>AB 07-09-01</t>
  </si>
  <si>
    <t>AB 07-09-02</t>
  </si>
  <si>
    <t>AB 07-12-01</t>
  </si>
  <si>
    <t>AB 07-13-01</t>
  </si>
  <si>
    <t>AB 07-14-01</t>
  </si>
  <si>
    <t>AB 07-15-01</t>
  </si>
  <si>
    <t>AB 07-16-01</t>
  </si>
  <si>
    <t>AB 07-16-02</t>
  </si>
  <si>
    <t>AB 07-17-01</t>
  </si>
  <si>
    <t>AB 07-18-01</t>
  </si>
  <si>
    <t>AB 07-19-01</t>
  </si>
  <si>
    <t>AB 07-19-02</t>
  </si>
  <si>
    <t>AB 07-20-01</t>
  </si>
  <si>
    <t>AB 07-20-02</t>
  </si>
  <si>
    <t>AB 07-21-01</t>
  </si>
  <si>
    <t>AB 07-22-01</t>
  </si>
  <si>
    <t>AB 07-22-02</t>
  </si>
  <si>
    <t>AB 07-23-01</t>
  </si>
  <si>
    <t>AB 07-07-01</t>
  </si>
  <si>
    <t>AB 06-06-01</t>
  </si>
  <si>
    <t>AB 07-06-01</t>
  </si>
  <si>
    <t xml:space="preserve">Отстъпки и общи условия </t>
  </si>
  <si>
    <t>Сезонни коефициенти</t>
  </si>
  <si>
    <t>Гарантиран  нетен обем</t>
  </si>
  <si>
    <t>Авансова отстъпка</t>
  </si>
  <si>
    <t>Месец</t>
  </si>
  <si>
    <t>Януари</t>
  </si>
  <si>
    <t>Май</t>
  </si>
  <si>
    <t>Юни</t>
  </si>
  <si>
    <t>Юли</t>
  </si>
  <si>
    <t>Август</t>
  </si>
  <si>
    <t>по договаряне</t>
  </si>
  <si>
    <t>Септември</t>
  </si>
  <si>
    <t>Октомври</t>
  </si>
  <si>
    <t>Отстъпка за рекламна агенция</t>
  </si>
  <si>
    <t>Ноември</t>
  </si>
  <si>
    <t>Декември</t>
  </si>
  <si>
    <t>Отстъпките се начисляват последователно, в реда: 
1) обемна, 2) за рекламна агенция,  3) за ранно договаряне, 4) кросмедийна</t>
  </si>
  <si>
    <t xml:space="preserve">Всички отстъпки и условия за реклама в Телевизия Bulgaria ON AIR, можете да прочетете в официално публикуваните тарифи и условия тук: </t>
  </si>
  <si>
    <t>Bulgaria ON AIR си запазва правото да променя часовите пояси на рекламните блокове и да прави промени в програмната схема.</t>
  </si>
  <si>
    <t>Поради значимостта на новинарските емисии и промените в тяхната продължителност при извънредни събития, промяната в дължината на емисията и закъснението с до няколко минути в излъчването на рекламния блок  не се счита за неизпълнение на договорните отношения.</t>
  </si>
  <si>
    <t>Новините ON AIR /п/.</t>
  </si>
  <si>
    <t>Новините ON AIR /п./</t>
  </si>
  <si>
    <t>Money.bg</t>
  </si>
  <si>
    <t>Money.bg /п./</t>
  </si>
  <si>
    <r>
      <t xml:space="preserve">Всички промени в Рекламната тарифа влизат в сила от деня на  публикуване на изменението на сайта </t>
    </r>
    <r>
      <rPr>
        <b/>
        <sz val="11"/>
        <color rgb="FF002060"/>
        <rFont val="AvantiBulgarianCYR"/>
        <charset val="204"/>
      </rPr>
      <t>bgonair.bg.</t>
    </r>
  </si>
  <si>
    <t>Операция: "История" /п./</t>
  </si>
  <si>
    <t>Опорни хора /п./</t>
  </si>
  <si>
    <t>Брюксел 1 /п./</t>
  </si>
  <si>
    <t>Колела /п./</t>
  </si>
  <si>
    <t>Историите ON AIR /п./</t>
  </si>
  <si>
    <t>Авиошоу /п./</t>
  </si>
  <si>
    <t>Денят ON AIR /п./</t>
  </si>
  <si>
    <t>AB 06-11-01</t>
  </si>
  <si>
    <t>AB 07-11-01</t>
  </si>
  <si>
    <t>AB 06-20-01</t>
  </si>
  <si>
    <t>Кросмедийна отстъпка **</t>
  </si>
  <si>
    <t>Операция История /п./</t>
  </si>
  <si>
    <t>AB 01-12-01</t>
  </si>
  <si>
    <t>AB 02-12-01</t>
  </si>
  <si>
    <t>AB 03-12-01</t>
  </si>
  <si>
    <t>AB 04-12-01</t>
  </si>
  <si>
    <t>AB 05-12-01</t>
  </si>
  <si>
    <t>Paid Report</t>
  </si>
  <si>
    <t>до 1 мин</t>
  </si>
  <si>
    <t>до 2 мин</t>
  </si>
  <si>
    <t>до 3 мин</t>
  </si>
  <si>
    <t>до 4 мин</t>
  </si>
  <si>
    <t>до 5 мин</t>
  </si>
  <si>
    <t>Product Placement</t>
  </si>
  <si>
    <t>Продуктово позициониране:</t>
  </si>
  <si>
    <t xml:space="preserve"> Над 1 минута - линейно, спрямо цената за 1 минута</t>
  </si>
  <si>
    <t>* Пасивно продуктово позициониране - продукт в кадър, без да се говори за него</t>
  </si>
  <si>
    <t>** Актовно продуктово позициониране - водещият / участник в предаването говори за продукта, показва го, коментира негови качества, свойства и характеристики</t>
  </si>
  <si>
    <t>* Пасивно: до 1 минута - 150% по цената за 30" реклама в блок в предаването</t>
  </si>
  <si>
    <t>** Активно: до 1 минута - 400% по цената за 30" реклама в блок на предаването</t>
  </si>
  <si>
    <t>България сутрин /п./</t>
  </si>
  <si>
    <t>AB 06-13-02</t>
  </si>
  <si>
    <t>AB 07-13-02</t>
  </si>
  <si>
    <t>AB 06-21-02</t>
  </si>
  <si>
    <t>AB 07-21-02</t>
  </si>
  <si>
    <t>AB 06-24-01</t>
  </si>
  <si>
    <t>AB 07-24-01</t>
  </si>
  <si>
    <t>AB 06-11-02</t>
  </si>
  <si>
    <t>AB 07-11-02</t>
  </si>
  <si>
    <t>AB 01-22-02</t>
  </si>
  <si>
    <t>AB 02-22-02</t>
  </si>
  <si>
    <t>AB 03-22-02</t>
  </si>
  <si>
    <t>AB 04-22-02</t>
  </si>
  <si>
    <t>AB 05-22-02</t>
  </si>
  <si>
    <t>AB 01-23-01</t>
  </si>
  <si>
    <t>AB 02-23-01</t>
  </si>
  <si>
    <t>AB 03-23-01</t>
  </si>
  <si>
    <t>AB 04-23-01</t>
  </si>
  <si>
    <t>AB 05-23-01</t>
  </si>
  <si>
    <t>Операция "Тяхната История" /п./</t>
  </si>
  <si>
    <t>Денят On Air /п./</t>
  </si>
  <si>
    <t>България сутрин</t>
  </si>
  <si>
    <t>AB 01-17-01</t>
  </si>
  <si>
    <t>AB 02-17-01</t>
  </si>
  <si>
    <t>AB 03-17-01</t>
  </si>
  <si>
    <t>AB 04-17-01</t>
  </si>
  <si>
    <t>AB 05-17-01</t>
  </si>
  <si>
    <t>AB 07-14-02</t>
  </si>
  <si>
    <t>AB 01-06-02</t>
  </si>
  <si>
    <t>AB 02-06-02</t>
  </si>
  <si>
    <t>AB 03-06-02</t>
  </si>
  <si>
    <t>AB 04-06-02</t>
  </si>
  <si>
    <t>AB 05-06-02</t>
  </si>
  <si>
    <t>AB 01-08-01</t>
  </si>
  <si>
    <t>AB 03-08-01</t>
  </si>
  <si>
    <t>AB 04-08-01</t>
  </si>
  <si>
    <t>AB 05-08-01</t>
  </si>
  <si>
    <t>AB 01-09-02</t>
  </si>
  <si>
    <t xml:space="preserve"> AB 01-13-01</t>
  </si>
  <si>
    <t>AB 01-14-02</t>
  </si>
  <si>
    <t>AB 02-14-02</t>
  </si>
  <si>
    <t>AB 03-14-02</t>
  </si>
  <si>
    <t>AB 04-14-02</t>
  </si>
  <si>
    <t>AB 05-14-02</t>
  </si>
  <si>
    <t>Директно</t>
  </si>
  <si>
    <t>AB 01-17-02</t>
  </si>
  <si>
    <t>AB 02-17-02</t>
  </si>
  <si>
    <t>AB 03-17-02</t>
  </si>
  <si>
    <t>AB 04-17-02</t>
  </si>
  <si>
    <t>AB 05-17-02</t>
  </si>
  <si>
    <t>AB 01-15-02</t>
  </si>
  <si>
    <t>AB 02-15-02</t>
  </si>
  <si>
    <t>AB 03-15-02</t>
  </si>
  <si>
    <t xml:space="preserve"> AB 04-15-02</t>
  </si>
  <si>
    <t>B 05-15-02</t>
  </si>
  <si>
    <t>Директно /п./</t>
  </si>
  <si>
    <t>AB 06-06-02</t>
  </si>
  <si>
    <t>AB 07-06-02</t>
  </si>
  <si>
    <t>AB 06-07-02</t>
  </si>
  <si>
    <t>AB 07-07-02</t>
  </si>
  <si>
    <t>AB 06-08-02</t>
  </si>
  <si>
    <t>AB 07-08-02</t>
  </si>
  <si>
    <t>Операция: "Тяхната История" /п./</t>
  </si>
  <si>
    <t>AB 06-10-01</t>
  </si>
  <si>
    <t>AB 07-10-01</t>
  </si>
  <si>
    <t>AB 06-16-02</t>
  </si>
  <si>
    <t>AB 06-17-02</t>
  </si>
  <si>
    <t>AB 07-17-02</t>
  </si>
  <si>
    <t>AB 06-10-02</t>
  </si>
  <si>
    <t>AB 07-10-02</t>
  </si>
  <si>
    <t>AB 06-14-02</t>
  </si>
  <si>
    <t>AB 01-23-02</t>
  </si>
  <si>
    <t>AB 02-23-02</t>
  </si>
  <si>
    <t>AB 03-23-02</t>
  </si>
  <si>
    <t>AB 04-23-02</t>
  </si>
  <si>
    <t>AB 05-23-02</t>
  </si>
  <si>
    <t>AB 01-01-01</t>
  </si>
  <si>
    <t>AB 02-01-01</t>
  </si>
  <si>
    <t>AB 03-01-01</t>
  </si>
  <si>
    <t>AB 04-01-01</t>
  </si>
  <si>
    <t>AB 05-01-01</t>
  </si>
  <si>
    <t>AB 06-23-02</t>
  </si>
  <si>
    <t>AB 07-23-02</t>
  </si>
  <si>
    <t>AB 01-24-01</t>
  </si>
  <si>
    <t>AB 02-24-01</t>
  </si>
  <si>
    <t>AB 03-24-01</t>
  </si>
  <si>
    <t>AB 04-24-01</t>
  </si>
  <si>
    <t>AB 05-24-01</t>
  </si>
  <si>
    <t>AB 01-07-01</t>
  </si>
  <si>
    <t>AB 02-07-02</t>
  </si>
  <si>
    <t>AB 03-07-02</t>
  </si>
  <si>
    <t>AB 04-07-02</t>
  </si>
  <si>
    <t>AB 05-07-02</t>
  </si>
  <si>
    <t>Документален филм</t>
  </si>
  <si>
    <t>AB 06-12-02</t>
  </si>
  <si>
    <t>AB 07-12-02</t>
  </si>
  <si>
    <t xml:space="preserve"> AB 01-13-02</t>
  </si>
  <si>
    <t>AB 02-13-02</t>
  </si>
  <si>
    <t>AB 03-13-02</t>
  </si>
  <si>
    <t>AB 04-13-02</t>
  </si>
  <si>
    <t>AB 05-13-02</t>
  </si>
  <si>
    <t>AB 01-21-02</t>
  </si>
  <si>
    <t>AB 02-21-02</t>
  </si>
  <si>
    <t>AB 03-21-02</t>
  </si>
  <si>
    <t>AB 04-21-02</t>
  </si>
  <si>
    <t>AB 05-21-02</t>
  </si>
  <si>
    <t>AB 01-01-02</t>
  </si>
  <si>
    <t>AB 02-01-02</t>
  </si>
  <si>
    <t>AB 03-01-02</t>
  </si>
  <si>
    <t>AB 04-01-02</t>
  </si>
  <si>
    <t>AB 05-01-02</t>
  </si>
  <si>
    <t>AB 02-09-02</t>
  </si>
  <si>
    <t>AB 03-09-02</t>
  </si>
  <si>
    <t>AB 04-09-02</t>
  </si>
  <si>
    <t>AB 05-09-02</t>
  </si>
  <si>
    <t>ВЛОГ БЛОК: Abnormal с Динко Желязков</t>
  </si>
  <si>
    <t>Операция "Тяхната история" /п./</t>
  </si>
  <si>
    <t>AB 06-15-02</t>
  </si>
  <si>
    <t>AB 07-15-02</t>
  </si>
  <si>
    <t>Историите ON AIR</t>
  </si>
  <si>
    <t>AB 07-18-02</t>
  </si>
  <si>
    <t>AB 06-18-02</t>
  </si>
  <si>
    <t>AB 06-24-02</t>
  </si>
  <si>
    <t>AB 07-24-02</t>
  </si>
  <si>
    <t>България сутрин в събота</t>
  </si>
  <si>
    <t>България сутрин в неделя</t>
  </si>
  <si>
    <t>България сутрин в събота /п./</t>
  </si>
  <si>
    <t>България сутрин в неделя /п./</t>
  </si>
  <si>
    <t>Игрален филм/ Документален филм</t>
  </si>
  <si>
    <t>Игрален филм/ Сериал  /п./</t>
  </si>
  <si>
    <t>Европространство /п./</t>
  </si>
  <si>
    <t>Европространство</t>
  </si>
  <si>
    <t>Сериал/Игрален филм</t>
  </si>
  <si>
    <t>Игрален филм</t>
  </si>
  <si>
    <t>Цена BGN спрямо 30" клип</t>
  </si>
  <si>
    <t>Цена EUR спрямо 30" клип</t>
  </si>
  <si>
    <t>Брутна цена BGN</t>
  </si>
  <si>
    <t>Брутна цена EUR</t>
  </si>
  <si>
    <t>Базова Цена
30" BGN</t>
  </si>
  <si>
    <t>Базова Цена
30" EUR</t>
  </si>
  <si>
    <t>Брутен бюджет BGN</t>
  </si>
  <si>
    <t>Брутен бюджет EUR</t>
  </si>
  <si>
    <t>Професионалистите /п./</t>
  </si>
  <si>
    <t>Вдъхновителите /п./</t>
  </si>
  <si>
    <t>Големите последици</t>
  </si>
  <si>
    <t>**Отстъпката е дължима в случай, че клиентът/агенцията сключат 
споразумение с медията за гарантиран годишен обем за 2025 година до дата 22 януари 2025 г."</t>
  </si>
  <si>
    <t>Професионалистите/п./</t>
  </si>
  <si>
    <t>Вдъхновителите/п./</t>
  </si>
  <si>
    <t>Програмна схема, Юни 2026</t>
  </si>
  <si>
    <t>Цена Юни
30" BGN</t>
  </si>
  <si>
    <t>Цена Юни
30" EUR</t>
  </si>
  <si>
    <t xml:space="preserve">7 669.38 €/ 15000 лв </t>
  </si>
  <si>
    <t xml:space="preserve">15 338.76 €/ 30000 лв </t>
  </si>
  <si>
    <t xml:space="preserve">25 564.59 €/ 50 000 лв </t>
  </si>
  <si>
    <t xml:space="preserve">76 693.78€/ 150000 лв </t>
  </si>
  <si>
    <t xml:space="preserve"> 102 258.38 €/ 200000 лв </t>
  </si>
  <si>
    <t xml:space="preserve"> над 127 822.97 €/ Над 250 000 лв </t>
  </si>
  <si>
    <t xml:space="preserve"> 2 556.46 €/ 5000 лв</t>
  </si>
  <si>
    <t xml:space="preserve">51 129.19 €/ 100000 лв  </t>
  </si>
  <si>
    <t>До 1 минута - 498.51 €/ 975 лв.</t>
  </si>
  <si>
    <t xml:space="preserve"> Заснемане и монтаж на платен репортаж – 383.47 €/ 750 лв.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</si>
</sst>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лв.&quot;_-;\-* #,##0.00\ &quot;лв.&quot;_-;_-* &quot;-&quot;??\ &quot;лв.&quot;_-;_-@_-"/>
    <numFmt numFmtId="165" formatCode="_-* #,##0.00\ _л_в_._-;\-* #,##0.00\ _л_в_._-;_-* &quot;-&quot;??\ _л_в_._-;_-@_-"/>
    <numFmt numFmtId="166" formatCode="#,##0\ &quot;лв.&quot;"/>
    <numFmt numFmtId="167" formatCode="#,##0.00_ ;\-#,##0.00\ "/>
    <numFmt numFmtId="168" formatCode="#,##0.00\ &quot;лв.&quot;"/>
    <numFmt numFmtId="169" formatCode="m/d;@"/>
    <numFmt numFmtId="170" formatCode="_-* #,##0.00\ [$€-1]_-;\-* #,##0.00\ [$€-1]_-;_-* &quot;-&quot;??\ [$€-1]_-;_-@_-"/>
    <numFmt numFmtId="171" formatCode="_-* #,##0.00\ [$лв.-402]_-;\-* #,##0.00\ [$лв.-402]_-;_-* &quot;-&quot;??\ [$лв.-402]_-;_-@_-"/>
  </numFmts>
  <fonts count="60">
    <font>
      <sz val="11"/>
      <name val="Calibri"/>
      <family val="2"/>
      <charset val="204"/>
    </font>
    <font>
      <sz val="11"/>
      <name val="Calibri"/>
      <family val="2"/>
      <charset val="204"/>
    </font>
    <font>
      <b/>
      <sz val="18"/>
      <name val="Calibri"/>
      <family val="2"/>
      <charset val="204"/>
    </font>
    <font>
      <b/>
      <sz val="12"/>
      <name val="Calibri"/>
      <family val="2"/>
      <charset val="204"/>
    </font>
    <font>
      <sz val="15"/>
      <name val="Calibri"/>
      <family val="2"/>
    </font>
    <font>
      <sz val="16"/>
      <name val="Calibri"/>
      <family val="2"/>
      <charset val="204"/>
    </font>
    <font>
      <sz val="10"/>
      <name val="Helv"/>
      <family val="2"/>
    </font>
    <font>
      <b/>
      <sz val="16"/>
      <name val="Calibri"/>
      <family val="2"/>
      <charset val="204"/>
    </font>
    <font>
      <b/>
      <sz val="11"/>
      <name val="Calibri"/>
      <family val="2"/>
      <charset val="204"/>
    </font>
    <font>
      <sz val="11"/>
      <color theme="1"/>
      <name val="Calibri"/>
      <family val="2"/>
      <charset val="204"/>
      <scheme val="minor"/>
    </font>
    <font>
      <sz val="12"/>
      <color theme="1"/>
      <name val="Calibri"/>
      <family val="2"/>
      <scheme val="minor"/>
    </font>
    <font>
      <sz val="13"/>
      <color rgb="FF002C6B"/>
      <name val="Calibri"/>
      <family val="2"/>
      <scheme val="minor"/>
    </font>
    <font>
      <sz val="15"/>
      <color theme="0"/>
      <name val="Calibri"/>
      <family val="2"/>
    </font>
    <font>
      <sz val="13"/>
      <name val="Calibri"/>
      <family val="2"/>
      <charset val="204"/>
      <scheme val="minor"/>
    </font>
    <font>
      <b/>
      <sz val="13"/>
      <color rgb="FF002C6B"/>
      <name val="Calibri"/>
      <family val="2"/>
      <charset val="204"/>
      <scheme val="minor"/>
    </font>
    <font>
      <sz val="13"/>
      <color rgb="FF002C6B"/>
      <name val="Calibri"/>
      <family val="2"/>
    </font>
    <font>
      <sz val="14"/>
      <name val="Calibri"/>
      <family val="2"/>
      <charset val="204"/>
      <scheme val="minor"/>
    </font>
    <font>
      <b/>
      <sz val="15"/>
      <color theme="0"/>
      <name val="Calibri"/>
      <family val="2"/>
      <charset val="204"/>
    </font>
    <font>
      <sz val="13"/>
      <color theme="0"/>
      <name val="Calibri"/>
      <family val="2"/>
      <scheme val="minor"/>
    </font>
    <font>
      <b/>
      <sz val="13"/>
      <color rgb="FFC00000"/>
      <name val="Calibri"/>
      <family val="2"/>
      <charset val="204"/>
      <scheme val="minor"/>
    </font>
    <font>
      <sz val="14"/>
      <color rgb="FF002C6B"/>
      <name val="Calibri"/>
      <family val="2"/>
      <scheme val="minor"/>
    </font>
    <font>
      <b/>
      <sz val="13"/>
      <color theme="0"/>
      <name val="Calibri"/>
      <family val="2"/>
      <charset val="204"/>
      <scheme val="minor"/>
    </font>
    <font>
      <b/>
      <sz val="16"/>
      <name val="Calibri"/>
      <family val="2"/>
      <charset val="204"/>
      <scheme val="minor"/>
    </font>
    <font>
      <b/>
      <sz val="13"/>
      <name val="Calibri"/>
      <family val="2"/>
      <charset val="204"/>
      <scheme val="minor"/>
    </font>
    <font>
      <sz val="10"/>
      <name val="Arial"/>
      <family val="2"/>
      <charset val="204"/>
    </font>
    <font>
      <b/>
      <sz val="8"/>
      <name val="Calibri"/>
      <family val="2"/>
      <charset val="204"/>
    </font>
    <font>
      <b/>
      <sz val="22"/>
      <color rgb="FF002060"/>
      <name val="Calibri"/>
      <family val="2"/>
      <charset val="204"/>
    </font>
    <font>
      <b/>
      <sz val="16"/>
      <color rgb="FF002C6B"/>
      <name val="Calibri"/>
      <family val="2"/>
      <charset val="204"/>
      <scheme val="minor"/>
    </font>
    <font>
      <b/>
      <sz val="14"/>
      <color rgb="FF002060"/>
      <name val="Calibri"/>
      <family val="2"/>
    </font>
    <font>
      <sz val="13"/>
      <color rgb="FF002060"/>
      <name val="Calibri"/>
      <family val="2"/>
    </font>
    <font>
      <b/>
      <sz val="12"/>
      <color rgb="FF002060"/>
      <name val="Calibri"/>
      <family val="2"/>
      <scheme val="minor"/>
    </font>
    <font>
      <sz val="13"/>
      <color rgb="FF002060"/>
      <name val="Calibri"/>
      <family val="2"/>
      <scheme val="minor"/>
    </font>
    <font>
      <sz val="11"/>
      <color rgb="FF002060"/>
      <name val="Calibri"/>
      <family val="2"/>
    </font>
    <font>
      <sz val="11"/>
      <color rgb="FF002060"/>
      <name val="Calibri"/>
      <family val="2"/>
      <charset val="204"/>
    </font>
    <font>
      <sz val="16"/>
      <color rgb="FF002060"/>
      <name val="Calibri"/>
      <family val="2"/>
      <charset val="204"/>
    </font>
    <font>
      <b/>
      <sz val="16"/>
      <color rgb="FF002060"/>
      <name val="Calibri"/>
      <family val="2"/>
      <charset val="204"/>
    </font>
    <font>
      <b/>
      <sz val="12"/>
      <color rgb="FF002060"/>
      <name val="Calibri"/>
      <family val="2"/>
      <charset val="204"/>
      <scheme val="minor"/>
    </font>
    <font>
      <sz val="13"/>
      <color rgb="FF002060"/>
      <name val="Calibri"/>
      <family val="2"/>
      <charset val="204"/>
    </font>
    <font>
      <sz val="12"/>
      <color rgb="FF002060"/>
      <name val="Calibri"/>
      <family val="2"/>
      <scheme val="minor"/>
    </font>
    <font>
      <sz val="13"/>
      <color rgb="FF002060"/>
      <name val="Calibri"/>
      <family val="2"/>
      <charset val="204"/>
      <scheme val="minor"/>
    </font>
    <font>
      <b/>
      <sz val="13"/>
      <color rgb="FF002060"/>
      <name val="Calibri"/>
      <family val="2"/>
      <charset val="204"/>
      <scheme val="minor"/>
    </font>
    <font>
      <b/>
      <sz val="13"/>
      <color rgb="FF002060"/>
      <name val="Calibri"/>
      <family val="2"/>
      <charset val="204"/>
    </font>
    <font>
      <b/>
      <sz val="13"/>
      <color rgb="FF002060"/>
      <name val="Calibri"/>
      <family val="2"/>
      <scheme val="minor"/>
    </font>
    <font>
      <b/>
      <sz val="11"/>
      <color rgb="FF002060"/>
      <name val="AvantiBulgarianCYR"/>
      <charset val="204"/>
    </font>
    <font>
      <sz val="14"/>
      <color rgb="FF002060"/>
      <name val="Calibri"/>
      <family val="2"/>
    </font>
    <font>
      <b/>
      <sz val="13"/>
      <color rgb="FF002060"/>
      <name val="Calibri"/>
      <family val="2"/>
    </font>
    <font>
      <sz val="11"/>
      <color rgb="FFFF0000"/>
      <name val="Calibri"/>
      <family val="2"/>
      <charset val="204"/>
    </font>
    <font>
      <b/>
      <sz val="22"/>
      <color rgb="FF002060"/>
      <name val="Calibri"/>
      <family val="2"/>
    </font>
    <font>
      <sz val="14"/>
      <color rgb="FF002060"/>
      <name val="Calibri"/>
      <family val="2"/>
      <scheme val="minor"/>
    </font>
    <font>
      <b/>
      <sz val="11"/>
      <color rgb="FF002060"/>
      <name val="Calibri"/>
      <family val="2"/>
    </font>
    <font>
      <b/>
      <sz val="15"/>
      <color rgb="FF002060"/>
      <name val="Calibri"/>
      <family val="2"/>
      <scheme val="minor"/>
    </font>
    <font>
      <b/>
      <sz val="15"/>
      <color rgb="FF002060"/>
      <name val="Calibri"/>
      <family val="2"/>
    </font>
    <font>
      <sz val="15"/>
      <color rgb="FF002060"/>
      <name val="Calibri"/>
      <family val="2"/>
    </font>
    <font>
      <b/>
      <sz val="12"/>
      <color rgb="FF002060"/>
      <name val="Calibri"/>
      <family val="2"/>
    </font>
    <font>
      <b/>
      <sz val="14"/>
      <color rgb="FF002060"/>
      <name val="Calibri"/>
      <family val="2"/>
      <scheme val="minor"/>
    </font>
    <font>
      <b/>
      <i/>
      <sz val="15"/>
      <color theme="0"/>
      <name val="Calibri"/>
      <family val="2"/>
    </font>
    <font>
      <b/>
      <sz val="14"/>
      <color theme="0"/>
      <name val="Calibri"/>
      <family val="2"/>
      <scheme val="minor"/>
    </font>
    <font>
      <b/>
      <sz val="13"/>
      <color theme="0"/>
      <name val="Calibri"/>
      <family val="2"/>
      <scheme val="minor"/>
    </font>
    <font>
      <sz val="11"/>
      <color rgb="FFFF0000"/>
      <name val="Calibri"/>
      <family val="2"/>
    </font>
    <font>
      <b/>
      <sz val="14"/>
      <color rgb="FFFF0000"/>
      <name val="Calibri"/>
      <family val="2"/>
      <scheme val="minor"/>
    </font>
  </fonts>
  <fills count="17">
    <fill>
      <patternFill patternType="none"/>
    </fill>
    <fill>
      <patternFill patternType="gray125"/>
    </fill>
    <fill>
      <patternFill patternType="solid">
        <fgColor rgb="FFF0F0F0"/>
        <bgColor indexed="64"/>
      </patternFill>
    </fill>
    <fill>
      <patternFill patternType="solid">
        <fgColor rgb="FF002C6B"/>
        <bgColor indexed="64"/>
      </patternFill>
    </fill>
    <fill>
      <patternFill patternType="solid">
        <fgColor rgb="FF002060"/>
        <bgColor indexed="64"/>
      </patternFill>
    </fill>
    <fill>
      <patternFill patternType="solid">
        <fgColor rgb="FF8CB9E6"/>
        <bgColor indexed="64"/>
      </patternFill>
    </fill>
    <fill>
      <patternFill patternType="solid">
        <fgColor rgb="FFBEDCF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C99"/>
        <bgColor indexed="64"/>
      </patternFill>
    </fill>
    <fill>
      <patternFill patternType="solid">
        <fgColor rgb="FF3CD3D3"/>
        <bgColor indexed="64"/>
      </patternFill>
    </fill>
    <fill>
      <patternFill patternType="solid">
        <fgColor rgb="FF92D050"/>
        <bgColor indexed="64"/>
      </patternFill>
    </fill>
    <fill>
      <patternFill patternType="solid">
        <fgColor rgb="FFFFFFCC"/>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top style="medium">
        <color rgb="FFFFFFFF"/>
      </top>
      <bottom style="thick">
        <color rgb="FFFFFFFF"/>
      </bottom>
      <diagonal/>
    </border>
    <border>
      <left style="medium">
        <color theme="0"/>
      </left>
      <right style="medium">
        <color theme="0"/>
      </right>
      <top/>
      <bottom style="medium">
        <color theme="0"/>
      </bottom>
      <diagonal/>
    </border>
    <border>
      <left/>
      <right style="medium">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theme="0"/>
      </right>
      <top style="medium">
        <color rgb="FFFFFFFF"/>
      </top>
      <bottom style="medium">
        <color rgb="FFFFFFFF"/>
      </bottom>
      <diagonal/>
    </border>
    <border>
      <left style="medium">
        <color theme="0"/>
      </left>
      <right style="medium">
        <color theme="0"/>
      </right>
      <top style="medium">
        <color theme="0"/>
      </top>
      <bottom style="medium">
        <color theme="0"/>
      </bottom>
      <diagonal/>
    </border>
    <border>
      <left/>
      <right/>
      <top style="medium">
        <color rgb="FFFFFFFF"/>
      </top>
      <bottom/>
      <diagonal/>
    </border>
    <border>
      <left/>
      <right style="medium">
        <color rgb="FFFFFFFF"/>
      </right>
      <top style="medium">
        <color rgb="FFFFFFFF"/>
      </top>
      <bottom style="thick">
        <color rgb="FFFFFFFF"/>
      </bottom>
      <diagonal/>
    </border>
    <border>
      <left style="medium">
        <color theme="0"/>
      </left>
      <right/>
      <top style="medium">
        <color theme="0"/>
      </top>
      <bottom style="medium">
        <color theme="0"/>
      </bottom>
      <diagonal/>
    </border>
    <border>
      <left/>
      <right/>
      <top/>
      <bottom style="medium">
        <color rgb="FFFFFFFF"/>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style="medium">
        <color theme="0"/>
      </right>
      <top style="thick">
        <color rgb="FFFFFFFF"/>
      </top>
      <bottom style="medium">
        <color rgb="FFFFFFFF"/>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medium">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FFFF"/>
      </left>
      <right style="medium">
        <color theme="0"/>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theme="0"/>
      </right>
      <top style="medium">
        <color theme="0"/>
      </top>
      <bottom style="medium">
        <color theme="0"/>
      </bottom>
      <diagonal/>
    </border>
    <border>
      <left style="medium">
        <color rgb="FFFFFFFF"/>
      </left>
      <right style="medium">
        <color rgb="FFFFFFFF"/>
      </right>
      <top/>
      <bottom style="medium">
        <color rgb="FFFFFFFF"/>
      </bottom>
      <diagonal/>
    </border>
    <border>
      <left/>
      <right style="medium">
        <color theme="0"/>
      </right>
      <top/>
      <bottom/>
      <diagonal/>
    </border>
    <border>
      <left/>
      <right style="thin">
        <color theme="0"/>
      </right>
      <top/>
      <bottom/>
      <diagonal/>
    </border>
    <border>
      <left style="medium">
        <color theme="0"/>
      </left>
      <right/>
      <top style="thick">
        <color rgb="FFFFFFFF"/>
      </top>
      <bottom style="medium">
        <color theme="0"/>
      </bottom>
      <diagonal/>
    </border>
    <border>
      <left/>
      <right style="thin">
        <color indexed="64"/>
      </right>
      <top/>
      <bottom/>
      <diagonal/>
    </border>
    <border>
      <left style="thin">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theme="0"/>
      </right>
      <top style="medium">
        <color rgb="FFFFFFFF"/>
      </top>
      <bottom/>
      <diagonal/>
    </border>
  </borders>
  <cellStyleXfs count="13">
    <xf numFmtId="0" fontId="0" fillId="0" borderId="0"/>
    <xf numFmtId="0" fontId="1" fillId="2" borderId="0" applyNumberFormat="0" applyFont="0" applyBorder="0" applyProtection="0">
      <alignment vertical="center"/>
    </xf>
    <xf numFmtId="0" fontId="1" fillId="0" borderId="0" applyNumberFormat="0" applyFont="0" applyFill="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165" fontId="9" fillId="0" borderId="0" applyFont="0" applyFill="0" applyBorder="0" applyAlignment="0" applyProtection="0"/>
    <xf numFmtId="165" fontId="9" fillId="0" borderId="0" applyFont="0" applyFill="0" applyBorder="0" applyAlignment="0" applyProtection="0"/>
    <xf numFmtId="0" fontId="10" fillId="0" borderId="0"/>
    <xf numFmtId="0" fontId="6" fillId="0" borderId="0"/>
    <xf numFmtId="9" fontId="1" fillId="0" borderId="0" applyFont="0" applyFill="0" applyBorder="0" applyAlignment="0" applyProtection="0"/>
    <xf numFmtId="164" fontId="1" fillId="0" borderId="0" applyFont="0" applyFill="0" applyBorder="0" applyAlignment="0" applyProtection="0"/>
  </cellStyleXfs>
  <cellXfs count="265">
    <xf numFmtId="0" fontId="0" fillId="0" borderId="0" xfId="0"/>
    <xf numFmtId="0" fontId="11" fillId="0" borderId="0" xfId="0" applyFont="1"/>
    <xf numFmtId="0" fontId="12"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0" fillId="0" borderId="0" xfId="0" applyAlignment="1">
      <alignment wrapText="1"/>
    </xf>
    <xf numFmtId="0" fontId="16" fillId="0" borderId="0" xfId="0" applyFont="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0" fontId="11" fillId="0" borderId="1" xfId="0" applyFont="1" applyBorder="1" applyAlignment="1">
      <alignment horizontal="center"/>
    </xf>
    <xf numFmtId="0" fontId="0" fillId="0" borderId="1" xfId="0" applyBorder="1" applyAlignment="1">
      <alignment horizontal="left"/>
    </xf>
    <xf numFmtId="9" fontId="0" fillId="0" borderId="1" xfId="0" applyNumberFormat="1" applyBorder="1"/>
    <xf numFmtId="0" fontId="0" fillId="0" borderId="2" xfId="0" applyBorder="1" applyAlignment="1">
      <alignment horizontal="center"/>
    </xf>
    <xf numFmtId="167" fontId="15" fillId="6" borderId="9" xfId="7" applyNumberFormat="1" applyFont="1" applyFill="1" applyBorder="1" applyAlignment="1">
      <alignment horizontal="center" vertical="center"/>
    </xf>
    <xf numFmtId="167" fontId="15" fillId="9" borderId="9" xfId="7" applyNumberFormat="1" applyFont="1" applyFill="1" applyBorder="1" applyAlignment="1">
      <alignment horizontal="center" vertical="center"/>
    </xf>
    <xf numFmtId="167" fontId="15" fillId="10" borderId="9" xfId="7" applyNumberFormat="1" applyFont="1" applyFill="1" applyBorder="1" applyAlignment="1">
      <alignment horizontal="center" vertical="center"/>
    </xf>
    <xf numFmtId="167" fontId="15" fillId="11" borderId="9" xfId="7" applyNumberFormat="1" applyFont="1" applyFill="1" applyBorder="1" applyAlignment="1">
      <alignment horizontal="center" vertical="center" wrapText="1"/>
    </xf>
    <xf numFmtId="0" fontId="15" fillId="6" borderId="12" xfId="0" applyFont="1" applyFill="1" applyBorder="1" applyAlignment="1">
      <alignment horizontal="left" vertical="center"/>
    </xf>
    <xf numFmtId="0" fontId="15" fillId="9" borderId="12" xfId="0" applyFont="1" applyFill="1" applyBorder="1" applyAlignment="1">
      <alignment horizontal="left" vertical="center"/>
    </xf>
    <xf numFmtId="0" fontId="15" fillId="10" borderId="12" xfId="0" applyFont="1" applyFill="1" applyBorder="1" applyAlignment="1">
      <alignment horizontal="left" vertical="center"/>
    </xf>
    <xf numFmtId="20" fontId="15" fillId="11" borderId="12" xfId="0" applyNumberFormat="1" applyFont="1" applyFill="1" applyBorder="1" applyAlignment="1">
      <alignment horizontal="left" vertical="center" wrapText="1"/>
    </xf>
    <xf numFmtId="0" fontId="14" fillId="0" borderId="1" xfId="0" applyFont="1" applyBorder="1" applyAlignment="1">
      <alignment horizontal="center" vertical="center"/>
    </xf>
    <xf numFmtId="0" fontId="17" fillId="0" borderId="15" xfId="0" applyFont="1" applyBorder="1" applyAlignment="1">
      <alignment horizontal="center"/>
    </xf>
    <xf numFmtId="0" fontId="18" fillId="0" borderId="0" xfId="0" applyFont="1" applyAlignment="1">
      <alignment horizontal="center"/>
    </xf>
    <xf numFmtId="9" fontId="11" fillId="8" borderId="1" xfId="11" applyFont="1" applyFill="1" applyBorder="1" applyAlignment="1">
      <alignment horizontal="center"/>
    </xf>
    <xf numFmtId="0" fontId="11" fillId="12" borderId="1" xfId="0" applyFont="1" applyFill="1" applyBorder="1" applyAlignment="1" applyProtection="1">
      <alignment horizontal="center"/>
      <protection locked="0"/>
    </xf>
    <xf numFmtId="0" fontId="11" fillId="8" borderId="1" xfId="0" applyFont="1" applyFill="1" applyBorder="1" applyAlignment="1">
      <alignment horizontal="center"/>
    </xf>
    <xf numFmtId="0" fontId="19" fillId="0" borderId="14" xfId="0" applyFont="1" applyBorder="1"/>
    <xf numFmtId="9" fontId="19" fillId="0" borderId="14" xfId="11" applyFont="1" applyBorder="1" applyAlignment="1" applyProtection="1">
      <alignment horizontal="center"/>
      <protection locked="0"/>
    </xf>
    <xf numFmtId="166" fontId="19" fillId="0" borderId="14" xfId="0" applyNumberFormat="1" applyFont="1" applyBorder="1" applyAlignment="1">
      <alignment horizontal="center"/>
    </xf>
    <xf numFmtId="168" fontId="11" fillId="0" borderId="1" xfId="0" applyNumberFormat="1" applyFont="1" applyBorder="1" applyAlignment="1">
      <alignment horizontal="center" vertical="center"/>
    </xf>
    <xf numFmtId="168" fontId="11" fillId="8" borderId="1" xfId="0" applyNumberFormat="1" applyFont="1" applyFill="1" applyBorder="1" applyAlignment="1">
      <alignment horizontal="center"/>
    </xf>
    <xf numFmtId="168" fontId="11" fillId="0" borderId="1" xfId="0" applyNumberFormat="1" applyFont="1" applyBorder="1" applyAlignment="1">
      <alignment horizontal="center"/>
    </xf>
    <xf numFmtId="0" fontId="14" fillId="0" borderId="3" xfId="0" applyFont="1" applyBorder="1" applyAlignment="1">
      <alignment horizontal="center"/>
    </xf>
    <xf numFmtId="0" fontId="14" fillId="8" borderId="1" xfId="0" applyFont="1" applyFill="1" applyBorder="1"/>
    <xf numFmtId="0" fontId="20" fillId="12" borderId="1" xfId="0" applyFont="1" applyFill="1" applyBorder="1" applyAlignment="1" applyProtection="1">
      <alignment horizontal="center"/>
      <protection locked="0"/>
    </xf>
    <xf numFmtId="0" fontId="5" fillId="0" borderId="1" xfId="0" applyFont="1" applyBorder="1" applyAlignment="1">
      <alignment horizontal="center"/>
    </xf>
    <xf numFmtId="9" fontId="11" fillId="7" borderId="1" xfId="11" applyFont="1" applyFill="1" applyBorder="1" applyAlignment="1" applyProtection="1">
      <alignment horizontal="center"/>
      <protection locked="0"/>
    </xf>
    <xf numFmtId="167" fontId="15" fillId="6" borderId="0" xfId="7" applyNumberFormat="1" applyFont="1" applyFill="1" applyAlignment="1">
      <alignment horizontal="center" vertical="center"/>
    </xf>
    <xf numFmtId="167" fontId="15" fillId="9" borderId="0" xfId="7" applyNumberFormat="1" applyFont="1" applyFill="1" applyAlignment="1">
      <alignment horizontal="center" vertical="center"/>
    </xf>
    <xf numFmtId="167" fontId="15" fillId="10" borderId="0" xfId="7" applyNumberFormat="1" applyFont="1" applyFill="1" applyAlignment="1">
      <alignment horizontal="center" vertical="center"/>
    </xf>
    <xf numFmtId="167" fontId="15" fillId="11" borderId="0" xfId="7" applyNumberFormat="1" applyFont="1" applyFill="1" applyAlignment="1">
      <alignment horizontal="center" vertical="center" wrapText="1"/>
    </xf>
    <xf numFmtId="0" fontId="21" fillId="4" borderId="14" xfId="0" applyFont="1" applyFill="1" applyBorder="1" applyAlignment="1">
      <alignment horizontal="center"/>
    </xf>
    <xf numFmtId="168" fontId="11" fillId="0" borderId="0" xfId="0" applyNumberFormat="1" applyFont="1" applyAlignment="1">
      <alignment horizontal="center" vertical="center"/>
    </xf>
    <xf numFmtId="0" fontId="20" fillId="7" borderId="1" xfId="0" applyFont="1" applyFill="1" applyBorder="1" applyAlignment="1">
      <alignment horizontal="center"/>
    </xf>
    <xf numFmtId="0" fontId="11" fillId="7" borderId="1" xfId="0" applyFont="1" applyFill="1" applyBorder="1" applyAlignment="1">
      <alignment horizontal="center"/>
    </xf>
    <xf numFmtId="0" fontId="7" fillId="14" borderId="0" xfId="0" applyFont="1" applyFill="1"/>
    <xf numFmtId="168" fontId="14" fillId="0" borderId="0" xfId="0" applyNumberFormat="1" applyFont="1" applyAlignment="1">
      <alignment horizontal="left" vertical="center"/>
    </xf>
    <xf numFmtId="0" fontId="4" fillId="7" borderId="0" xfId="0" applyFont="1" applyFill="1" applyAlignment="1">
      <alignment horizontal="center"/>
    </xf>
    <xf numFmtId="49" fontId="22" fillId="0" borderId="24" xfId="0" applyNumberFormat="1" applyFont="1" applyBorder="1"/>
    <xf numFmtId="0" fontId="0" fillId="14" borderId="0" xfId="0" applyFill="1"/>
    <xf numFmtId="49" fontId="0" fillId="0" borderId="0" xfId="0" applyNumberFormat="1"/>
    <xf numFmtId="169" fontId="11" fillId="12" borderId="1" xfId="0" applyNumberFormat="1" applyFont="1" applyFill="1" applyBorder="1" applyAlignment="1" applyProtection="1">
      <alignment horizontal="center"/>
      <protection locked="0"/>
    </xf>
    <xf numFmtId="49" fontId="8" fillId="0" borderId="0" xfId="0" applyNumberFormat="1" applyFont="1"/>
    <xf numFmtId="0" fontId="23" fillId="0" borderId="23" xfId="0" applyFont="1" applyBorder="1" applyAlignment="1">
      <alignment vertical="center"/>
    </xf>
    <xf numFmtId="0" fontId="23" fillId="0" borderId="22" xfId="0" applyFont="1" applyBorder="1" applyAlignment="1">
      <alignment vertical="center"/>
    </xf>
    <xf numFmtId="3" fontId="18" fillId="4" borderId="0" xfId="0" applyNumberFormat="1" applyFont="1" applyFill="1" applyAlignment="1">
      <alignment horizontal="center"/>
    </xf>
    <xf numFmtId="3" fontId="11" fillId="0" borderId="1" xfId="0" applyNumberFormat="1" applyFont="1" applyBorder="1" applyAlignment="1">
      <alignment horizontal="center"/>
    </xf>
    <xf numFmtId="0" fontId="3" fillId="0" borderId="8" xfId="0" applyFont="1" applyBorder="1" applyAlignment="1">
      <alignment horizontal="center" vertical="center"/>
    </xf>
    <xf numFmtId="0" fontId="21" fillId="0" borderId="14" xfId="0" applyFont="1" applyBorder="1" applyAlignment="1">
      <alignment horizontal="center"/>
    </xf>
    <xf numFmtId="168" fontId="11" fillId="0" borderId="0" xfId="0" applyNumberFormat="1" applyFont="1" applyAlignment="1">
      <alignment vertical="center"/>
    </xf>
    <xf numFmtId="0" fontId="23" fillId="0" borderId="22" xfId="0" applyFont="1" applyBorder="1" applyAlignment="1">
      <alignment horizontal="center" vertical="center"/>
    </xf>
    <xf numFmtId="0" fontId="25" fillId="0" borderId="0" xfId="0" applyFont="1" applyAlignment="1" applyProtection="1">
      <alignment horizontal="center" vertical="center" wrapText="1"/>
      <protection locked="0"/>
    </xf>
    <xf numFmtId="0" fontId="26" fillId="0" borderId="0" xfId="0" applyFont="1"/>
    <xf numFmtId="168" fontId="27" fillId="16" borderId="5" xfId="0" applyNumberFormat="1" applyFont="1" applyFill="1" applyBorder="1" applyAlignment="1">
      <alignment vertical="center"/>
    </xf>
    <xf numFmtId="168" fontId="27" fillId="16" borderId="1" xfId="0" applyNumberFormat="1" applyFont="1" applyFill="1" applyBorder="1" applyAlignment="1">
      <alignment horizontal="center" vertical="center"/>
    </xf>
    <xf numFmtId="0" fontId="0" fillId="0" borderId="2" xfId="0" applyBorder="1"/>
    <xf numFmtId="166" fontId="11" fillId="0" borderId="5" xfId="0" applyNumberFormat="1" applyFont="1" applyBorder="1" applyAlignment="1">
      <alignment horizontal="center" vertical="center"/>
    </xf>
    <xf numFmtId="9" fontId="11" fillId="0" borderId="1" xfId="11" applyFont="1" applyBorder="1" applyAlignment="1">
      <alignment horizontal="center" vertical="center"/>
    </xf>
    <xf numFmtId="168" fontId="11" fillId="0" borderId="2" xfId="0" applyNumberFormat="1" applyFont="1" applyBorder="1" applyAlignment="1">
      <alignment horizontal="center" vertical="center"/>
    </xf>
    <xf numFmtId="0" fontId="0" fillId="0" borderId="0" xfId="0" applyAlignment="1">
      <alignment horizontal="right"/>
    </xf>
    <xf numFmtId="0" fontId="26" fillId="0" borderId="0" xfId="0" applyFont="1" applyAlignment="1">
      <alignment horizontal="left"/>
    </xf>
    <xf numFmtId="20" fontId="28" fillId="5" borderId="9" xfId="0" applyNumberFormat="1" applyFont="1" applyFill="1" applyBorder="1" applyAlignment="1" applyProtection="1">
      <alignment horizontal="center" vertical="center" wrapText="1"/>
      <protection locked="0"/>
    </xf>
    <xf numFmtId="20" fontId="29" fillId="6" borderId="9" xfId="0" applyNumberFormat="1" applyFont="1" applyFill="1" applyBorder="1" applyAlignment="1" applyProtection="1">
      <alignment horizontal="center" vertical="center" wrapText="1"/>
      <protection locked="0"/>
    </xf>
    <xf numFmtId="0" fontId="29" fillId="6" borderId="9" xfId="0" applyFont="1" applyFill="1" applyBorder="1" applyAlignment="1" applyProtection="1">
      <alignment horizontal="center" vertical="center"/>
      <protection locked="0"/>
    </xf>
    <xf numFmtId="0" fontId="29" fillId="6" borderId="30" xfId="0" applyFont="1" applyFill="1" applyBorder="1" applyAlignment="1" applyProtection="1">
      <alignment horizontal="center" vertical="center"/>
      <protection locked="0"/>
    </xf>
    <xf numFmtId="0" fontId="29" fillId="6" borderId="11" xfId="0" applyFont="1" applyFill="1" applyBorder="1" applyAlignment="1" applyProtection="1">
      <alignment horizontal="center" vertical="center"/>
      <protection locked="0"/>
    </xf>
    <xf numFmtId="3" fontId="28" fillId="5" borderId="14" xfId="9" applyNumberFormat="1" applyFont="1" applyFill="1" applyBorder="1" applyAlignment="1" applyProtection="1">
      <alignment horizontal="center" vertical="center" wrapText="1"/>
      <protection locked="0"/>
    </xf>
    <xf numFmtId="168" fontId="31" fillId="0" borderId="0" xfId="0" applyNumberFormat="1" applyFont="1" applyAlignment="1">
      <alignment horizontal="center" vertical="center"/>
    </xf>
    <xf numFmtId="0" fontId="32" fillId="0" borderId="0" xfId="0" applyFont="1"/>
    <xf numFmtId="168" fontId="30" fillId="0" borderId="0" xfId="0" applyNumberFormat="1" applyFont="1" applyAlignment="1">
      <alignment horizontal="left" vertical="center"/>
    </xf>
    <xf numFmtId="0" fontId="33" fillId="0" borderId="0" xfId="0" applyFont="1" applyAlignment="1">
      <alignment horizontal="left"/>
    </xf>
    <xf numFmtId="0" fontId="34" fillId="14" borderId="5" xfId="0" applyFont="1" applyFill="1" applyBorder="1" applyAlignment="1">
      <alignment horizontal="center"/>
    </xf>
    <xf numFmtId="0" fontId="34" fillId="14" borderId="6" xfId="0" applyFont="1" applyFill="1" applyBorder="1" applyAlignment="1">
      <alignment horizontal="center"/>
    </xf>
    <xf numFmtId="0" fontId="35" fillId="8" borderId="1" xfId="0" applyFont="1" applyFill="1" applyBorder="1" applyAlignment="1">
      <alignment horizontal="center"/>
    </xf>
    <xf numFmtId="168" fontId="36" fillId="0" borderId="0" xfId="0" applyNumberFormat="1" applyFont="1" applyAlignment="1">
      <alignment vertical="center"/>
    </xf>
    <xf numFmtId="0" fontId="37" fillId="14" borderId="5" xfId="0" applyFont="1" applyFill="1" applyBorder="1"/>
    <xf numFmtId="0" fontId="37" fillId="14" borderId="6" xfId="0" applyFont="1" applyFill="1" applyBorder="1"/>
    <xf numFmtId="9" fontId="37" fillId="0" borderId="1" xfId="0" applyNumberFormat="1" applyFont="1" applyBorder="1" applyAlignment="1">
      <alignment horizontal="center"/>
    </xf>
    <xf numFmtId="0" fontId="37" fillId="14" borderId="1" xfId="0" applyFont="1" applyFill="1" applyBorder="1" applyAlignment="1">
      <alignment horizontal="center"/>
    </xf>
    <xf numFmtId="168" fontId="36" fillId="0" borderId="0" xfId="0" applyNumberFormat="1" applyFont="1" applyAlignment="1">
      <alignment horizontal="left" vertical="center"/>
    </xf>
    <xf numFmtId="0" fontId="33" fillId="0" borderId="0" xfId="0" applyFont="1"/>
    <xf numFmtId="168" fontId="38" fillId="0" borderId="0" xfId="0" applyNumberFormat="1" applyFont="1" applyAlignment="1">
      <alignment vertical="center"/>
    </xf>
    <xf numFmtId="9" fontId="39" fillId="0" borderId="1" xfId="0" applyNumberFormat="1" applyFont="1" applyBorder="1" applyAlignment="1">
      <alignment horizontal="center" vertical="center"/>
    </xf>
    <xf numFmtId="168" fontId="39" fillId="0" borderId="1" xfId="0" applyNumberFormat="1" applyFont="1" applyBorder="1" applyAlignment="1">
      <alignment horizontal="center" vertical="center"/>
    </xf>
    <xf numFmtId="168" fontId="31" fillId="0" borderId="0" xfId="0" applyNumberFormat="1" applyFont="1" applyAlignment="1">
      <alignment vertical="center"/>
    </xf>
    <xf numFmtId="168" fontId="31" fillId="0" borderId="0" xfId="0" applyNumberFormat="1" applyFont="1" applyAlignment="1">
      <alignment horizontal="left" vertical="center"/>
    </xf>
    <xf numFmtId="168" fontId="40" fillId="0" borderId="0" xfId="0" applyNumberFormat="1" applyFont="1" applyAlignment="1">
      <alignment horizontal="left" vertical="center"/>
    </xf>
    <xf numFmtId="0" fontId="37" fillId="14" borderId="4" xfId="0" applyFont="1" applyFill="1" applyBorder="1"/>
    <xf numFmtId="0" fontId="37" fillId="14" borderId="6" xfId="0" applyFont="1" applyFill="1" applyBorder="1" applyAlignment="1">
      <alignment horizontal="center"/>
    </xf>
    <xf numFmtId="168" fontId="40" fillId="0" borderId="0" xfId="0" applyNumberFormat="1" applyFont="1" applyAlignment="1">
      <alignment vertical="center"/>
    </xf>
    <xf numFmtId="0" fontId="41" fillId="0" borderId="0" xfId="0" applyFont="1" applyAlignment="1">
      <alignment vertical="top" wrapText="1"/>
    </xf>
    <xf numFmtId="168" fontId="42" fillId="0" borderId="0" xfId="0" applyNumberFormat="1" applyFont="1" applyAlignment="1">
      <alignment horizontal="left" vertical="center"/>
    </xf>
    <xf numFmtId="20" fontId="28" fillId="5" borderId="10" xfId="0" applyNumberFormat="1" applyFont="1" applyFill="1" applyBorder="1" applyAlignment="1" applyProtection="1">
      <alignment horizontal="center" vertical="center" wrapText="1"/>
      <protection locked="0"/>
    </xf>
    <xf numFmtId="166" fontId="44" fillId="5" borderId="14" xfId="0" applyNumberFormat="1" applyFont="1" applyFill="1" applyBorder="1" applyAlignment="1" applyProtection="1">
      <alignment horizontal="center" vertical="center" wrapText="1"/>
      <protection locked="0"/>
    </xf>
    <xf numFmtId="0" fontId="29" fillId="6" borderId="29" xfId="0" applyFont="1" applyFill="1" applyBorder="1" applyAlignment="1" applyProtection="1">
      <alignment horizontal="center" vertical="center"/>
      <protection locked="0"/>
    </xf>
    <xf numFmtId="166" fontId="29" fillId="6" borderId="14" xfId="7" applyNumberFormat="1" applyFont="1" applyFill="1" applyBorder="1" applyAlignment="1" applyProtection="1">
      <alignment horizontal="center" vertical="center"/>
      <protection locked="0"/>
    </xf>
    <xf numFmtId="20" fontId="45" fillId="6" borderId="9" xfId="0" applyNumberFormat="1" applyFont="1" applyFill="1" applyBorder="1" applyAlignment="1" applyProtection="1">
      <alignment horizontal="center" vertical="center" wrapText="1"/>
      <protection locked="0"/>
    </xf>
    <xf numFmtId="166" fontId="29" fillId="6" borderId="31" xfId="7" applyNumberFormat="1" applyFont="1" applyFill="1" applyBorder="1" applyAlignment="1" applyProtection="1">
      <alignment horizontal="center" vertical="center"/>
      <protection locked="0"/>
    </xf>
    <xf numFmtId="166" fontId="44" fillId="5" borderId="23" xfId="0" applyNumberFormat="1" applyFont="1" applyFill="1" applyBorder="1" applyAlignment="1" applyProtection="1">
      <alignment horizontal="center" vertical="center" wrapText="1"/>
      <protection locked="0"/>
    </xf>
    <xf numFmtId="20" fontId="29" fillId="6" borderId="14" xfId="9" applyNumberFormat="1" applyFont="1" applyFill="1" applyBorder="1" applyAlignment="1" applyProtection="1">
      <alignment horizontal="center" vertical="center" wrapText="1"/>
      <protection locked="0"/>
    </xf>
    <xf numFmtId="0" fontId="46" fillId="0" borderId="0" xfId="0" applyFont="1"/>
    <xf numFmtId="0" fontId="46" fillId="0" borderId="1" xfId="0" applyFont="1" applyBorder="1"/>
    <xf numFmtId="9" fontId="46" fillId="0" borderId="1" xfId="0" applyNumberFormat="1" applyFont="1" applyBorder="1"/>
    <xf numFmtId="0" fontId="47" fillId="0" borderId="0" xfId="0" applyFont="1" applyAlignment="1">
      <alignment horizontal="left"/>
    </xf>
    <xf numFmtId="0" fontId="28" fillId="5" borderId="32" xfId="0" applyFont="1" applyFill="1" applyBorder="1" applyAlignment="1" applyProtection="1">
      <alignment horizontal="center" vertical="center"/>
      <protection locked="0"/>
    </xf>
    <xf numFmtId="20" fontId="28" fillId="5" borderId="35" xfId="9" applyNumberFormat="1" applyFont="1" applyFill="1" applyBorder="1" applyAlignment="1" applyProtection="1">
      <alignment horizontal="center" vertical="center" wrapText="1"/>
      <protection locked="0"/>
    </xf>
    <xf numFmtId="166" fontId="29" fillId="6" borderId="14" xfId="9" applyNumberFormat="1" applyFont="1" applyFill="1" applyBorder="1" applyAlignment="1" applyProtection="1">
      <alignment horizontal="center" vertical="center" wrapText="1"/>
      <protection locked="0"/>
    </xf>
    <xf numFmtId="20" fontId="29" fillId="6" borderId="14" xfId="9" applyNumberFormat="1" applyFont="1" applyFill="1" applyBorder="1" applyAlignment="1" applyProtection="1">
      <alignment horizontal="center" vertical="center"/>
      <protection locked="0"/>
    </xf>
    <xf numFmtId="0" fontId="29" fillId="6" borderId="41" xfId="0" applyFont="1" applyFill="1" applyBorder="1" applyAlignment="1" applyProtection="1">
      <alignment horizontal="center" vertical="center"/>
      <protection locked="0"/>
    </xf>
    <xf numFmtId="0" fontId="29" fillId="6" borderId="42"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wrapText="1"/>
      <protection locked="0"/>
    </xf>
    <xf numFmtId="20" fontId="28" fillId="5" borderId="14" xfId="9" applyNumberFormat="1" applyFont="1" applyFill="1" applyBorder="1" applyAlignment="1" applyProtection="1">
      <alignment horizontal="center" vertical="center" wrapText="1"/>
      <protection locked="0"/>
    </xf>
    <xf numFmtId="20" fontId="28" fillId="15" borderId="14" xfId="9" applyNumberFormat="1" applyFont="1" applyFill="1" applyBorder="1" applyAlignment="1" applyProtection="1">
      <alignment horizontal="center" vertical="center" wrapText="1"/>
      <protection locked="0"/>
    </xf>
    <xf numFmtId="0" fontId="31" fillId="0" borderId="0" xfId="0" applyFont="1"/>
    <xf numFmtId="0" fontId="42" fillId="8" borderId="1" xfId="0" applyFont="1" applyFill="1" applyBorder="1"/>
    <xf numFmtId="0" fontId="31" fillId="7" borderId="1" xfId="0" applyFont="1" applyFill="1" applyBorder="1" applyAlignment="1">
      <alignment horizontal="center"/>
    </xf>
    <xf numFmtId="0" fontId="31" fillId="0" borderId="0" xfId="0" applyFont="1" applyAlignment="1">
      <alignment horizontal="center"/>
    </xf>
    <xf numFmtId="0" fontId="42" fillId="0" borderId="0" xfId="0" applyFont="1" applyAlignment="1">
      <alignment horizontal="center"/>
    </xf>
    <xf numFmtId="0" fontId="29" fillId="6" borderId="12" xfId="0" applyFont="1" applyFill="1" applyBorder="1" applyAlignment="1">
      <alignment horizontal="left" vertical="center"/>
    </xf>
    <xf numFmtId="167" fontId="29" fillId="6" borderId="9" xfId="7" applyNumberFormat="1" applyFont="1" applyFill="1" applyBorder="1" applyAlignment="1">
      <alignment horizontal="center" vertical="center"/>
    </xf>
    <xf numFmtId="0" fontId="29" fillId="9" borderId="12" xfId="0" applyFont="1" applyFill="1" applyBorder="1" applyAlignment="1">
      <alignment horizontal="left" vertical="center"/>
    </xf>
    <xf numFmtId="167" fontId="29" fillId="9" borderId="9" xfId="7" applyNumberFormat="1" applyFont="1" applyFill="1" applyBorder="1" applyAlignment="1">
      <alignment horizontal="center" vertical="center"/>
    </xf>
    <xf numFmtId="0" fontId="29" fillId="10" borderId="12" xfId="0" applyFont="1" applyFill="1" applyBorder="1" applyAlignment="1">
      <alignment horizontal="left" vertical="center"/>
    </xf>
    <xf numFmtId="167" fontId="29" fillId="10" borderId="9" xfId="7" applyNumberFormat="1" applyFont="1" applyFill="1" applyBorder="1" applyAlignment="1">
      <alignment horizontal="center" vertical="center"/>
    </xf>
    <xf numFmtId="20" fontId="29" fillId="11" borderId="12" xfId="0" applyNumberFormat="1" applyFont="1" applyFill="1" applyBorder="1" applyAlignment="1">
      <alignment horizontal="left" vertical="center" wrapText="1"/>
    </xf>
    <xf numFmtId="167" fontId="29" fillId="11" borderId="9" xfId="7" applyNumberFormat="1" applyFont="1" applyFill="1" applyBorder="1" applyAlignment="1">
      <alignment horizontal="center" vertical="center" wrapText="1"/>
    </xf>
    <xf numFmtId="0" fontId="42" fillId="0" borderId="3" xfId="0" applyFont="1" applyBorder="1" applyAlignment="1">
      <alignment horizontal="center"/>
    </xf>
    <xf numFmtId="0" fontId="42" fillId="0" borderId="1" xfId="0" applyFont="1" applyBorder="1" applyAlignment="1">
      <alignment horizontal="center" vertical="center"/>
    </xf>
    <xf numFmtId="0" fontId="31" fillId="0" borderId="1" xfId="0" applyFont="1" applyBorder="1" applyAlignment="1">
      <alignment horizontal="center"/>
    </xf>
    <xf numFmtId="0" fontId="48" fillId="7" borderId="1" xfId="0" applyFont="1" applyFill="1" applyBorder="1" applyAlignment="1">
      <alignment horizontal="center"/>
    </xf>
    <xf numFmtId="9" fontId="31" fillId="8" borderId="1" xfId="11" applyFont="1" applyFill="1" applyBorder="1" applyAlignment="1">
      <alignment horizontal="center"/>
    </xf>
    <xf numFmtId="3" fontId="31" fillId="0" borderId="1" xfId="0" applyNumberFormat="1" applyFont="1" applyBorder="1" applyAlignment="1">
      <alignment horizontal="center"/>
    </xf>
    <xf numFmtId="168" fontId="31" fillId="0" borderId="1" xfId="0" applyNumberFormat="1" applyFont="1" applyBorder="1" applyAlignment="1">
      <alignment horizontal="center" vertical="center"/>
    </xf>
    <xf numFmtId="0" fontId="31" fillId="8" borderId="1" xfId="0" applyFont="1" applyFill="1" applyBorder="1" applyAlignment="1">
      <alignment horizontal="center"/>
    </xf>
    <xf numFmtId="168" fontId="31" fillId="8" borderId="1" xfId="0" applyNumberFormat="1" applyFont="1" applyFill="1" applyBorder="1" applyAlignment="1">
      <alignment horizontal="center"/>
    </xf>
    <xf numFmtId="9" fontId="31" fillId="7" borderId="1" xfId="11" applyFont="1" applyFill="1" applyBorder="1" applyAlignment="1" applyProtection="1">
      <alignment horizontal="center"/>
      <protection locked="0"/>
    </xf>
    <xf numFmtId="168" fontId="31" fillId="0" borderId="1" xfId="0" applyNumberFormat="1" applyFont="1" applyBorder="1" applyAlignment="1">
      <alignment horizontal="center"/>
    </xf>
    <xf numFmtId="49" fontId="49" fillId="0" borderId="0" xfId="0" applyNumberFormat="1" applyFont="1" applyAlignment="1">
      <alignment horizontal="center"/>
    </xf>
    <xf numFmtId="49" fontId="49" fillId="0" borderId="0" xfId="0" applyNumberFormat="1" applyFont="1"/>
    <xf numFmtId="0" fontId="50" fillId="0" borderId="18" xfId="0" applyFont="1" applyBorder="1" applyAlignment="1">
      <alignment vertical="center"/>
    </xf>
    <xf numFmtId="0" fontId="50" fillId="0" borderId="0" xfId="0" applyFont="1" applyAlignment="1">
      <alignment horizontal="left" vertical="center"/>
    </xf>
    <xf numFmtId="0" fontId="31" fillId="0" borderId="34" xfId="0" applyFont="1" applyBorder="1"/>
    <xf numFmtId="0" fontId="42" fillId="0" borderId="0" xfId="0" applyFont="1" applyAlignment="1">
      <alignment horizontal="center" vertical="center" wrapText="1"/>
    </xf>
    <xf numFmtId="0" fontId="42" fillId="0" borderId="22" xfId="0" applyFont="1" applyBorder="1" applyAlignment="1">
      <alignment vertical="center"/>
    </xf>
    <xf numFmtId="0" fontId="42" fillId="0" borderId="23" xfId="0" applyFont="1" applyBorder="1" applyAlignment="1">
      <alignment vertical="center"/>
    </xf>
    <xf numFmtId="0" fontId="51" fillId="0" borderId="15" xfId="0" applyFont="1" applyBorder="1" applyAlignment="1">
      <alignment horizontal="center"/>
    </xf>
    <xf numFmtId="0" fontId="52" fillId="0" borderId="0" xfId="0" applyFont="1" applyAlignment="1">
      <alignment horizontal="center"/>
    </xf>
    <xf numFmtId="0" fontId="53" fillId="8" borderId="8" xfId="0" applyFont="1" applyFill="1" applyBorder="1" applyAlignment="1">
      <alignment horizontal="center" vertical="center"/>
    </xf>
    <xf numFmtId="0" fontId="53" fillId="7" borderId="8" xfId="0" applyFont="1" applyFill="1" applyBorder="1" applyAlignment="1">
      <alignment horizontal="center" vertical="center"/>
    </xf>
    <xf numFmtId="0" fontId="53" fillId="0" borderId="0" xfId="0" applyFont="1" applyAlignment="1">
      <alignment horizontal="center" vertical="center"/>
    </xf>
    <xf numFmtId="0" fontId="52" fillId="7" borderId="0" xfId="0" applyFont="1" applyFill="1" applyAlignment="1">
      <alignment horizontal="center"/>
    </xf>
    <xf numFmtId="0" fontId="31" fillId="0" borderId="15" xfId="0" applyFont="1" applyBorder="1" applyAlignment="1">
      <alignment horizontal="center"/>
    </xf>
    <xf numFmtId="3" fontId="32" fillId="7" borderId="14" xfId="0" applyNumberFormat="1" applyFont="1" applyFill="1" applyBorder="1" applyAlignment="1">
      <alignment horizontal="center"/>
    </xf>
    <xf numFmtId="1" fontId="32" fillId="7" borderId="14" xfId="0" applyNumberFormat="1" applyFont="1" applyFill="1" applyBorder="1" applyAlignment="1">
      <alignment horizontal="center"/>
    </xf>
    <xf numFmtId="0" fontId="31" fillId="8" borderId="14" xfId="0" applyFont="1" applyFill="1" applyBorder="1"/>
    <xf numFmtId="0" fontId="31" fillId="7" borderId="14" xfId="0" applyFont="1" applyFill="1" applyBorder="1"/>
    <xf numFmtId="3" fontId="31" fillId="0" borderId="0" xfId="0" applyNumberFormat="1" applyFont="1" applyAlignment="1">
      <alignment horizontal="center"/>
    </xf>
    <xf numFmtId="0" fontId="31" fillId="0" borderId="12" xfId="0" applyFont="1" applyBorder="1" applyAlignment="1">
      <alignment horizontal="center"/>
    </xf>
    <xf numFmtId="0" fontId="31" fillId="13" borderId="14" xfId="0" applyFont="1" applyFill="1" applyBorder="1" applyProtection="1">
      <protection locked="0"/>
    </xf>
    <xf numFmtId="168" fontId="31" fillId="0" borderId="0" xfId="0" applyNumberFormat="1" applyFont="1"/>
    <xf numFmtId="168" fontId="32" fillId="0" borderId="0" xfId="0" applyNumberFormat="1" applyFont="1"/>
    <xf numFmtId="3" fontId="31" fillId="4" borderId="0" xfId="0" applyNumberFormat="1" applyFont="1" applyFill="1" applyAlignment="1">
      <alignment horizontal="center"/>
    </xf>
    <xf numFmtId="166" fontId="48" fillId="0" borderId="0" xfId="0" applyNumberFormat="1" applyFont="1" applyAlignment="1">
      <alignment horizontal="center"/>
    </xf>
    <xf numFmtId="0" fontId="42" fillId="0" borderId="14" xfId="0" applyFont="1" applyBorder="1"/>
    <xf numFmtId="9" fontId="42" fillId="0" borderId="14" xfId="11" applyFont="1" applyBorder="1" applyAlignment="1">
      <alignment horizontal="center"/>
    </xf>
    <xf numFmtId="166" fontId="42" fillId="0" borderId="14" xfId="0" applyNumberFormat="1" applyFont="1" applyBorder="1" applyAlignment="1">
      <alignment horizontal="center"/>
    </xf>
    <xf numFmtId="166" fontId="29" fillId="6" borderId="14" xfId="12" applyNumberFormat="1" applyFont="1" applyFill="1" applyBorder="1" applyAlignment="1" applyProtection="1">
      <alignment horizontal="center" vertical="center" wrapText="1"/>
      <protection locked="0"/>
    </xf>
    <xf numFmtId="20" fontId="29" fillId="6" borderId="8" xfId="9" applyNumberFormat="1" applyFont="1" applyFill="1" applyBorder="1" applyAlignment="1" applyProtection="1">
      <alignment horizontal="center" vertical="center" wrapText="1"/>
      <protection locked="0"/>
    </xf>
    <xf numFmtId="0" fontId="54" fillId="0" borderId="8" xfId="0" applyFont="1" applyBorder="1" applyAlignment="1">
      <alignment horizontal="center"/>
    </xf>
    <xf numFmtId="0" fontId="55" fillId="3" borderId="16" xfId="0" applyFont="1" applyFill="1" applyBorder="1" applyAlignment="1" applyProtection="1">
      <alignment horizontal="center" vertical="center" wrapText="1"/>
      <protection locked="0"/>
    </xf>
    <xf numFmtId="0" fontId="55" fillId="3" borderId="7" xfId="0" applyFont="1" applyFill="1" applyBorder="1" applyAlignment="1" applyProtection="1">
      <alignment horizontal="center" vertical="center" wrapText="1"/>
      <protection locked="0"/>
    </xf>
    <xf numFmtId="0" fontId="55" fillId="3" borderId="7" xfId="0" applyFont="1" applyFill="1" applyBorder="1" applyAlignment="1">
      <alignment horizontal="center" vertical="center" wrapText="1"/>
    </xf>
    <xf numFmtId="3" fontId="56" fillId="4" borderId="8" xfId="7" applyNumberFormat="1" applyFont="1" applyFill="1" applyBorder="1" applyAlignment="1">
      <alignment horizontal="center"/>
    </xf>
    <xf numFmtId="166" fontId="56" fillId="4" borderId="8" xfId="7" applyNumberFormat="1" applyFont="1" applyFill="1" applyBorder="1" applyAlignment="1">
      <alignment horizontal="center"/>
    </xf>
    <xf numFmtId="0" fontId="18" fillId="0" borderId="0" xfId="0" applyFont="1"/>
    <xf numFmtId="0" fontId="57" fillId="4" borderId="14" xfId="0" applyFont="1" applyFill="1" applyBorder="1" applyAlignment="1">
      <alignment horizontal="center"/>
    </xf>
    <xf numFmtId="9" fontId="19" fillId="0" borderId="0" xfId="11" applyFont="1" applyBorder="1" applyAlignment="1" applyProtection="1">
      <alignment horizontal="center"/>
      <protection locked="0"/>
    </xf>
    <xf numFmtId="166" fontId="19" fillId="0" borderId="0" xfId="0" applyNumberFormat="1" applyFont="1" applyAlignment="1">
      <alignment horizontal="center"/>
    </xf>
    <xf numFmtId="0" fontId="55" fillId="0" borderId="0" xfId="0" applyFont="1" applyAlignment="1">
      <alignment horizontal="center" vertical="center" wrapText="1"/>
    </xf>
    <xf numFmtId="1" fontId="32" fillId="0" borderId="14" xfId="0" applyNumberFormat="1" applyFont="1" applyBorder="1" applyAlignment="1">
      <alignment horizontal="center"/>
    </xf>
    <xf numFmtId="166" fontId="56" fillId="0" borderId="8" xfId="7" applyNumberFormat="1" applyFont="1" applyFill="1" applyBorder="1" applyAlignment="1">
      <alignment horizontal="center"/>
    </xf>
    <xf numFmtId="0" fontId="28" fillId="5" borderId="40" xfId="0" applyFont="1" applyFill="1" applyBorder="1" applyAlignment="1" applyProtection="1">
      <alignment horizontal="center" vertical="center"/>
      <protection locked="0"/>
    </xf>
    <xf numFmtId="20" fontId="28" fillId="5" borderId="17" xfId="9" applyNumberFormat="1" applyFont="1" applyFill="1" applyBorder="1" applyAlignment="1" applyProtection="1">
      <alignment horizontal="center" vertical="center" wrapText="1"/>
      <protection locked="0"/>
    </xf>
    <xf numFmtId="20" fontId="28" fillId="15" borderId="10" xfId="0" applyNumberFormat="1" applyFont="1" applyFill="1" applyBorder="1" applyAlignment="1" applyProtection="1">
      <alignment horizontal="center" vertical="center" wrapText="1"/>
      <protection locked="0"/>
    </xf>
    <xf numFmtId="0" fontId="31" fillId="0" borderId="14" xfId="0" applyFont="1" applyBorder="1"/>
    <xf numFmtId="3" fontId="31" fillId="7" borderId="0" xfId="0" applyNumberFormat="1" applyFont="1" applyFill="1" applyAlignment="1">
      <alignment horizontal="center"/>
    </xf>
    <xf numFmtId="20" fontId="28" fillId="5" borderId="17" xfId="9" applyNumberFormat="1" applyFont="1" applyFill="1" applyBorder="1" applyAlignment="1" applyProtection="1">
      <alignment vertical="center" wrapText="1"/>
      <protection locked="0"/>
    </xf>
    <xf numFmtId="20" fontId="28" fillId="5" borderId="14" xfId="9" applyNumberFormat="1" applyFont="1" applyFill="1" applyBorder="1" applyAlignment="1" applyProtection="1">
      <alignment horizontal="center" vertical="center"/>
      <protection locked="0"/>
    </xf>
    <xf numFmtId="166" fontId="44" fillId="15" borderId="14" xfId="0" applyNumberFormat="1" applyFont="1" applyFill="1" applyBorder="1" applyAlignment="1" applyProtection="1">
      <alignment horizontal="center" vertical="center" wrapText="1"/>
      <protection locked="0"/>
    </xf>
    <xf numFmtId="0" fontId="28" fillId="5" borderId="33" xfId="0" applyFont="1" applyFill="1" applyBorder="1" applyAlignment="1" applyProtection="1">
      <alignment vertical="center"/>
      <protection locked="0"/>
    </xf>
    <xf numFmtId="0" fontId="50" fillId="0" borderId="0" xfId="0" applyFont="1" applyAlignment="1">
      <alignment vertical="center"/>
    </xf>
    <xf numFmtId="9" fontId="42" fillId="0" borderId="0" xfId="11" applyFont="1" applyBorder="1" applyAlignment="1">
      <alignment horizontal="center"/>
    </xf>
    <xf numFmtId="166" fontId="42" fillId="0" borderId="0" xfId="0" applyNumberFormat="1" applyFont="1" applyAlignment="1">
      <alignment horizontal="center"/>
    </xf>
    <xf numFmtId="170" fontId="32" fillId="7" borderId="14" xfId="0" applyNumberFormat="1" applyFont="1" applyFill="1" applyBorder="1" applyAlignment="1">
      <alignment horizontal="center"/>
    </xf>
    <xf numFmtId="171" fontId="32" fillId="7" borderId="14" xfId="0" applyNumberFormat="1" applyFont="1" applyFill="1" applyBorder="1" applyAlignment="1">
      <alignment horizontal="center"/>
    </xf>
    <xf numFmtId="170" fontId="58" fillId="7" borderId="14" xfId="0" applyNumberFormat="1" applyFont="1" applyFill="1" applyBorder="1" applyAlignment="1">
      <alignment horizontal="center"/>
    </xf>
    <xf numFmtId="170" fontId="59" fillId="4" borderId="8" xfId="7" applyNumberFormat="1" applyFont="1" applyFill="1" applyBorder="1" applyAlignment="1">
      <alignment horizontal="center"/>
    </xf>
    <xf numFmtId="0" fontId="28" fillId="5" borderId="19" xfId="0" applyFont="1" applyFill="1" applyBorder="1" applyAlignment="1" applyProtection="1">
      <alignment horizontal="center" vertical="center"/>
      <protection locked="0"/>
    </xf>
    <xf numFmtId="0" fontId="28" fillId="5" borderId="20" xfId="0" applyFont="1" applyFill="1" applyBorder="1" applyAlignment="1" applyProtection="1">
      <alignment horizontal="center" vertical="center"/>
      <protection locked="0"/>
    </xf>
    <xf numFmtId="0" fontId="28" fillId="5" borderId="21" xfId="0" applyFont="1" applyFill="1" applyBorder="1" applyAlignment="1" applyProtection="1">
      <alignment horizontal="center" vertical="center"/>
      <protection locked="0"/>
    </xf>
    <xf numFmtId="0" fontId="28" fillId="15" borderId="11" xfId="0" applyFont="1" applyFill="1" applyBorder="1" applyAlignment="1" applyProtection="1">
      <alignment horizontal="center" vertical="center"/>
      <protection locked="0"/>
    </xf>
    <xf numFmtId="0" fontId="28" fillId="15" borderId="12" xfId="0" applyFont="1" applyFill="1" applyBorder="1" applyAlignment="1" applyProtection="1">
      <alignment horizontal="center" vertical="center"/>
      <protection locked="0"/>
    </xf>
    <xf numFmtId="0" fontId="28" fillId="15" borderId="13"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protection locked="0"/>
    </xf>
    <xf numFmtId="0" fontId="28" fillId="5" borderId="12" xfId="0" applyFont="1" applyFill="1" applyBorder="1" applyAlignment="1" applyProtection="1">
      <alignment horizontal="center" vertical="center"/>
      <protection locked="0"/>
    </xf>
    <xf numFmtId="0" fontId="28" fillId="5" borderId="13"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wrapText="1"/>
      <protection locked="0"/>
    </xf>
    <xf numFmtId="0" fontId="28" fillId="5" borderId="12" xfId="0" applyFont="1" applyFill="1" applyBorder="1" applyAlignment="1" applyProtection="1">
      <alignment horizontal="center" vertical="center" wrapText="1"/>
      <protection locked="0"/>
    </xf>
    <xf numFmtId="0" fontId="28" fillId="5" borderId="13" xfId="0" applyFont="1" applyFill="1" applyBorder="1" applyAlignment="1" applyProtection="1">
      <alignment horizontal="center" vertical="center" wrapText="1"/>
      <protection locked="0"/>
    </xf>
    <xf numFmtId="49" fontId="55" fillId="4" borderId="22" xfId="0" applyNumberFormat="1" applyFont="1" applyFill="1" applyBorder="1" applyAlignment="1">
      <alignment horizontal="center"/>
    </xf>
    <xf numFmtId="0" fontId="42" fillId="8" borderId="37" xfId="0" applyFont="1" applyFill="1" applyBorder="1" applyAlignment="1">
      <alignment horizontal="center" vertical="center" wrapText="1"/>
    </xf>
    <xf numFmtId="0" fontId="42" fillId="8" borderId="38" xfId="0" applyFont="1" applyFill="1" applyBorder="1" applyAlignment="1">
      <alignment horizontal="center" vertical="center" wrapText="1"/>
    </xf>
    <xf numFmtId="0" fontId="42" fillId="8" borderId="39" xfId="0" applyFont="1" applyFill="1" applyBorder="1" applyAlignment="1">
      <alignment horizontal="center" vertical="center" wrapText="1"/>
    </xf>
    <xf numFmtId="0" fontId="41" fillId="8" borderId="5" xfId="0" applyFont="1" applyFill="1" applyBorder="1" applyAlignment="1">
      <alignment horizontal="center"/>
    </xf>
    <xf numFmtId="0" fontId="41" fillId="8" borderId="4" xfId="0" applyFont="1" applyFill="1" applyBorder="1" applyAlignment="1">
      <alignment horizontal="center"/>
    </xf>
    <xf numFmtId="0" fontId="41" fillId="8" borderId="6" xfId="0" applyFont="1" applyFill="1" applyBorder="1" applyAlignment="1">
      <alignment horizontal="center"/>
    </xf>
    <xf numFmtId="0" fontId="24" fillId="0" borderId="0" xfId="0" applyFont="1" applyAlignment="1">
      <alignment horizontal="center"/>
    </xf>
    <xf numFmtId="168" fontId="31" fillId="0" borderId="27" xfId="0" applyNumberFormat="1" applyFont="1" applyBorder="1" applyAlignment="1">
      <alignment horizontal="center" vertical="center"/>
    </xf>
    <xf numFmtId="168" fontId="31" fillId="0" borderId="28" xfId="0" applyNumberFormat="1" applyFont="1" applyBorder="1" applyAlignment="1">
      <alignment horizontal="center" vertical="center"/>
    </xf>
    <xf numFmtId="0" fontId="26" fillId="0" borderId="3" xfId="0" applyFont="1" applyBorder="1" applyAlignment="1">
      <alignment horizontal="center"/>
    </xf>
    <xf numFmtId="168" fontId="31" fillId="0" borderId="5" xfId="0" applyNumberFormat="1" applyFont="1" applyBorder="1" applyAlignment="1">
      <alignment horizontal="center" vertical="center"/>
    </xf>
    <xf numFmtId="168" fontId="31" fillId="0" borderId="6" xfId="0" applyNumberFormat="1" applyFont="1" applyBorder="1" applyAlignment="1">
      <alignment horizontal="center" vertical="center"/>
    </xf>
    <xf numFmtId="168" fontId="30" fillId="0" borderId="25" xfId="0" applyNumberFormat="1" applyFont="1" applyBorder="1" applyAlignment="1">
      <alignment horizontal="left" vertical="center" wrapText="1"/>
    </xf>
    <xf numFmtId="168" fontId="30" fillId="0" borderId="26" xfId="0" applyNumberFormat="1" applyFont="1" applyBorder="1" applyAlignment="1">
      <alignment horizontal="left" vertical="center"/>
    </xf>
    <xf numFmtId="168" fontId="30" fillId="0" borderId="2" xfId="0" applyNumberFormat="1" applyFont="1" applyBorder="1" applyAlignment="1">
      <alignment horizontal="left" vertical="center"/>
    </xf>
    <xf numFmtId="168" fontId="30" fillId="0" borderId="36" xfId="0" applyNumberFormat="1" applyFont="1" applyBorder="1" applyAlignment="1">
      <alignment horizontal="left" vertical="center"/>
    </xf>
    <xf numFmtId="168" fontId="30" fillId="0" borderId="27" xfId="0" applyNumberFormat="1" applyFont="1" applyBorder="1" applyAlignment="1">
      <alignment horizontal="left" vertical="center"/>
    </xf>
    <xf numFmtId="168" fontId="30" fillId="0" borderId="28" xfId="0" applyNumberFormat="1" applyFont="1" applyBorder="1" applyAlignment="1">
      <alignment horizontal="left" vertical="center"/>
    </xf>
    <xf numFmtId="20" fontId="28" fillId="15" borderId="14" xfId="9" applyNumberFormat="1" applyFont="1" applyFill="1" applyBorder="1" applyAlignment="1" applyProtection="1">
      <alignment horizontal="center" vertical="center" wrapText="1"/>
      <protection locked="0"/>
    </xf>
    <xf numFmtId="20" fontId="28" fillId="5" borderId="17" xfId="9" applyNumberFormat="1" applyFont="1" applyFill="1" applyBorder="1" applyAlignment="1" applyProtection="1">
      <alignment horizontal="center" vertical="center" wrapText="1"/>
      <protection locked="0"/>
    </xf>
    <xf numFmtId="20" fontId="28" fillId="5" borderId="23" xfId="9" applyNumberFormat="1" applyFont="1" applyFill="1" applyBorder="1" applyAlignment="1" applyProtection="1">
      <alignment horizontal="center" vertical="center" wrapText="1"/>
      <protection locked="0"/>
    </xf>
    <xf numFmtId="20" fontId="28" fillId="5" borderId="14" xfId="9" applyNumberFormat="1" applyFont="1" applyFill="1" applyBorder="1" applyAlignment="1" applyProtection="1">
      <alignment horizontal="center" vertical="center"/>
      <protection locked="0"/>
    </xf>
    <xf numFmtId="0" fontId="2" fillId="0" borderId="0" xfId="0" applyFont="1" applyAlignment="1">
      <alignment horizontal="center" vertical="center" wrapText="1"/>
    </xf>
    <xf numFmtId="170" fontId="31" fillId="0" borderId="1" xfId="0" applyNumberFormat="1" applyFont="1" applyBorder="1" applyAlignment="1">
      <alignment horizontal="center" vertical="center"/>
    </xf>
    <xf numFmtId="170" fontId="31" fillId="8" borderId="1" xfId="0" applyNumberFormat="1" applyFont="1" applyFill="1" applyBorder="1" applyAlignment="1">
      <alignment horizontal="center"/>
    </xf>
    <xf numFmtId="170" fontId="31" fillId="0" borderId="1" xfId="0" applyNumberFormat="1" applyFont="1" applyBorder="1" applyAlignment="1">
      <alignment horizontal="center"/>
    </xf>
    <xf numFmtId="170" fontId="29" fillId="6" borderId="14" xfId="7" applyNumberFormat="1" applyFont="1" applyFill="1" applyBorder="1" applyAlignment="1" applyProtection="1">
      <alignment horizontal="center" vertical="center"/>
      <protection locked="0"/>
    </xf>
    <xf numFmtId="170" fontId="44" fillId="5" borderId="14" xfId="0" applyNumberFormat="1" applyFont="1" applyFill="1" applyBorder="1" applyAlignment="1" applyProtection="1">
      <alignment horizontal="center" vertical="center" wrapText="1"/>
      <protection locked="0"/>
    </xf>
    <xf numFmtId="170" fontId="29" fillId="6" borderId="23" xfId="7" applyNumberFormat="1" applyFont="1" applyFill="1" applyBorder="1" applyAlignment="1" applyProtection="1">
      <alignment horizontal="center" vertical="center"/>
      <protection locked="0"/>
    </xf>
    <xf numFmtId="170" fontId="44" fillId="5" borderId="23" xfId="0" applyNumberFormat="1" applyFont="1" applyFill="1" applyBorder="1" applyAlignment="1" applyProtection="1">
      <alignment horizontal="center" vertical="center" wrapText="1"/>
      <protection locked="0"/>
    </xf>
    <xf numFmtId="171" fontId="54" fillId="4" borderId="8" xfId="7" applyNumberFormat="1" applyFont="1" applyFill="1" applyBorder="1" applyAlignment="1">
      <alignment horizontal="center"/>
    </xf>
    <xf numFmtId="170" fontId="54" fillId="4" borderId="8" xfId="7" applyNumberFormat="1" applyFont="1" applyFill="1" applyBorder="1" applyAlignment="1">
      <alignment horizontal="center"/>
    </xf>
    <xf numFmtId="170" fontId="28" fillId="5" borderId="14" xfId="9" applyNumberFormat="1" applyFont="1" applyFill="1" applyBorder="1" applyAlignment="1" applyProtection="1">
      <alignment horizontal="center" vertical="center" wrapText="1"/>
      <protection locked="0"/>
    </xf>
    <xf numFmtId="170" fontId="29" fillId="6" borderId="14" xfId="12" applyNumberFormat="1" applyFont="1" applyFill="1" applyBorder="1" applyAlignment="1" applyProtection="1">
      <alignment horizontal="center" vertical="center" wrapText="1"/>
      <protection locked="0"/>
    </xf>
    <xf numFmtId="170" fontId="29" fillId="6" borderId="14" xfId="9" applyNumberFormat="1" applyFont="1" applyFill="1" applyBorder="1" applyAlignment="1" applyProtection="1">
      <alignment horizontal="center" vertical="center" wrapText="1"/>
      <protection locked="0"/>
    </xf>
    <xf numFmtId="166" fontId="31" fillId="0" borderId="5" xfId="0" applyNumberFormat="1" applyFont="1" applyBorder="1" applyAlignment="1">
      <alignment horizontal="center" vertical="center"/>
    </xf>
    <xf numFmtId="9" fontId="31" fillId="0" borderId="1" xfId="11" applyFont="1" applyBorder="1" applyAlignment="1">
      <alignment horizontal="center" vertical="center"/>
    </xf>
    <xf numFmtId="9" fontId="31" fillId="0" borderId="5" xfId="11" applyFont="1" applyBorder="1" applyAlignment="1">
      <alignment horizontal="center" vertical="center"/>
    </xf>
    <xf numFmtId="0" fontId="32" fillId="0" borderId="4" xfId="0" applyFont="1" applyBorder="1"/>
    <xf numFmtId="3" fontId="31" fillId="0" borderId="1" xfId="0" applyNumberFormat="1" applyFont="1" applyBorder="1" applyAlignment="1">
      <alignment horizontal="center" vertical="center"/>
    </xf>
    <xf numFmtId="3" fontId="31" fillId="8" borderId="1" xfId="0" applyNumberFormat="1" applyFont="1" applyFill="1" applyBorder="1" applyAlignment="1">
      <alignment horizontal="center"/>
    </xf>
    <xf numFmtId="9" fontId="31" fillId="12" borderId="1" xfId="11" applyFont="1" applyFill="1" applyBorder="1" applyAlignment="1" applyProtection="1">
      <alignment horizontal="center"/>
      <protection locked="0"/>
    </xf>
    <xf numFmtId="9" fontId="31" fillId="8" borderId="1" xfId="11" applyFont="1" applyFill="1" applyBorder="1" applyAlignment="1" applyProtection="1">
      <alignment horizontal="center"/>
      <protection locked="0"/>
    </xf>
  </cellXfs>
  <cellStyles count="13">
    <cellStyle name="10" xfId="1" xr:uid="{00000000-0005-0000-0000-000000000000}"/>
    <cellStyle name="11" xfId="2" xr:uid="{00000000-0005-0000-0000-000001000000}"/>
    <cellStyle name="6" xfId="3" xr:uid="{00000000-0005-0000-0000-000002000000}"/>
    <cellStyle name="7" xfId="4" xr:uid="{00000000-0005-0000-0000-000003000000}"/>
    <cellStyle name="8" xfId="5" xr:uid="{00000000-0005-0000-0000-000004000000}"/>
    <cellStyle name="9" xfId="6" xr:uid="{00000000-0005-0000-0000-000005000000}"/>
    <cellStyle name="Comma" xfId="7" builtinId="3"/>
    <cellStyle name="Comma 2" xfId="8" xr:uid="{00000000-0005-0000-0000-000007000000}"/>
    <cellStyle name="Currency" xfId="12" builtinId="4"/>
    <cellStyle name="Normal" xfId="0" builtinId="0"/>
    <cellStyle name="Normal 2" xfId="9" xr:uid="{00000000-0005-0000-0000-00000A000000}"/>
    <cellStyle name="Normal 3" xfId="10" xr:uid="{00000000-0005-0000-0000-00000B000000}"/>
    <cellStyle name="Percent" xfId="11" builtinId="5"/>
  </cellStyles>
  <dxfs count="4">
    <dxf>
      <font>
        <color theme="0" tint="-4.9989318521683403E-2"/>
      </font>
    </dxf>
    <dxf>
      <font>
        <color theme="0" tint="-4.9989318521683403E-2"/>
      </font>
    </dxf>
    <dxf>
      <fill>
        <patternFill>
          <bgColor theme="3" tint="0.39994506668294322"/>
        </patternFill>
      </fill>
    </dxf>
    <dxf>
      <font>
        <color theme="0" tint="-0.14996795556505021"/>
      </font>
    </dxf>
  </dxfs>
  <tableStyles count="0" defaultTableStyle="TableStyleMedium9" defaultPivotStyle="PivotStyleLight16"/>
  <colors>
    <mruColors>
      <color rgb="FFBEDCFA"/>
      <color rgb="FF00619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47625</xdr:rowOff>
    </xdr:from>
    <xdr:to>
      <xdr:col>3</xdr:col>
      <xdr:colOff>1295400</xdr:colOff>
      <xdr:row>12</xdr:row>
      <xdr:rowOff>5443</xdr:rowOff>
    </xdr:to>
    <xdr:pic>
      <xdr:nvPicPr>
        <xdr:cNvPr id="1034" name="Picture 1" descr="LOGO BOA.JPG">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0" y="47625"/>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2381250</xdr:colOff>
      <xdr:row>18</xdr:row>
      <xdr:rowOff>123825</xdr:rowOff>
    </xdr:to>
    <xdr:pic>
      <xdr:nvPicPr>
        <xdr:cNvPr id="4105" name="Picture 1" descr="http://www.ard-werbung.de/fileadmin/user_upload/f867a5607a.png">
          <a:extLst>
            <a:ext uri="{FF2B5EF4-FFF2-40B4-BE49-F238E27FC236}">
              <a16:creationId xmlns:a16="http://schemas.microsoft.com/office/drawing/2014/main" id="{00000000-0008-0000-0400-00000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667000"/>
          <a:ext cx="23812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2:O81"/>
  <sheetViews>
    <sheetView showGridLines="0" tabSelected="1" topLeftCell="A36" zoomScale="70" zoomScaleNormal="70" workbookViewId="0">
      <selection activeCell="C66" sqref="C66"/>
    </sheetView>
  </sheetViews>
  <sheetFormatPr defaultRowHeight="15"/>
  <cols>
    <col min="1" max="1" width="2.140625" customWidth="1"/>
    <col min="2" max="2" width="61.42578125" customWidth="1"/>
    <col min="3" max="3" width="27.85546875" customWidth="1"/>
    <col min="4" max="4" width="21.85546875" customWidth="1"/>
    <col min="5" max="5" width="32.7109375" customWidth="1"/>
    <col min="6" max="6" width="26.42578125" customWidth="1"/>
    <col min="7" max="7" width="29.140625" customWidth="1"/>
    <col min="8" max="8" width="20.7109375" customWidth="1"/>
    <col min="9" max="9" width="21.85546875" customWidth="1"/>
    <col min="10" max="10" width="34.85546875" customWidth="1"/>
    <col min="11" max="14" width="6" customWidth="1"/>
    <col min="15" max="15" width="6" bestFit="1" customWidth="1"/>
  </cols>
  <sheetData>
    <row r="2" spans="2:15" ht="17.25">
      <c r="B2" s="35" t="s">
        <v>65</v>
      </c>
      <c r="C2" s="26"/>
      <c r="D2" s="1"/>
      <c r="E2" s="1"/>
      <c r="F2" s="1"/>
      <c r="G2" s="1"/>
      <c r="H2" s="1"/>
      <c r="I2" s="1"/>
    </row>
    <row r="3" spans="2:15" ht="17.25">
      <c r="B3" s="35" t="s">
        <v>66</v>
      </c>
      <c r="C3" s="26"/>
      <c r="D3" s="1"/>
      <c r="E3" s="1"/>
      <c r="F3" s="1"/>
      <c r="G3" s="1"/>
      <c r="H3" s="1"/>
      <c r="I3" s="1"/>
    </row>
    <row r="4" spans="2:15" ht="17.25">
      <c r="B4" s="35" t="s">
        <v>67</v>
      </c>
      <c r="C4" s="26"/>
      <c r="D4" s="1"/>
      <c r="E4" s="1"/>
      <c r="F4" s="1"/>
      <c r="G4" s="1"/>
      <c r="H4" s="1"/>
      <c r="I4" s="1"/>
    </row>
    <row r="5" spans="2:15" ht="17.25">
      <c r="B5" s="35" t="s">
        <v>68</v>
      </c>
      <c r="C5" s="53"/>
      <c r="D5" s="1"/>
      <c r="E5" s="1"/>
      <c r="F5" s="1"/>
      <c r="G5" s="1"/>
      <c r="H5" s="1"/>
      <c r="I5" s="1"/>
    </row>
    <row r="6" spans="2:15" ht="17.25" hidden="1" customHeight="1">
      <c r="B6" s="3"/>
      <c r="C6" s="3"/>
      <c r="D6" s="5" t="s">
        <v>5</v>
      </c>
      <c r="E6" s="5"/>
      <c r="F6" s="5"/>
      <c r="G6" s="3"/>
      <c r="H6" s="1"/>
      <c r="I6" s="1"/>
    </row>
    <row r="7" spans="2:15" ht="18" hidden="1" customHeight="1" thickBot="1">
      <c r="B7" s="18" t="s">
        <v>28</v>
      </c>
      <c r="C7" s="18"/>
      <c r="D7" s="14">
        <v>1</v>
      </c>
      <c r="E7" s="39"/>
      <c r="F7" s="39"/>
      <c r="G7" s="3"/>
      <c r="H7" s="1"/>
      <c r="I7" s="1"/>
    </row>
    <row r="8" spans="2:15" ht="18" hidden="1" customHeight="1" thickBot="1">
      <c r="B8" s="19" t="s">
        <v>29</v>
      </c>
      <c r="C8" s="19"/>
      <c r="D8" s="15">
        <v>2</v>
      </c>
      <c r="E8" s="40"/>
      <c r="F8" s="40"/>
      <c r="G8" s="1"/>
      <c r="H8" s="1"/>
      <c r="I8" s="1"/>
    </row>
    <row r="9" spans="2:15" ht="18" hidden="1" customHeight="1" thickBot="1">
      <c r="B9" s="20" t="s">
        <v>30</v>
      </c>
      <c r="C9" s="20"/>
      <c r="D9" s="16">
        <v>1.4</v>
      </c>
      <c r="E9" s="41"/>
      <c r="F9" s="41"/>
      <c r="G9" s="1"/>
      <c r="H9" s="1"/>
      <c r="I9" s="1"/>
    </row>
    <row r="10" spans="2:15" ht="35.25" hidden="1" customHeight="1" thickBot="1">
      <c r="B10" s="21" t="s">
        <v>31</v>
      </c>
      <c r="C10" s="21"/>
      <c r="D10" s="17">
        <v>1.3</v>
      </c>
      <c r="E10" s="42"/>
      <c r="F10" s="42"/>
      <c r="G10" s="1"/>
      <c r="H10" s="1"/>
      <c r="I10" s="1"/>
    </row>
    <row r="11" spans="2:15" ht="17.25" hidden="1" customHeight="1">
      <c r="B11" s="1"/>
      <c r="C11" s="1"/>
      <c r="D11" s="1"/>
      <c r="E11" s="1"/>
      <c r="F11" s="1"/>
      <c r="G11" s="1"/>
      <c r="H11" s="1"/>
      <c r="I11" s="1"/>
    </row>
    <row r="12" spans="2:15" ht="17.25">
      <c r="B12" s="1"/>
      <c r="C12" s="1"/>
      <c r="D12" s="1"/>
      <c r="E12" s="1"/>
      <c r="F12" s="1"/>
      <c r="G12" s="1"/>
      <c r="H12" s="1"/>
      <c r="I12" s="1"/>
      <c r="K12" s="228"/>
      <c r="L12" s="228"/>
      <c r="M12" s="228"/>
      <c r="N12" s="228"/>
      <c r="O12" s="228"/>
    </row>
    <row r="13" spans="2:15" ht="17.25">
      <c r="B13" s="34" t="s">
        <v>50</v>
      </c>
      <c r="C13" s="5" t="s">
        <v>56</v>
      </c>
      <c r="D13" s="5" t="s">
        <v>60</v>
      </c>
      <c r="E13" s="5" t="s">
        <v>76</v>
      </c>
      <c r="F13" s="5" t="s">
        <v>463</v>
      </c>
      <c r="G13" s="5" t="s">
        <v>464</v>
      </c>
      <c r="H13" s="5" t="s">
        <v>32</v>
      </c>
      <c r="I13" s="5" t="s">
        <v>465</v>
      </c>
      <c r="J13" s="5" t="s">
        <v>466</v>
      </c>
      <c r="K13" s="63"/>
      <c r="L13" s="63"/>
      <c r="M13" s="63"/>
      <c r="N13" s="63"/>
      <c r="O13" s="63"/>
    </row>
    <row r="14" spans="2:15" ht="18.75">
      <c r="B14" s="22" t="s">
        <v>53</v>
      </c>
      <c r="C14" s="10" t="str">
        <f>IF(D14&gt;0,"A","")</f>
        <v/>
      </c>
      <c r="D14" s="36"/>
      <c r="E14" s="36"/>
      <c r="F14" s="25" t="e">
        <f>VLOOKUP(D14,List!$B$3:$C$15,2,0)</f>
        <v>#N/A</v>
      </c>
      <c r="G14" s="142" t="e">
        <f>F14/1.95583</f>
        <v>#N/A</v>
      </c>
      <c r="H14" s="261">
        <f>SUM('Mon-Fri'!G14,'Sat-Sun'!G14)</f>
        <v>0</v>
      </c>
      <c r="I14" s="144">
        <f>SUM('Mon-Fri'!I14,'Sat-Sun'!I14,)</f>
        <v>0</v>
      </c>
      <c r="J14" s="245">
        <f>I14/1.95583</f>
        <v>0</v>
      </c>
      <c r="K14" s="80"/>
    </row>
    <row r="15" spans="2:15" ht="18.75">
      <c r="B15" s="22" t="s">
        <v>53</v>
      </c>
      <c r="C15" s="10" t="str">
        <f>IF(D15&gt;0,"B","")</f>
        <v/>
      </c>
      <c r="D15" s="36"/>
      <c r="E15" s="36"/>
      <c r="F15" s="25" t="e">
        <f>VLOOKUP(D15,List!$B$3:$C$15,2,0)</f>
        <v>#N/A</v>
      </c>
      <c r="G15" s="142" t="e">
        <f t="shared" ref="G15:G28" si="0">F15/1.95583</f>
        <v>#N/A</v>
      </c>
      <c r="H15" s="261">
        <f>SUM('Mon-Fri'!G15,'Sat-Sun'!G15)</f>
        <v>0</v>
      </c>
      <c r="I15" s="144">
        <f>SUM('Mon-Fri'!I15,'Sat-Sun'!I15,)</f>
        <v>0</v>
      </c>
      <c r="J15" s="245">
        <f t="shared" ref="J15:J29" si="1">I15/1.95583</f>
        <v>0</v>
      </c>
      <c r="K15" s="80"/>
    </row>
    <row r="16" spans="2:15" ht="18.75">
      <c r="B16" s="22" t="s">
        <v>53</v>
      </c>
      <c r="C16" s="10" t="str">
        <f>IF(D16&gt;0,"C","")</f>
        <v/>
      </c>
      <c r="D16" s="36"/>
      <c r="E16" s="36"/>
      <c r="F16" s="25" t="e">
        <f>VLOOKUP(D16,List!$B$3:$C$15,2,0)</f>
        <v>#N/A</v>
      </c>
      <c r="G16" s="142" t="e">
        <f t="shared" si="0"/>
        <v>#N/A</v>
      </c>
      <c r="H16" s="261">
        <f>SUM('Mon-Fri'!G16,'Sat-Sun'!G16)</f>
        <v>0</v>
      </c>
      <c r="I16" s="144">
        <f>SUM('Mon-Fri'!I16,'Sat-Sun'!I16,)</f>
        <v>0</v>
      </c>
      <c r="J16" s="245">
        <f t="shared" si="1"/>
        <v>0</v>
      </c>
      <c r="K16" s="80"/>
    </row>
    <row r="17" spans="2:11" ht="18.75">
      <c r="B17" s="22" t="s">
        <v>53</v>
      </c>
      <c r="C17" s="10" t="str">
        <f>IF(D17&gt;0,"D","")</f>
        <v/>
      </c>
      <c r="D17" s="36"/>
      <c r="E17" s="26"/>
      <c r="F17" s="25" t="e">
        <f>VLOOKUP(D17,List!$B$3:$C$15,2,0)</f>
        <v>#N/A</v>
      </c>
      <c r="G17" s="142" t="e">
        <f t="shared" si="0"/>
        <v>#N/A</v>
      </c>
      <c r="H17" s="261">
        <f>SUM('Mon-Fri'!G17,'Sat-Sun'!G17)</f>
        <v>0</v>
      </c>
      <c r="I17" s="144">
        <f>SUM('Mon-Fri'!I17,'Sat-Sun'!I17,)</f>
        <v>0</v>
      </c>
      <c r="J17" s="245">
        <f t="shared" si="1"/>
        <v>0</v>
      </c>
      <c r="K17" s="80"/>
    </row>
    <row r="18" spans="2:11" ht="18.75">
      <c r="B18" s="22" t="s">
        <v>53</v>
      </c>
      <c r="C18" s="10" t="str">
        <f>IF(D18&gt;0,"E","")</f>
        <v/>
      </c>
      <c r="D18" s="36"/>
      <c r="E18" s="26"/>
      <c r="F18" s="25" t="e">
        <f>VLOOKUP(D18,List!$B$3:$C$15,2,0)</f>
        <v>#N/A</v>
      </c>
      <c r="G18" s="142" t="e">
        <f t="shared" si="0"/>
        <v>#N/A</v>
      </c>
      <c r="H18" s="261">
        <f>SUM('Mon-Fri'!G18,'Sat-Sun'!G18)</f>
        <v>0</v>
      </c>
      <c r="I18" s="144">
        <f>SUM('Mon-Fri'!I18,'Sat-Sun'!I18,)</f>
        <v>0</v>
      </c>
      <c r="J18" s="245">
        <f t="shared" si="1"/>
        <v>0</v>
      </c>
      <c r="K18" s="80"/>
    </row>
    <row r="19" spans="2:11" ht="19.5" customHeight="1">
      <c r="B19" s="22" t="s">
        <v>53</v>
      </c>
      <c r="C19" s="10" t="str">
        <f>IF(D19&gt;0,"F","")</f>
        <v/>
      </c>
      <c r="D19" s="36"/>
      <c r="E19" s="26"/>
      <c r="F19" s="25" t="e">
        <f>VLOOKUP(D19,List!$B$3:$C$15,2,0)</f>
        <v>#N/A</v>
      </c>
      <c r="G19" s="142" t="e">
        <f t="shared" si="0"/>
        <v>#N/A</v>
      </c>
      <c r="H19" s="261">
        <f>SUM('Mon-Fri'!G19,'Sat-Sun'!G19)</f>
        <v>0</v>
      </c>
      <c r="I19" s="144">
        <f>SUM('Mon-Fri'!I19,'Sat-Sun'!I19,)</f>
        <v>0</v>
      </c>
      <c r="J19" s="245">
        <f t="shared" si="1"/>
        <v>0</v>
      </c>
      <c r="K19" s="80"/>
    </row>
    <row r="20" spans="2:11" ht="17.25">
      <c r="B20" s="22" t="s">
        <v>131</v>
      </c>
      <c r="C20" s="10" t="str">
        <f>IF(D20="Да","G","")</f>
        <v/>
      </c>
      <c r="D20" s="26"/>
      <c r="E20" s="26"/>
      <c r="F20" s="25" t="e">
        <f>VLOOKUP(D20,List!$H$2:$I$3,2,0)</f>
        <v>#N/A</v>
      </c>
      <c r="G20" s="142" t="e">
        <f t="shared" si="0"/>
        <v>#N/A</v>
      </c>
      <c r="H20" s="261">
        <f>SUM('Mon-Fri'!G20,'Sat-Sun'!G20)</f>
        <v>0</v>
      </c>
      <c r="I20" s="144">
        <f>SUM('Mon-Fri'!I20,'Sat-Sun'!I20,)</f>
        <v>0</v>
      </c>
      <c r="J20" s="245">
        <f t="shared" si="1"/>
        <v>0</v>
      </c>
      <c r="K20" s="80"/>
    </row>
    <row r="21" spans="2:11" ht="17.25">
      <c r="B21" s="22" t="s">
        <v>132</v>
      </c>
      <c r="C21" s="10" t="str">
        <f>IF(D21="Да","H","")</f>
        <v/>
      </c>
      <c r="D21" s="26"/>
      <c r="E21" s="26"/>
      <c r="F21" s="25" t="e">
        <f>VLOOKUP(D21,List!$H$6:$I$7,2,0)</f>
        <v>#N/A</v>
      </c>
      <c r="G21" s="142" t="e">
        <f t="shared" si="0"/>
        <v>#N/A</v>
      </c>
      <c r="H21" s="261">
        <f>SUM('Mon-Fri'!G21,'Sat-Sun'!G21)</f>
        <v>0</v>
      </c>
      <c r="I21" s="144">
        <f>SUM('Mon-Fri'!I21,'Sat-Sun'!I21,)</f>
        <v>0</v>
      </c>
      <c r="J21" s="245">
        <f t="shared" si="1"/>
        <v>0</v>
      </c>
      <c r="K21" s="80"/>
    </row>
    <row r="22" spans="2:11" ht="17.25">
      <c r="B22" s="22" t="s">
        <v>133</v>
      </c>
      <c r="C22" s="10" t="str">
        <f>IF(D22&gt;0,"I","")</f>
        <v/>
      </c>
      <c r="D22" s="26"/>
      <c r="E22" s="26"/>
      <c r="F22" s="25" t="e">
        <f>VLOOKUP(D22,List!$B$20:$C$32,2,0)</f>
        <v>#N/A</v>
      </c>
      <c r="G22" s="142" t="e">
        <f t="shared" si="0"/>
        <v>#N/A</v>
      </c>
      <c r="H22" s="261">
        <f>SUM('Mon-Fri'!G22,'Sat-Sun'!G22)</f>
        <v>0</v>
      </c>
      <c r="I22" s="144">
        <f>SUM('Mon-Fri'!I22,'Sat-Sun'!I22,)</f>
        <v>0</v>
      </c>
      <c r="J22" s="245">
        <f t="shared" si="1"/>
        <v>0</v>
      </c>
      <c r="K22" s="80"/>
    </row>
    <row r="23" spans="2:11" ht="17.25">
      <c r="B23" s="22" t="s">
        <v>134</v>
      </c>
      <c r="C23" s="10" t="str">
        <f>IF(D23&gt;0,"J","")</f>
        <v/>
      </c>
      <c r="D23" s="26"/>
      <c r="E23" s="26"/>
      <c r="F23" s="25" t="e">
        <f>VLOOKUP(D23,List!$B$20:$C$32,2,0)</f>
        <v>#N/A</v>
      </c>
      <c r="G23" s="142" t="e">
        <f t="shared" si="0"/>
        <v>#N/A</v>
      </c>
      <c r="H23" s="261">
        <f>SUM('Mon-Fri'!G23,'Sat-Sun'!G23)</f>
        <v>0</v>
      </c>
      <c r="I23" s="144">
        <f>SUM('Mon-Fri'!I23,'Sat-Sun'!I23,)</f>
        <v>0</v>
      </c>
      <c r="J23" s="245">
        <f t="shared" si="1"/>
        <v>0</v>
      </c>
      <c r="K23" s="80"/>
    </row>
    <row r="24" spans="2:11" ht="17.25">
      <c r="B24" s="22" t="s">
        <v>135</v>
      </c>
      <c r="C24" s="10" t="str">
        <f>IF(D24="Да","K","")</f>
        <v/>
      </c>
      <c r="D24" s="26"/>
      <c r="E24" s="26"/>
      <c r="F24" s="25" t="e">
        <f>VLOOKUP(D24,List!$H$18:$I$19,2,0)</f>
        <v>#N/A</v>
      </c>
      <c r="G24" s="142" t="e">
        <f t="shared" si="0"/>
        <v>#N/A</v>
      </c>
      <c r="H24" s="261">
        <f>SUM('Mon-Fri'!G24,'Sat-Sun'!G24)</f>
        <v>0</v>
      </c>
      <c r="I24" s="144">
        <f>SUM('Mon-Fri'!I24,'Sat-Sun'!I24,)</f>
        <v>0</v>
      </c>
      <c r="J24" s="245">
        <f t="shared" si="1"/>
        <v>0</v>
      </c>
      <c r="K24" s="80"/>
    </row>
    <row r="25" spans="2:11" ht="17.25">
      <c r="B25" s="22" t="s">
        <v>136</v>
      </c>
      <c r="C25" s="10" t="str">
        <f>IF(D25="Да","L","")</f>
        <v/>
      </c>
      <c r="D25" s="26"/>
      <c r="E25" s="26"/>
      <c r="F25" s="25" t="e">
        <f>VLOOKUP(D25,List!$K$2:$L$3,2,0)</f>
        <v>#N/A</v>
      </c>
      <c r="G25" s="142" t="e">
        <f t="shared" si="0"/>
        <v>#N/A</v>
      </c>
      <c r="H25" s="261">
        <f>SUM('Mon-Fri'!G25,'Sat-Sun'!G25)</f>
        <v>0</v>
      </c>
      <c r="I25" s="144">
        <f>SUM('Mon-Fri'!I25,'Sat-Sun'!I25,)</f>
        <v>0</v>
      </c>
      <c r="J25" s="245">
        <f t="shared" si="1"/>
        <v>0</v>
      </c>
      <c r="K25" s="80"/>
    </row>
    <row r="26" spans="2:11" ht="17.25">
      <c r="B26" s="22" t="s">
        <v>137</v>
      </c>
      <c r="C26" s="10" t="str">
        <f>IF(D26="Да","M","")</f>
        <v/>
      </c>
      <c r="D26" s="26"/>
      <c r="E26" s="26"/>
      <c r="F26" s="25" t="e">
        <f>VLOOKUP(D26,List!$K$6:$L$7,2,0)</f>
        <v>#N/A</v>
      </c>
      <c r="G26" s="142" t="e">
        <f t="shared" si="0"/>
        <v>#N/A</v>
      </c>
      <c r="H26" s="261">
        <f>SUM('Mon-Fri'!G26,'Sat-Sun'!G26)</f>
        <v>0</v>
      </c>
      <c r="I26" s="144">
        <f>SUM('Mon-Fri'!I26,'Sat-Sun'!I26,)</f>
        <v>0</v>
      </c>
      <c r="J26" s="245">
        <f t="shared" si="1"/>
        <v>0</v>
      </c>
      <c r="K26" s="80"/>
    </row>
    <row r="27" spans="2:11" ht="17.25">
      <c r="B27" s="22" t="s">
        <v>138</v>
      </c>
      <c r="C27" s="10" t="str">
        <f>IF(D27="Да","N","")</f>
        <v/>
      </c>
      <c r="D27" s="26"/>
      <c r="E27" s="26"/>
      <c r="F27" s="25" t="e">
        <f>VLOOKUP(D27,List!$K$10:$L$11,2,0)</f>
        <v>#N/A</v>
      </c>
      <c r="G27" s="142" t="e">
        <f t="shared" si="0"/>
        <v>#N/A</v>
      </c>
      <c r="H27" s="261">
        <f>SUM('Mon-Fri'!G27,'Sat-Sun'!G27)</f>
        <v>0</v>
      </c>
      <c r="I27" s="144">
        <f>SUM('Mon-Fri'!I27,'Sat-Sun'!I27,)</f>
        <v>0</v>
      </c>
      <c r="J27" s="245">
        <f t="shared" si="1"/>
        <v>0</v>
      </c>
      <c r="K27" s="80"/>
    </row>
    <row r="28" spans="2:11" ht="17.25">
      <c r="B28" s="22" t="s">
        <v>139</v>
      </c>
      <c r="C28" s="10" t="str">
        <f>IF(D28="Да","O","")</f>
        <v/>
      </c>
      <c r="D28" s="26"/>
      <c r="E28" s="26"/>
      <c r="F28" s="25" t="e">
        <f>VLOOKUP(D28,List!$K$14:$L$15,2,0)</f>
        <v>#N/A</v>
      </c>
      <c r="G28" s="142" t="e">
        <f t="shared" si="0"/>
        <v>#N/A</v>
      </c>
      <c r="H28" s="261">
        <f>SUM('Mon-Fri'!G28,'Sat-Sun'!G28)</f>
        <v>0</v>
      </c>
      <c r="I28" s="144">
        <f>SUM('Mon-Fri'!I28,'Sat-Sun'!I28,)</f>
        <v>0</v>
      </c>
      <c r="J28" s="245">
        <f t="shared" si="1"/>
        <v>0</v>
      </c>
      <c r="K28" s="80"/>
    </row>
    <row r="29" spans="2:11" ht="17.25">
      <c r="B29" s="1"/>
      <c r="C29" s="3"/>
      <c r="D29" s="3"/>
      <c r="E29" s="3"/>
      <c r="F29" s="3"/>
      <c r="G29" s="80"/>
      <c r="H29" s="262">
        <f>SUM(H14:H28)</f>
        <v>0</v>
      </c>
      <c r="I29" s="146">
        <f>SUM(I14:I28)</f>
        <v>0</v>
      </c>
      <c r="J29" s="246">
        <f t="shared" si="1"/>
        <v>0</v>
      </c>
      <c r="K29" s="80"/>
    </row>
    <row r="30" spans="2:11" ht="17.25">
      <c r="B30" s="1"/>
      <c r="C30" s="3"/>
      <c r="D30" s="3"/>
      <c r="E30" s="3"/>
      <c r="F30" s="3"/>
      <c r="G30" s="80"/>
      <c r="H30" s="128"/>
      <c r="I30" s="128"/>
      <c r="J30" s="128"/>
      <c r="K30" s="80"/>
    </row>
    <row r="31" spans="2:11" ht="17.25">
      <c r="B31" s="1"/>
      <c r="C31" s="3"/>
      <c r="D31" s="3"/>
      <c r="E31" s="3"/>
      <c r="F31" s="3"/>
      <c r="G31" s="80"/>
      <c r="H31" s="128"/>
      <c r="I31" s="128"/>
      <c r="J31" s="128"/>
      <c r="K31" s="80"/>
    </row>
    <row r="32" spans="2:11" ht="17.25">
      <c r="B32" s="1"/>
      <c r="C32" s="3"/>
      <c r="D32" s="3"/>
      <c r="E32" s="3"/>
      <c r="G32" s="80"/>
      <c r="H32" s="140" t="s">
        <v>48</v>
      </c>
      <c r="I32" s="263"/>
      <c r="J32" s="264">
        <f>I32</f>
        <v>0</v>
      </c>
      <c r="K32" s="80"/>
    </row>
    <row r="33" spans="2:11" ht="17.25">
      <c r="B33" s="1"/>
      <c r="C33" s="3"/>
      <c r="D33" s="3"/>
      <c r="E33" s="3"/>
      <c r="G33" s="80"/>
      <c r="H33" s="140" t="s">
        <v>61</v>
      </c>
      <c r="I33" s="148">
        <f>I29-I29*I32</f>
        <v>0</v>
      </c>
      <c r="J33" s="247">
        <f>J29-J29*J32</f>
        <v>0</v>
      </c>
      <c r="K33" s="80"/>
    </row>
    <row r="34" spans="2:11" ht="17.25">
      <c r="G34" s="80"/>
      <c r="H34" s="140" t="s">
        <v>77</v>
      </c>
      <c r="I34" s="148">
        <f>I33+I33*20%</f>
        <v>0</v>
      </c>
      <c r="J34" s="247">
        <f>J33+J33*20%</f>
        <v>0</v>
      </c>
      <c r="K34" s="80"/>
    </row>
    <row r="36" spans="2:11" ht="28.5">
      <c r="B36" s="64" t="s">
        <v>274</v>
      </c>
      <c r="E36" s="64" t="s">
        <v>275</v>
      </c>
    </row>
    <row r="37" spans="2:11" ht="21">
      <c r="B37" s="65" t="s">
        <v>276</v>
      </c>
      <c r="C37" s="66" t="s">
        <v>277</v>
      </c>
      <c r="D37" s="67"/>
      <c r="E37" s="66" t="s">
        <v>278</v>
      </c>
      <c r="F37" s="66" t="s">
        <v>5</v>
      </c>
    </row>
    <row r="38" spans="2:11" ht="17.25">
      <c r="B38" s="257" t="s">
        <v>486</v>
      </c>
      <c r="C38" s="258">
        <v>7.0000000000000007E-2</v>
      </c>
      <c r="E38" s="68" t="s">
        <v>279</v>
      </c>
      <c r="F38" s="69">
        <v>0.75</v>
      </c>
    </row>
    <row r="39" spans="2:11" ht="20.25" customHeight="1">
      <c r="B39" s="257" t="s">
        <v>480</v>
      </c>
      <c r="C39" s="258">
        <v>0.12</v>
      </c>
      <c r="D39" s="61"/>
      <c r="E39" s="68" t="s">
        <v>71</v>
      </c>
      <c r="F39" s="69">
        <v>0.85</v>
      </c>
    </row>
    <row r="40" spans="2:11" ht="20.25" customHeight="1">
      <c r="B40" s="257" t="s">
        <v>481</v>
      </c>
      <c r="C40" s="259">
        <v>0.18</v>
      </c>
      <c r="D40" s="70"/>
      <c r="E40" s="68" t="s">
        <v>72</v>
      </c>
      <c r="F40" s="69">
        <v>1</v>
      </c>
    </row>
    <row r="41" spans="2:11" ht="20.25" customHeight="1">
      <c r="B41" s="257" t="s">
        <v>482</v>
      </c>
      <c r="C41" s="259">
        <v>0.25</v>
      </c>
      <c r="D41" s="70"/>
      <c r="E41" s="68" t="s">
        <v>73</v>
      </c>
      <c r="F41" s="69">
        <v>1.05</v>
      </c>
    </row>
    <row r="42" spans="2:11" ht="20.25" customHeight="1">
      <c r="B42" s="257" t="s">
        <v>487</v>
      </c>
      <c r="C42" s="259">
        <v>0.33</v>
      </c>
      <c r="D42" s="70"/>
      <c r="E42" s="68" t="s">
        <v>280</v>
      </c>
      <c r="F42" s="69">
        <v>1.1000000000000001</v>
      </c>
    </row>
    <row r="43" spans="2:11" ht="20.25" customHeight="1">
      <c r="B43" s="257" t="s">
        <v>483</v>
      </c>
      <c r="C43" s="259">
        <v>0.41</v>
      </c>
      <c r="D43" s="70"/>
      <c r="E43" s="68" t="s">
        <v>281</v>
      </c>
      <c r="F43" s="69">
        <v>1</v>
      </c>
    </row>
    <row r="44" spans="2:11" ht="20.25" customHeight="1">
      <c r="B44" s="257" t="s">
        <v>484</v>
      </c>
      <c r="C44" s="259">
        <v>0.49</v>
      </c>
      <c r="D44" s="70"/>
      <c r="E44" s="68" t="s">
        <v>282</v>
      </c>
      <c r="F44" s="69">
        <v>0.9</v>
      </c>
    </row>
    <row r="45" spans="2:11" ht="20.25" customHeight="1">
      <c r="B45" s="257" t="s">
        <v>485</v>
      </c>
      <c r="C45" s="144" t="s">
        <v>284</v>
      </c>
      <c r="D45" s="70"/>
      <c r="E45" s="68" t="s">
        <v>283</v>
      </c>
      <c r="F45" s="69">
        <v>0.8</v>
      </c>
    </row>
    <row r="46" spans="2:11" ht="20.25" customHeight="1">
      <c r="B46" s="80"/>
      <c r="C46" s="260"/>
      <c r="D46" s="44"/>
      <c r="E46" s="68" t="s">
        <v>285</v>
      </c>
      <c r="F46" s="69">
        <v>0.95</v>
      </c>
    </row>
    <row r="47" spans="2:11" ht="20.25" customHeight="1">
      <c r="B47" s="257" t="s">
        <v>287</v>
      </c>
      <c r="C47" s="258">
        <v>0.1</v>
      </c>
      <c r="D47" s="44"/>
      <c r="E47" s="68" t="s">
        <v>286</v>
      </c>
      <c r="F47" s="69">
        <v>1</v>
      </c>
    </row>
    <row r="48" spans="2:11" ht="20.25" customHeight="1">
      <c r="B48" s="257" t="s">
        <v>309</v>
      </c>
      <c r="C48" s="258">
        <v>0.05</v>
      </c>
      <c r="D48" s="70"/>
      <c r="E48" s="68" t="s">
        <v>288</v>
      </c>
      <c r="F48" s="69">
        <v>1.1000000000000001</v>
      </c>
    </row>
    <row r="49" spans="2:10" ht="20.25" customHeight="1">
      <c r="D49" s="44"/>
      <c r="E49" s="68" t="s">
        <v>289</v>
      </c>
      <c r="F49" s="69">
        <v>1.05</v>
      </c>
    </row>
    <row r="50" spans="2:10" ht="17.25">
      <c r="D50" s="44"/>
    </row>
    <row r="51" spans="2:10" ht="17.25">
      <c r="B51" s="234" t="s">
        <v>290</v>
      </c>
      <c r="C51" s="235"/>
      <c r="D51" s="79"/>
      <c r="E51" s="80"/>
      <c r="F51" s="80"/>
      <c r="G51" s="80"/>
    </row>
    <row r="52" spans="2:10" ht="20.25" customHeight="1">
      <c r="B52" s="236"/>
      <c r="C52" s="237"/>
      <c r="D52" s="79"/>
      <c r="E52" s="80"/>
      <c r="F52" s="80"/>
      <c r="G52" s="80"/>
      <c r="H52" s="71"/>
    </row>
    <row r="53" spans="2:10" ht="20.25" customHeight="1">
      <c r="B53" s="238"/>
      <c r="C53" s="239"/>
      <c r="D53" s="79"/>
      <c r="E53" s="80"/>
      <c r="F53" s="80"/>
      <c r="G53" s="80"/>
    </row>
    <row r="54" spans="2:10" ht="20.25" customHeight="1">
      <c r="B54" s="81"/>
      <c r="C54" s="81"/>
      <c r="D54" s="79"/>
      <c r="E54" s="80"/>
      <c r="F54" s="80"/>
      <c r="G54" s="80"/>
    </row>
    <row r="55" spans="2:10" ht="20.25" customHeight="1">
      <c r="B55" s="81"/>
      <c r="C55" s="80"/>
      <c r="D55" s="80"/>
      <c r="E55" s="80"/>
      <c r="F55" s="80"/>
      <c r="G55" s="80"/>
    </row>
    <row r="56" spans="2:10" ht="20.25" customHeight="1">
      <c r="B56" s="81" t="s">
        <v>474</v>
      </c>
      <c r="C56" s="80"/>
      <c r="D56" s="80"/>
      <c r="E56" s="80"/>
      <c r="F56" s="80"/>
      <c r="G56" s="80"/>
    </row>
    <row r="57" spans="2:10" ht="20.25" customHeight="1"/>
    <row r="58" spans="2:10" ht="26.25" customHeight="1">
      <c r="B58" s="72" t="s">
        <v>74</v>
      </c>
      <c r="C58" s="72"/>
      <c r="D58" s="79"/>
      <c r="E58" s="72" t="s">
        <v>92</v>
      </c>
      <c r="F58" s="82"/>
      <c r="G58" s="231" t="s">
        <v>87</v>
      </c>
      <c r="H58" s="231"/>
    </row>
    <row r="59" spans="2:10" ht="18" customHeight="1">
      <c r="B59" s="232" t="s">
        <v>488</v>
      </c>
      <c r="C59" s="233"/>
      <c r="D59" s="79"/>
      <c r="E59" s="83"/>
      <c r="F59" s="84"/>
      <c r="G59" s="85" t="s">
        <v>88</v>
      </c>
      <c r="H59" s="85" t="s">
        <v>89</v>
      </c>
      <c r="I59" s="47"/>
      <c r="J59" s="51"/>
    </row>
    <row r="60" spans="2:10" ht="18" customHeight="1">
      <c r="B60" s="229" t="s">
        <v>324</v>
      </c>
      <c r="C60" s="230"/>
      <c r="D60" s="86"/>
      <c r="E60" s="87" t="s">
        <v>83</v>
      </c>
      <c r="F60" s="88"/>
      <c r="G60" s="89">
        <v>0.5</v>
      </c>
      <c r="H60" s="90" t="s">
        <v>118</v>
      </c>
    </row>
    <row r="61" spans="2:10" ht="18" customHeight="1">
      <c r="B61" s="232" t="s">
        <v>489</v>
      </c>
      <c r="C61" s="233"/>
      <c r="D61" s="91"/>
      <c r="E61" s="87" t="s">
        <v>112</v>
      </c>
      <c r="F61" s="88"/>
      <c r="G61" s="89">
        <v>0.6</v>
      </c>
      <c r="H61" s="90" t="s">
        <v>118</v>
      </c>
    </row>
    <row r="62" spans="2:10" ht="18" customHeight="1">
      <c r="B62" s="92"/>
      <c r="C62" s="92"/>
      <c r="D62" s="93"/>
      <c r="E62" s="87" t="s">
        <v>113</v>
      </c>
      <c r="F62" s="88"/>
      <c r="G62" s="94">
        <v>1.5</v>
      </c>
      <c r="H62" s="95" t="s">
        <v>33</v>
      </c>
    </row>
    <row r="63" spans="2:10" ht="18" customHeight="1">
      <c r="B63" s="92"/>
      <c r="C63" s="92"/>
      <c r="D63" s="96"/>
      <c r="E63" s="87" t="s">
        <v>114</v>
      </c>
      <c r="F63" s="92"/>
      <c r="G63" s="94">
        <v>1.5</v>
      </c>
      <c r="H63" s="95" t="s">
        <v>33</v>
      </c>
    </row>
    <row r="64" spans="2:10" ht="22.5" customHeight="1">
      <c r="C64" s="115"/>
      <c r="D64" s="97"/>
      <c r="E64" s="87" t="s">
        <v>115</v>
      </c>
      <c r="F64" s="88"/>
      <c r="G64" s="94">
        <v>1</v>
      </c>
      <c r="H64" s="95" t="s">
        <v>34</v>
      </c>
      <c r="I64" s="48"/>
      <c r="J64" s="48"/>
    </row>
    <row r="65" spans="2:8" ht="18" customHeight="1">
      <c r="D65" s="98"/>
      <c r="E65" s="87" t="s">
        <v>116</v>
      </c>
      <c r="F65" s="88"/>
      <c r="G65" s="94">
        <v>1</v>
      </c>
      <c r="H65" s="95" t="s">
        <v>34</v>
      </c>
    </row>
    <row r="66" spans="2:8" ht="23.25" customHeight="1">
      <c r="B66" s="115" t="s">
        <v>323</v>
      </c>
      <c r="C66" s="96"/>
      <c r="D66" s="92"/>
      <c r="E66" s="87" t="s">
        <v>117</v>
      </c>
      <c r="F66" s="88"/>
      <c r="G66" s="94">
        <v>0.5</v>
      </c>
      <c r="H66" s="95" t="s">
        <v>118</v>
      </c>
    </row>
    <row r="67" spans="2:8" ht="18" customHeight="1">
      <c r="B67" s="232" t="s">
        <v>327</v>
      </c>
      <c r="C67" s="233"/>
      <c r="D67" s="92"/>
      <c r="E67" s="87" t="s">
        <v>90</v>
      </c>
      <c r="F67" s="88"/>
      <c r="G67" s="94">
        <v>0.5</v>
      </c>
      <c r="H67" s="90" t="s">
        <v>118</v>
      </c>
    </row>
    <row r="68" spans="2:8" ht="18" customHeight="1">
      <c r="B68" s="229" t="s">
        <v>328</v>
      </c>
      <c r="C68" s="230"/>
      <c r="D68" s="92"/>
      <c r="E68" s="87" t="s">
        <v>98</v>
      </c>
      <c r="F68" s="99"/>
      <c r="G68" s="94">
        <v>0.5</v>
      </c>
      <c r="H68" s="100" t="s">
        <v>118</v>
      </c>
    </row>
    <row r="69" spans="2:8" ht="17.25">
      <c r="B69" s="229" t="s">
        <v>324</v>
      </c>
      <c r="C69" s="230"/>
      <c r="D69" s="92"/>
      <c r="E69" s="225" t="s">
        <v>91</v>
      </c>
      <c r="F69" s="226"/>
      <c r="G69" s="226"/>
      <c r="H69" s="227"/>
    </row>
    <row r="70" spans="2:8">
      <c r="B70" s="80" t="s">
        <v>325</v>
      </c>
      <c r="C70" s="80"/>
      <c r="D70" s="92"/>
      <c r="E70" s="92"/>
      <c r="F70" s="92"/>
      <c r="G70" s="92"/>
      <c r="H70" s="92"/>
    </row>
    <row r="71" spans="2:8">
      <c r="B71" s="80" t="s">
        <v>326</v>
      </c>
      <c r="C71" s="80"/>
      <c r="D71" s="92"/>
      <c r="E71" s="92"/>
      <c r="F71" s="92"/>
      <c r="G71" s="92"/>
      <c r="H71" s="92"/>
    </row>
    <row r="72" spans="2:8">
      <c r="B72" s="92"/>
      <c r="C72" s="92"/>
      <c r="D72" s="92"/>
      <c r="E72" s="92"/>
      <c r="F72" s="92"/>
      <c r="G72" s="92"/>
      <c r="H72" s="92"/>
    </row>
    <row r="73" spans="2:8">
      <c r="B73" s="92"/>
      <c r="C73" s="92"/>
      <c r="D73" s="92"/>
      <c r="E73" s="92"/>
      <c r="F73" s="92"/>
      <c r="G73" s="92"/>
      <c r="H73" s="92"/>
    </row>
    <row r="74" spans="2:8" ht="15" customHeight="1">
      <c r="B74" s="101" t="s">
        <v>85</v>
      </c>
      <c r="C74" s="102"/>
      <c r="D74" s="102"/>
      <c r="E74" s="102"/>
      <c r="F74" s="102"/>
      <c r="G74" s="92"/>
      <c r="H74" s="92"/>
    </row>
    <row r="75" spans="2:8" ht="17.25" customHeight="1">
      <c r="B75" s="98" t="s">
        <v>82</v>
      </c>
      <c r="C75" s="102"/>
      <c r="D75" s="102"/>
      <c r="E75" s="102"/>
      <c r="F75" s="102"/>
      <c r="G75" s="92"/>
      <c r="H75" s="92"/>
    </row>
    <row r="76" spans="2:8" ht="17.25">
      <c r="B76" s="98" t="s">
        <v>291</v>
      </c>
      <c r="C76" s="92"/>
      <c r="D76" s="92"/>
      <c r="E76" s="92"/>
      <c r="F76" s="92"/>
      <c r="G76" s="92"/>
      <c r="H76" s="92"/>
    </row>
    <row r="77" spans="2:8" ht="17.25">
      <c r="B77" s="103" t="s">
        <v>298</v>
      </c>
      <c r="C77" s="92"/>
      <c r="D77" s="92"/>
      <c r="E77" s="92"/>
      <c r="F77" s="92"/>
      <c r="G77" s="92"/>
      <c r="H77" s="92"/>
    </row>
    <row r="78" spans="2:8" ht="17.25">
      <c r="B78" s="103" t="s">
        <v>84</v>
      </c>
      <c r="C78" s="92"/>
      <c r="D78" s="92"/>
      <c r="E78" s="92"/>
      <c r="F78" s="92"/>
      <c r="G78" s="92"/>
      <c r="H78" s="92"/>
    </row>
    <row r="79" spans="2:8">
      <c r="B79" s="92"/>
      <c r="C79" s="92"/>
      <c r="D79" s="92"/>
      <c r="E79" s="92"/>
      <c r="F79" s="92"/>
      <c r="G79" s="92"/>
      <c r="H79" s="92"/>
    </row>
    <row r="80" spans="2:8" ht="17.25">
      <c r="B80" s="98" t="s">
        <v>292</v>
      </c>
      <c r="C80" s="92"/>
      <c r="D80" s="92"/>
      <c r="E80" s="92"/>
      <c r="F80" s="92"/>
      <c r="G80" s="92"/>
      <c r="H80" s="92"/>
    </row>
    <row r="81" spans="2:8" ht="17.25">
      <c r="B81" s="98" t="s">
        <v>293</v>
      </c>
      <c r="C81" s="92"/>
      <c r="D81" s="92"/>
      <c r="E81" s="92"/>
      <c r="F81" s="92"/>
      <c r="G81" s="92"/>
      <c r="H81" s="92"/>
    </row>
  </sheetData>
  <sheetProtection selectLockedCells="1"/>
  <mergeCells count="10">
    <mergeCell ref="E69:H69"/>
    <mergeCell ref="K12:O12"/>
    <mergeCell ref="B60:C60"/>
    <mergeCell ref="G58:H58"/>
    <mergeCell ref="B61:C61"/>
    <mergeCell ref="B59:C59"/>
    <mergeCell ref="B51:C53"/>
    <mergeCell ref="B67:C67"/>
    <mergeCell ref="B68:C68"/>
    <mergeCell ref="B69:C69"/>
  </mergeCells>
  <conditionalFormatting sqref="K14:O14">
    <cfRule type="cellIs" dxfId="3" priority="1" operator="equal">
      <formula>0</formula>
    </cfRule>
    <cfRule type="cellIs" dxfId="2" priority="2" operator="greaterThan">
      <formula>0</formula>
    </cfRule>
  </conditionalFormatting>
  <dataValidations count="2">
    <dataValidation type="list" allowBlank="1" showInputMessage="1" showErrorMessage="1" sqref="D20:D21 D24:D28" xr:uid="{00000000-0002-0000-0000-000000000000}">
      <formula1>Шапки</formula1>
    </dataValidation>
    <dataValidation type="list" allowBlank="1" showInputMessage="1" showErrorMessage="1" sqref="D14:D19" xr:uid="{00000000-0002-0000-0000-000001000000}">
      <formula1>length</formula1>
    </dataValidation>
  </dataValidations>
  <pageMargins left="0.70866141732283472" right="0.70866141732283472" top="0.74803149606299213" bottom="0.74803149606299213" header="0.31496062992125984" footer="0.31496062992125984"/>
  <pageSetup paperSize="9" scale="46" orientation="landscape" r:id="rId1"/>
  <ignoredErrors>
    <ignoredError sqref="F14:F28" evalError="1"/>
    <ignoredError sqref="J3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List!$B$20:$B$32</xm:f>
          </x14:formula1>
          <xm:sqref>D22:D23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CA131"/>
  <sheetViews>
    <sheetView showGridLines="0" topLeftCell="A2" zoomScale="55" zoomScaleNormal="55" workbookViewId="0">
      <selection activeCell="D56" sqref="D56:H56"/>
    </sheetView>
  </sheetViews>
  <sheetFormatPr defaultColWidth="12.42578125" defaultRowHeight="17.25" outlineLevelCol="1"/>
  <cols>
    <col min="1" max="1" width="2.5703125" style="125" customWidth="1"/>
    <col min="2" max="2" width="28.42578125" style="125" customWidth="1"/>
    <col min="3" max="3" width="16.28515625" style="125" customWidth="1"/>
    <col min="4" max="4" width="33.85546875" style="128" customWidth="1"/>
    <col min="5" max="5" width="41.7109375" style="128" bestFit="1" customWidth="1"/>
    <col min="6" max="7" width="41" style="128" bestFit="1" customWidth="1"/>
    <col min="8" max="8" width="27.7109375" style="128" bestFit="1" customWidth="1"/>
    <col min="9" max="9" width="21.140625" style="128" bestFit="1" customWidth="1"/>
    <col min="10" max="12" width="24.28515625" style="128" customWidth="1"/>
    <col min="13" max="13" width="18.42578125" style="125" customWidth="1"/>
    <col min="14" max="15" width="19.5703125" style="125" customWidth="1"/>
    <col min="16" max="16" width="1" style="125" customWidth="1"/>
    <col min="17" max="46" width="5.28515625" style="125" customWidth="1"/>
    <col min="47" max="47" width="4.28515625" style="125" customWidth="1"/>
    <col min="48" max="50" width="10" style="125" hidden="1" customWidth="1" outlineLevel="1"/>
    <col min="51" max="51" width="10.28515625" style="125" hidden="1" customWidth="1" outlineLevel="1"/>
    <col min="52" max="53" width="9.7109375" style="125" hidden="1" customWidth="1" outlineLevel="1"/>
    <col min="54" max="55" width="10.28515625" style="125" hidden="1" customWidth="1" outlineLevel="1"/>
    <col min="56" max="56" width="9.28515625" style="125" hidden="1" customWidth="1" outlineLevel="1"/>
    <col min="57" max="57" width="9.42578125" style="125" hidden="1" customWidth="1" outlineLevel="1"/>
    <col min="58" max="58" width="10" style="125" hidden="1" customWidth="1" outlineLevel="1"/>
    <col min="59" max="59" width="9.7109375" style="125" hidden="1" customWidth="1" outlineLevel="1"/>
    <col min="60" max="60" width="10.85546875" style="125" hidden="1" customWidth="1" outlineLevel="1"/>
    <col min="61" max="65" width="10.28515625" style="125" hidden="1" customWidth="1" outlineLevel="1"/>
    <col min="66" max="66" width="10.5703125" style="125" hidden="1" customWidth="1" outlineLevel="1"/>
    <col min="67" max="68" width="10" style="125" hidden="1" customWidth="1" outlineLevel="1"/>
    <col min="69" max="70" width="10.5703125" style="125" hidden="1" customWidth="1" outlineLevel="1"/>
    <col min="71" max="71" width="9.42578125" style="80" hidden="1" customWidth="1" outlineLevel="1"/>
    <col min="72" max="72" width="9.7109375" style="125" hidden="1" customWidth="1" outlineLevel="1"/>
    <col min="73" max="73" width="10.28515625" style="125" hidden="1" customWidth="1" outlineLevel="1"/>
    <col min="74" max="74" width="10" style="125" hidden="1" customWidth="1" outlineLevel="1"/>
    <col min="75" max="75" width="11" style="125" hidden="1" customWidth="1" outlineLevel="1"/>
    <col min="76" max="77" width="10.5703125" style="125" hidden="1" customWidth="1" outlineLevel="1"/>
    <col min="78" max="78" width="12.42578125" style="125" collapsed="1"/>
    <col min="79" max="16384" width="12.42578125" style="125"/>
  </cols>
  <sheetData>
    <row r="1" spans="2:12">
      <c r="D1" s="125"/>
      <c r="E1" s="125"/>
      <c r="F1" s="125"/>
      <c r="G1" s="125"/>
      <c r="H1" s="125"/>
      <c r="I1" s="125"/>
      <c r="J1" s="125"/>
      <c r="K1" s="125"/>
      <c r="L1" s="125"/>
    </row>
    <row r="2" spans="2:12">
      <c r="B2" s="126" t="s">
        <v>65</v>
      </c>
      <c r="C2" s="127">
        <f>'Campaign Total'!C2</f>
        <v>0</v>
      </c>
      <c r="D2" s="125"/>
      <c r="E2" s="125"/>
      <c r="F2" s="125"/>
      <c r="G2" s="125"/>
      <c r="H2" s="125"/>
      <c r="I2" s="125"/>
      <c r="J2" s="125"/>
      <c r="K2" s="125"/>
      <c r="L2" s="125"/>
    </row>
    <row r="3" spans="2:12">
      <c r="B3" s="126" t="s">
        <v>66</v>
      </c>
      <c r="C3" s="127">
        <f>'Campaign Total'!C3</f>
        <v>0</v>
      </c>
      <c r="D3" s="125"/>
      <c r="E3" s="125"/>
      <c r="F3" s="125"/>
      <c r="G3" s="125"/>
      <c r="H3" s="125"/>
      <c r="I3" s="125"/>
      <c r="J3" s="125"/>
      <c r="K3" s="125"/>
      <c r="L3" s="125"/>
    </row>
    <row r="4" spans="2:12">
      <c r="B4" s="126" t="s">
        <v>67</v>
      </c>
      <c r="C4" s="127">
        <f>'Campaign Total'!C4</f>
        <v>0</v>
      </c>
      <c r="D4" s="125"/>
      <c r="E4" s="125"/>
      <c r="F4" s="125"/>
      <c r="G4" s="125"/>
      <c r="H4" s="125"/>
      <c r="I4" s="125"/>
      <c r="J4" s="125"/>
      <c r="K4" s="125"/>
      <c r="L4" s="125"/>
    </row>
    <row r="5" spans="2:12">
      <c r="B5" s="126" t="s">
        <v>68</v>
      </c>
      <c r="C5" s="127">
        <f>'Campaign Total'!C5</f>
        <v>0</v>
      </c>
      <c r="D5" s="125"/>
      <c r="E5" s="125"/>
      <c r="F5" s="125"/>
      <c r="G5" s="125"/>
      <c r="H5" s="125"/>
      <c r="I5" s="125"/>
      <c r="J5" s="125"/>
      <c r="K5" s="125"/>
      <c r="L5" s="125"/>
    </row>
    <row r="6" spans="2:12" hidden="1">
      <c r="B6" s="128"/>
      <c r="C6" s="128"/>
      <c r="D6" s="129" t="s">
        <v>5</v>
      </c>
      <c r="F6" s="125"/>
      <c r="G6" s="125"/>
      <c r="H6" s="125"/>
      <c r="I6" s="125"/>
      <c r="J6" s="125"/>
      <c r="K6" s="125"/>
      <c r="L6" s="125"/>
    </row>
    <row r="7" spans="2:12" ht="18" hidden="1" thickBot="1">
      <c r="B7" s="130" t="s">
        <v>28</v>
      </c>
      <c r="C7" s="130"/>
      <c r="D7" s="131">
        <v>1</v>
      </c>
      <c r="F7" s="125"/>
      <c r="G7" s="125"/>
      <c r="H7" s="125"/>
      <c r="I7" s="125"/>
      <c r="J7" s="125"/>
      <c r="K7" s="125"/>
      <c r="L7" s="125"/>
    </row>
    <row r="8" spans="2:12" ht="18" hidden="1" thickBot="1">
      <c r="B8" s="132" t="s">
        <v>29</v>
      </c>
      <c r="C8" s="132"/>
      <c r="D8" s="133">
        <v>2</v>
      </c>
      <c r="E8" s="125"/>
      <c r="F8" s="125"/>
      <c r="G8" s="125"/>
      <c r="H8" s="125"/>
    </row>
    <row r="9" spans="2:12" ht="18" hidden="1" thickBot="1">
      <c r="B9" s="134" t="s">
        <v>30</v>
      </c>
      <c r="C9" s="134"/>
      <c r="D9" s="135">
        <v>1.4</v>
      </c>
      <c r="E9" s="125"/>
      <c r="F9" s="125"/>
      <c r="G9" s="125"/>
      <c r="H9" s="125"/>
    </row>
    <row r="10" spans="2:12" ht="35.25" hidden="1" thickBot="1">
      <c r="B10" s="136" t="s">
        <v>31</v>
      </c>
      <c r="C10" s="136"/>
      <c r="D10" s="137">
        <v>1.3</v>
      </c>
      <c r="E10" s="125"/>
      <c r="F10" s="125"/>
      <c r="G10" s="125"/>
      <c r="H10" s="125"/>
    </row>
    <row r="11" spans="2:12">
      <c r="D11" s="125"/>
      <c r="E11" s="125"/>
      <c r="F11" s="125"/>
      <c r="G11" s="125"/>
      <c r="H11" s="125"/>
    </row>
    <row r="12" spans="2:12">
      <c r="D12" s="125"/>
      <c r="E12" s="125"/>
      <c r="F12" s="125"/>
      <c r="G12" s="125"/>
      <c r="H12" s="125"/>
    </row>
    <row r="13" spans="2:12">
      <c r="B13" s="138" t="s">
        <v>50</v>
      </c>
      <c r="C13" s="129" t="s">
        <v>56</v>
      </c>
      <c r="D13" s="129" t="s">
        <v>60</v>
      </c>
      <c r="E13" s="129" t="s">
        <v>76</v>
      </c>
      <c r="F13" s="129" t="s">
        <v>47</v>
      </c>
      <c r="G13" s="129" t="s">
        <v>32</v>
      </c>
      <c r="H13" s="129" t="s">
        <v>466</v>
      </c>
      <c r="I13" s="129" t="s">
        <v>465</v>
      </c>
    </row>
    <row r="14" spans="2:12" ht="20.100000000000001" customHeight="1">
      <c r="B14" s="139" t="s">
        <v>53</v>
      </c>
      <c r="C14" s="140" t="str">
        <f>'Campaign Total'!C14</f>
        <v/>
      </c>
      <c r="D14" s="141">
        <f xml:space="preserve"> 'Campaign Total'!D14</f>
        <v>0</v>
      </c>
      <c r="E14" s="127">
        <f>'Campaign Total'!E14</f>
        <v>0</v>
      </c>
      <c r="F14" s="142" t="e">
        <f>'Campaign Total'!F14</f>
        <v>#N/A</v>
      </c>
      <c r="G14" s="143">
        <f>AV$128</f>
        <v>0</v>
      </c>
      <c r="H14" s="245">
        <f t="shared" ref="H14:H29" si="0">I14/1.95583</f>
        <v>0</v>
      </c>
      <c r="I14" s="144">
        <f>IF(ISNUMBER(BK$128),BK$128,"0")</f>
        <v>0</v>
      </c>
    </row>
    <row r="15" spans="2:12" ht="20.100000000000001" customHeight="1">
      <c r="B15" s="139" t="s">
        <v>53</v>
      </c>
      <c r="C15" s="140" t="str">
        <f>'Campaign Total'!C15</f>
        <v/>
      </c>
      <c r="D15" s="141">
        <f xml:space="preserve"> 'Campaign Total'!D15</f>
        <v>0</v>
      </c>
      <c r="E15" s="127">
        <f>'Campaign Total'!E15</f>
        <v>0</v>
      </c>
      <c r="F15" s="142" t="e">
        <f>'Campaign Total'!F15</f>
        <v>#N/A</v>
      </c>
      <c r="G15" s="143">
        <f>AW$128</f>
        <v>0</v>
      </c>
      <c r="H15" s="245">
        <f t="shared" si="0"/>
        <v>0</v>
      </c>
      <c r="I15" s="144">
        <f>IF(ISNUMBER(BL$128),BL$128,"0")</f>
        <v>0</v>
      </c>
    </row>
    <row r="16" spans="2:12" ht="20.100000000000001" customHeight="1">
      <c r="B16" s="139" t="s">
        <v>53</v>
      </c>
      <c r="C16" s="140" t="str">
        <f>'Campaign Total'!C16</f>
        <v/>
      </c>
      <c r="D16" s="141">
        <f xml:space="preserve"> 'Campaign Total'!D16</f>
        <v>0</v>
      </c>
      <c r="E16" s="127">
        <f>'Campaign Total'!E16</f>
        <v>0</v>
      </c>
      <c r="F16" s="142" t="e">
        <f>'Campaign Total'!F16</f>
        <v>#N/A</v>
      </c>
      <c r="G16" s="143">
        <f>AX$128</f>
        <v>0</v>
      </c>
      <c r="H16" s="245">
        <f t="shared" si="0"/>
        <v>0</v>
      </c>
      <c r="I16" s="144">
        <f>IF(ISNUMBER(BM$128),BM$128,"0")</f>
        <v>0</v>
      </c>
    </row>
    <row r="17" spans="2:9" ht="20.100000000000001" customHeight="1">
      <c r="B17" s="139" t="s">
        <v>53</v>
      </c>
      <c r="C17" s="140" t="str">
        <f>'Campaign Total'!C17</f>
        <v/>
      </c>
      <c r="D17" s="141">
        <f xml:space="preserve"> 'Campaign Total'!D17</f>
        <v>0</v>
      </c>
      <c r="E17" s="127">
        <f>'Campaign Total'!E17</f>
        <v>0</v>
      </c>
      <c r="F17" s="142" t="e">
        <f>'Campaign Total'!F17</f>
        <v>#N/A</v>
      </c>
      <c r="G17" s="143">
        <f>AY$128</f>
        <v>0</v>
      </c>
      <c r="H17" s="245">
        <f t="shared" si="0"/>
        <v>0</v>
      </c>
      <c r="I17" s="144">
        <f>IF(ISNUMBER(BN$128),BN$128,"0")</f>
        <v>0</v>
      </c>
    </row>
    <row r="18" spans="2:9" ht="20.100000000000001" customHeight="1">
      <c r="B18" s="139" t="s">
        <v>53</v>
      </c>
      <c r="C18" s="140" t="str">
        <f>'Campaign Total'!C18</f>
        <v/>
      </c>
      <c r="D18" s="141">
        <f xml:space="preserve"> 'Campaign Total'!D18</f>
        <v>0</v>
      </c>
      <c r="E18" s="127">
        <f>'Campaign Total'!E18</f>
        <v>0</v>
      </c>
      <c r="F18" s="142" t="e">
        <f>'Campaign Total'!F18</f>
        <v>#N/A</v>
      </c>
      <c r="G18" s="143">
        <f>AZ$128</f>
        <v>0</v>
      </c>
      <c r="H18" s="245">
        <f t="shared" si="0"/>
        <v>0</v>
      </c>
      <c r="I18" s="144">
        <f>IF(ISNUMBER(BO$128),BO$128,"0")</f>
        <v>0</v>
      </c>
    </row>
    <row r="19" spans="2:9" ht="20.100000000000001" customHeight="1">
      <c r="B19" s="139" t="s">
        <v>53</v>
      </c>
      <c r="C19" s="140" t="str">
        <f>'Campaign Total'!C19</f>
        <v/>
      </c>
      <c r="D19" s="141">
        <f xml:space="preserve"> 'Campaign Total'!D19</f>
        <v>0</v>
      </c>
      <c r="E19" s="127">
        <f>'Campaign Total'!E19</f>
        <v>0</v>
      </c>
      <c r="F19" s="142" t="e">
        <f>'Campaign Total'!F19</f>
        <v>#N/A</v>
      </c>
      <c r="G19" s="143">
        <f>BA$128</f>
        <v>0</v>
      </c>
      <c r="H19" s="245">
        <f t="shared" si="0"/>
        <v>0</v>
      </c>
      <c r="I19" s="144">
        <f>IF(ISNUMBER(BP$128),BP$128,"0")</f>
        <v>0</v>
      </c>
    </row>
    <row r="20" spans="2:9" ht="20.100000000000001" customHeight="1">
      <c r="B20" s="139" t="s">
        <v>83</v>
      </c>
      <c r="C20" s="140" t="str">
        <f>'Campaign Total'!C20</f>
        <v/>
      </c>
      <c r="D20" s="141">
        <f xml:space="preserve"> 'Campaign Total'!D20</f>
        <v>0</v>
      </c>
      <c r="E20" s="127">
        <f>'Campaign Total'!E20</f>
        <v>0</v>
      </c>
      <c r="F20" s="142" t="e">
        <f>'Campaign Total'!F20</f>
        <v>#N/A</v>
      </c>
      <c r="G20" s="143">
        <f>BB$128</f>
        <v>0</v>
      </c>
      <c r="H20" s="245">
        <f t="shared" si="0"/>
        <v>0</v>
      </c>
      <c r="I20" s="144">
        <f>IF(ISNUMBER(BQ$128),BQ$128,"0")</f>
        <v>0</v>
      </c>
    </row>
    <row r="21" spans="2:9" ht="20.100000000000001" customHeight="1">
      <c r="B21" s="139" t="s">
        <v>112</v>
      </c>
      <c r="C21" s="140" t="str">
        <f>'Campaign Total'!C21</f>
        <v/>
      </c>
      <c r="D21" s="141">
        <f xml:space="preserve"> 'Campaign Total'!D21</f>
        <v>0</v>
      </c>
      <c r="E21" s="127">
        <f>'Campaign Total'!E21</f>
        <v>0</v>
      </c>
      <c r="F21" s="142" t="e">
        <f>'Campaign Total'!F21</f>
        <v>#N/A</v>
      </c>
      <c r="G21" s="143">
        <f>BC$128</f>
        <v>0</v>
      </c>
      <c r="H21" s="245">
        <f t="shared" si="0"/>
        <v>0</v>
      </c>
      <c r="I21" s="144">
        <f>IF(ISNUMBER(BR$128),BR$128,"0")</f>
        <v>0</v>
      </c>
    </row>
    <row r="22" spans="2:9" ht="20.100000000000001" customHeight="1">
      <c r="B22" s="139" t="s">
        <v>113</v>
      </c>
      <c r="C22" s="140" t="str">
        <f>'Campaign Total'!C22</f>
        <v/>
      </c>
      <c r="D22" s="141">
        <f xml:space="preserve"> 'Campaign Total'!D22</f>
        <v>0</v>
      </c>
      <c r="E22" s="127">
        <f>'Campaign Total'!E22</f>
        <v>0</v>
      </c>
      <c r="F22" s="142" t="e">
        <f>'Campaign Total'!F22</f>
        <v>#N/A</v>
      </c>
      <c r="G22" s="143">
        <f>BD$128</f>
        <v>0</v>
      </c>
      <c r="H22" s="245">
        <f t="shared" si="0"/>
        <v>0</v>
      </c>
      <c r="I22" s="144">
        <f>IF(ISNUMBER(BS$128),BS$128,"0")</f>
        <v>0</v>
      </c>
    </row>
    <row r="23" spans="2:9" ht="20.100000000000001" customHeight="1">
      <c r="B23" s="139" t="s">
        <v>114</v>
      </c>
      <c r="C23" s="140" t="str">
        <f>'Campaign Total'!C23</f>
        <v/>
      </c>
      <c r="D23" s="141">
        <f xml:space="preserve"> 'Campaign Total'!D23</f>
        <v>0</v>
      </c>
      <c r="E23" s="127">
        <f>'Campaign Total'!E23</f>
        <v>0</v>
      </c>
      <c r="F23" s="142" t="e">
        <f>'Campaign Total'!F23</f>
        <v>#N/A</v>
      </c>
      <c r="G23" s="143">
        <f>BE$128</f>
        <v>0</v>
      </c>
      <c r="H23" s="245">
        <f t="shared" si="0"/>
        <v>0</v>
      </c>
      <c r="I23" s="144">
        <f>IF(ISNUMBER(BT$128),BT$128,"0")</f>
        <v>0</v>
      </c>
    </row>
    <row r="24" spans="2:9" ht="20.100000000000001" customHeight="1">
      <c r="B24" s="139" t="s">
        <v>115</v>
      </c>
      <c r="C24" s="140" t="str">
        <f>'Campaign Total'!C24</f>
        <v/>
      </c>
      <c r="D24" s="141">
        <f xml:space="preserve"> 'Campaign Total'!D24</f>
        <v>0</v>
      </c>
      <c r="E24" s="127">
        <f>'Campaign Total'!E24</f>
        <v>0</v>
      </c>
      <c r="F24" s="142" t="e">
        <f>'Campaign Total'!F24</f>
        <v>#N/A</v>
      </c>
      <c r="G24" s="143">
        <f>BF$128</f>
        <v>0</v>
      </c>
      <c r="H24" s="245">
        <f t="shared" si="0"/>
        <v>0</v>
      </c>
      <c r="I24" s="144">
        <f>IF(ISNUMBER(BU$128),BU$128,"0")</f>
        <v>0</v>
      </c>
    </row>
    <row r="25" spans="2:9" ht="20.100000000000001" customHeight="1">
      <c r="B25" s="139" t="s">
        <v>116</v>
      </c>
      <c r="C25" s="140" t="str">
        <f>'Campaign Total'!C25</f>
        <v/>
      </c>
      <c r="D25" s="141">
        <f xml:space="preserve"> 'Campaign Total'!D25</f>
        <v>0</v>
      </c>
      <c r="E25" s="127">
        <f>'Campaign Total'!E25</f>
        <v>0</v>
      </c>
      <c r="F25" s="142" t="e">
        <f>'Campaign Total'!F25</f>
        <v>#N/A</v>
      </c>
      <c r="G25" s="143">
        <f>BG$128</f>
        <v>0</v>
      </c>
      <c r="H25" s="245">
        <f t="shared" si="0"/>
        <v>0</v>
      </c>
      <c r="I25" s="144">
        <f>IF(ISNUMBER(BV$128),BV$128,"0")</f>
        <v>0</v>
      </c>
    </row>
    <row r="26" spans="2:9" ht="20.100000000000001" customHeight="1">
      <c r="B26" s="139" t="s">
        <v>117</v>
      </c>
      <c r="C26" s="140" t="str">
        <f>'Campaign Total'!C26</f>
        <v/>
      </c>
      <c r="D26" s="141">
        <f xml:space="preserve"> 'Campaign Total'!D26</f>
        <v>0</v>
      </c>
      <c r="E26" s="127">
        <f>'Campaign Total'!E26</f>
        <v>0</v>
      </c>
      <c r="F26" s="142" t="e">
        <f>'Campaign Total'!F26</f>
        <v>#N/A</v>
      </c>
      <c r="G26" s="143">
        <f>BH$128</f>
        <v>0</v>
      </c>
      <c r="H26" s="245">
        <f t="shared" si="0"/>
        <v>0</v>
      </c>
      <c r="I26" s="144">
        <f>IF(ISNUMBER(BW$128),BW$128,"0")</f>
        <v>0</v>
      </c>
    </row>
    <row r="27" spans="2:9" ht="20.100000000000001" customHeight="1">
      <c r="B27" s="139" t="s">
        <v>90</v>
      </c>
      <c r="C27" s="140" t="str">
        <f>'Campaign Total'!C27</f>
        <v/>
      </c>
      <c r="D27" s="141">
        <f xml:space="preserve"> 'Campaign Total'!D27</f>
        <v>0</v>
      </c>
      <c r="E27" s="127">
        <f>'Campaign Total'!E27</f>
        <v>0</v>
      </c>
      <c r="F27" s="142" t="e">
        <f>'Campaign Total'!F27</f>
        <v>#N/A</v>
      </c>
      <c r="G27" s="143">
        <f>BI$128</f>
        <v>0</v>
      </c>
      <c r="H27" s="245">
        <f t="shared" si="0"/>
        <v>0</v>
      </c>
      <c r="I27" s="144">
        <f>IF(ISNUMBER(BX$128),BX$128,"0")</f>
        <v>0</v>
      </c>
    </row>
    <row r="28" spans="2:9" ht="20.100000000000001" customHeight="1">
      <c r="B28" s="139" t="s">
        <v>98</v>
      </c>
      <c r="C28" s="140" t="str">
        <f>'Campaign Total'!C28</f>
        <v/>
      </c>
      <c r="D28" s="141">
        <f xml:space="preserve"> 'Campaign Total'!D28</f>
        <v>0</v>
      </c>
      <c r="E28" s="127">
        <f>'Campaign Total'!E28</f>
        <v>0</v>
      </c>
      <c r="F28" s="142" t="e">
        <f>'Campaign Total'!F28</f>
        <v>#N/A</v>
      </c>
      <c r="G28" s="143">
        <f>BJ$128</f>
        <v>0</v>
      </c>
      <c r="H28" s="245">
        <f t="shared" si="0"/>
        <v>0</v>
      </c>
      <c r="I28" s="144">
        <f>IF(ISNUMBER(BY$128),BY$128,"0")</f>
        <v>0</v>
      </c>
    </row>
    <row r="29" spans="2:9">
      <c r="C29" s="128"/>
      <c r="G29" s="145">
        <f>SUM(G14:G28)</f>
        <v>0</v>
      </c>
      <c r="H29" s="246">
        <f t="shared" si="0"/>
        <v>0</v>
      </c>
      <c r="I29" s="146">
        <f>SUM(I14:I28)</f>
        <v>0</v>
      </c>
    </row>
    <row r="30" spans="2:9">
      <c r="C30" s="128"/>
    </row>
    <row r="31" spans="2:9">
      <c r="C31" s="128"/>
      <c r="G31" s="140" t="s">
        <v>48</v>
      </c>
      <c r="H31" s="147">
        <f>'Campaign Total'!J32</f>
        <v>0</v>
      </c>
      <c r="I31" s="147">
        <f>'Campaign Total'!I32</f>
        <v>0</v>
      </c>
    </row>
    <row r="32" spans="2:9">
      <c r="C32" s="128"/>
      <c r="G32" s="140" t="s">
        <v>61</v>
      </c>
      <c r="H32" s="247">
        <f>I32/1.95583</f>
        <v>0</v>
      </c>
      <c r="I32" s="148">
        <f>I29-I29*I31</f>
        <v>0</v>
      </c>
    </row>
    <row r="33" spans="1:79" ht="18" thickBot="1"/>
    <row r="34" spans="1:79" ht="20.25" thickBot="1">
      <c r="Q34" s="221" t="s">
        <v>281</v>
      </c>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149"/>
      <c r="AV34" s="150"/>
    </row>
    <row r="35" spans="1:79" ht="20.25" thickBot="1">
      <c r="B35" s="151" t="s">
        <v>477</v>
      </c>
      <c r="C35" s="151"/>
      <c r="D35" s="151"/>
      <c r="E35" s="151"/>
      <c r="F35" s="151"/>
      <c r="G35" s="151"/>
      <c r="H35" s="151"/>
      <c r="I35" s="202"/>
      <c r="J35" s="202"/>
      <c r="K35" s="152"/>
      <c r="L35" s="151"/>
      <c r="P35" s="153"/>
      <c r="Q35" s="222">
        <v>23</v>
      </c>
      <c r="R35" s="223"/>
      <c r="S35" s="223"/>
      <c r="T35" s="223"/>
      <c r="U35" s="223"/>
      <c r="V35" s="223"/>
      <c r="W35" s="224"/>
      <c r="X35" s="222">
        <f>Q35+1</f>
        <v>24</v>
      </c>
      <c r="Y35" s="223"/>
      <c r="Z35" s="223"/>
      <c r="AA35" s="223"/>
      <c r="AB35" s="223"/>
      <c r="AC35" s="223"/>
      <c r="AD35" s="224"/>
      <c r="AE35" s="222">
        <f>X35+1</f>
        <v>25</v>
      </c>
      <c r="AF35" s="223"/>
      <c r="AG35" s="223"/>
      <c r="AH35" s="223"/>
      <c r="AI35" s="223"/>
      <c r="AJ35" s="223"/>
      <c r="AK35" s="224"/>
      <c r="AL35" s="222">
        <f>AE35+1</f>
        <v>26</v>
      </c>
      <c r="AM35" s="223"/>
      <c r="AN35" s="223"/>
      <c r="AO35" s="223"/>
      <c r="AP35" s="223"/>
      <c r="AQ35" s="223"/>
      <c r="AR35" s="224"/>
      <c r="AS35" s="222">
        <f>AL35+1</f>
        <v>27</v>
      </c>
      <c r="AT35" s="223"/>
      <c r="AU35" s="154"/>
      <c r="AV35" s="155"/>
      <c r="AW35" s="156"/>
    </row>
    <row r="36" spans="1:79" s="158" customFormat="1" ht="43.5" customHeight="1" thickBot="1">
      <c r="A36" s="157"/>
      <c r="B36" s="181" t="s">
        <v>62</v>
      </c>
      <c r="C36" s="181" t="s">
        <v>93</v>
      </c>
      <c r="D36" s="182" t="s">
        <v>0</v>
      </c>
      <c r="E36" s="182" t="s">
        <v>1</v>
      </c>
      <c r="F36" s="182" t="s">
        <v>2</v>
      </c>
      <c r="G36" s="182" t="s">
        <v>3</v>
      </c>
      <c r="H36" s="182" t="s">
        <v>4</v>
      </c>
      <c r="I36" s="182" t="s">
        <v>468</v>
      </c>
      <c r="J36" s="182" t="s">
        <v>479</v>
      </c>
      <c r="K36" s="182" t="s">
        <v>467</v>
      </c>
      <c r="L36" s="182" t="s">
        <v>478</v>
      </c>
      <c r="M36" s="183" t="s">
        <v>32</v>
      </c>
      <c r="N36" s="183" t="s">
        <v>469</v>
      </c>
      <c r="O36" s="183" t="s">
        <v>470</v>
      </c>
      <c r="Q36" s="160">
        <v>1</v>
      </c>
      <c r="R36" s="160">
        <f>Q36+1</f>
        <v>2</v>
      </c>
      <c r="S36" s="160">
        <f>R36+1</f>
        <v>3</v>
      </c>
      <c r="T36" s="160">
        <f t="shared" ref="T36:U36" si="1">S36+1</f>
        <v>4</v>
      </c>
      <c r="U36" s="160">
        <f t="shared" si="1"/>
        <v>5</v>
      </c>
      <c r="V36" s="159">
        <f>U36+1</f>
        <v>6</v>
      </c>
      <c r="W36" s="159">
        <f t="shared" ref="W36" si="2">V36+1</f>
        <v>7</v>
      </c>
      <c r="X36" s="160">
        <f>W36+1</f>
        <v>8</v>
      </c>
      <c r="Y36" s="160">
        <f>X36+1</f>
        <v>9</v>
      </c>
      <c r="Z36" s="160">
        <f>Y36+1</f>
        <v>10</v>
      </c>
      <c r="AA36" s="160">
        <f t="shared" ref="AA36:AB36" si="3">Z36+1</f>
        <v>11</v>
      </c>
      <c r="AB36" s="160">
        <f t="shared" si="3"/>
        <v>12</v>
      </c>
      <c r="AC36" s="159">
        <f>AB36+1</f>
        <v>13</v>
      </c>
      <c r="AD36" s="159">
        <f t="shared" ref="AD36" si="4">AC36+1</f>
        <v>14</v>
      </c>
      <c r="AE36" s="160">
        <f>AD36+1</f>
        <v>15</v>
      </c>
      <c r="AF36" s="160">
        <f>AE36+1</f>
        <v>16</v>
      </c>
      <c r="AG36" s="160">
        <f>AF36+1</f>
        <v>17</v>
      </c>
      <c r="AH36" s="160">
        <f t="shared" ref="AH36" si="5">AG36+1</f>
        <v>18</v>
      </c>
      <c r="AI36" s="160">
        <f t="shared" ref="AI36" si="6">AH36+1</f>
        <v>19</v>
      </c>
      <c r="AJ36" s="159">
        <f>AI36+1</f>
        <v>20</v>
      </c>
      <c r="AK36" s="159">
        <f t="shared" ref="AK36" si="7">AJ36+1</f>
        <v>21</v>
      </c>
      <c r="AL36" s="160">
        <f>AK36+1</f>
        <v>22</v>
      </c>
      <c r="AM36" s="160">
        <f>AL36+1</f>
        <v>23</v>
      </c>
      <c r="AN36" s="160">
        <f>AM36+1</f>
        <v>24</v>
      </c>
      <c r="AO36" s="160">
        <f t="shared" ref="AO36" si="8">AN36+1</f>
        <v>25</v>
      </c>
      <c r="AP36" s="160">
        <f t="shared" ref="AP36" si="9">AO36+1</f>
        <v>26</v>
      </c>
      <c r="AQ36" s="159">
        <f>AP36+1</f>
        <v>27</v>
      </c>
      <c r="AR36" s="159">
        <f t="shared" ref="AR36" si="10">AQ36+1</f>
        <v>28</v>
      </c>
      <c r="AS36" s="160">
        <f>AR36+1</f>
        <v>29</v>
      </c>
      <c r="AT36" s="160">
        <f>AS36+1</f>
        <v>30</v>
      </c>
      <c r="AU36" s="161"/>
      <c r="AV36" s="162" t="s">
        <v>97</v>
      </c>
      <c r="AW36" s="162" t="s">
        <v>51</v>
      </c>
      <c r="AX36" s="162" t="s">
        <v>52</v>
      </c>
      <c r="AY36" s="162" t="s">
        <v>100</v>
      </c>
      <c r="AZ36" s="162" t="s">
        <v>101</v>
      </c>
      <c r="BA36" s="162" t="s">
        <v>102</v>
      </c>
      <c r="BB36" s="162" t="s">
        <v>103</v>
      </c>
      <c r="BC36" s="162" t="s">
        <v>104</v>
      </c>
      <c r="BD36" s="162" t="s">
        <v>105</v>
      </c>
      <c r="BE36" s="162" t="s">
        <v>106</v>
      </c>
      <c r="BF36" s="162" t="s">
        <v>107</v>
      </c>
      <c r="BG36" s="162" t="s">
        <v>108</v>
      </c>
      <c r="BH36" s="162" t="s">
        <v>109</v>
      </c>
      <c r="BI36" s="162" t="s">
        <v>110</v>
      </c>
      <c r="BJ36" s="162" t="s">
        <v>111</v>
      </c>
      <c r="BK36" s="162" t="s">
        <v>57</v>
      </c>
      <c r="BL36" s="162" t="s">
        <v>58</v>
      </c>
      <c r="BM36" s="162" t="s">
        <v>59</v>
      </c>
      <c r="BN36" s="162" t="s">
        <v>119</v>
      </c>
      <c r="BO36" s="162" t="s">
        <v>120</v>
      </c>
      <c r="BP36" s="162" t="s">
        <v>121</v>
      </c>
      <c r="BQ36" s="162" t="s">
        <v>122</v>
      </c>
      <c r="BR36" s="162" t="s">
        <v>123</v>
      </c>
      <c r="BS36" s="162" t="s">
        <v>124</v>
      </c>
      <c r="BT36" s="162" t="s">
        <v>125</v>
      </c>
      <c r="BU36" s="162" t="s">
        <v>126</v>
      </c>
      <c r="BV36" s="162" t="s">
        <v>127</v>
      </c>
      <c r="BW36" s="162" t="s">
        <v>128</v>
      </c>
      <c r="BX36" s="162" t="s">
        <v>129</v>
      </c>
      <c r="BY36" s="162" t="s">
        <v>130</v>
      </c>
    </row>
    <row r="37" spans="1:79" ht="20.25" thickTop="1" thickBot="1">
      <c r="A37" s="163"/>
      <c r="B37" s="104" t="s">
        <v>63</v>
      </c>
      <c r="C37" s="104">
        <v>0.23958333333333334</v>
      </c>
      <c r="D37" s="116" t="s">
        <v>303</v>
      </c>
      <c r="E37" s="116" t="s">
        <v>302</v>
      </c>
      <c r="F37" s="116" t="s">
        <v>348</v>
      </c>
      <c r="G37" s="116" t="s">
        <v>310</v>
      </c>
      <c r="H37" s="193" t="s">
        <v>459</v>
      </c>
      <c r="I37" s="105"/>
      <c r="J37" s="105"/>
      <c r="K37" s="105"/>
      <c r="L37" s="105"/>
      <c r="M37" s="164"/>
      <c r="N37" s="165"/>
      <c r="O37" s="205"/>
      <c r="Q37" s="167"/>
      <c r="R37" s="167"/>
      <c r="S37" s="167"/>
      <c r="T37" s="167"/>
      <c r="U37" s="167"/>
      <c r="V37" s="166"/>
      <c r="W37" s="166"/>
      <c r="X37" s="167"/>
      <c r="Y37" s="167"/>
      <c r="Z37" s="167"/>
      <c r="AA37" s="167"/>
      <c r="AB37" s="167"/>
      <c r="AC37" s="166"/>
      <c r="AD37" s="166"/>
      <c r="AE37" s="167"/>
      <c r="AF37" s="167"/>
      <c r="AG37" s="167"/>
      <c r="AH37" s="167"/>
      <c r="AI37" s="167"/>
      <c r="AJ37" s="166"/>
      <c r="AK37" s="166"/>
      <c r="AL37" s="167"/>
      <c r="AM37" s="167"/>
      <c r="AN37" s="167"/>
      <c r="AO37" s="167"/>
      <c r="AP37" s="167"/>
      <c r="AQ37" s="166"/>
      <c r="AR37" s="166"/>
      <c r="AS37" s="167"/>
      <c r="AT37" s="167"/>
      <c r="AV37" s="168">
        <f t="shared" ref="AV37:AV68" si="11">COUNTIF($Q37:$AT37,"a")</f>
        <v>0</v>
      </c>
      <c r="AW37" s="168">
        <f t="shared" ref="AW37:AW68" si="12">COUNTIF($Q37:$AT37,"b")</f>
        <v>0</v>
      </c>
      <c r="AX37" s="168">
        <f t="shared" ref="AX37:AX68" si="13">COUNTIF($Q37:$AT37,"c")</f>
        <v>0</v>
      </c>
      <c r="AY37" s="168">
        <f t="shared" ref="AY37:AY68" si="14">COUNTIF($Q37:$AT37,"d")</f>
        <v>0</v>
      </c>
      <c r="AZ37" s="168">
        <f t="shared" ref="AZ37:AZ68" si="15">COUNTIF($Q37:$AT37,"e")</f>
        <v>0</v>
      </c>
      <c r="BA37" s="168">
        <f t="shared" ref="BA37:BA68" si="16">COUNTIF($Q37:$AT37,"f")</f>
        <v>0</v>
      </c>
      <c r="BB37" s="168">
        <f t="shared" ref="BB37:BB68" si="17">COUNTIF($Q37:$AT37,"g")</f>
        <v>0</v>
      </c>
      <c r="BC37" s="168">
        <f t="shared" ref="BC37:BC68" si="18">COUNTIF($Q37:$AT37,"h")</f>
        <v>0</v>
      </c>
      <c r="BD37" s="168">
        <f t="shared" ref="BD37:BD68" si="19">COUNTIF($Q37:$AT37,"i")</f>
        <v>0</v>
      </c>
      <c r="BE37" s="168">
        <f t="shared" ref="BE37:BE68" si="20">COUNTIF($Q37:$AT37,"j")</f>
        <v>0</v>
      </c>
      <c r="BF37" s="168">
        <f t="shared" ref="BF37:BF68" si="21">COUNTIF($Q37:$AT37,"k")</f>
        <v>0</v>
      </c>
      <c r="BG37" s="168">
        <f t="shared" ref="BG37:BG68" si="22">COUNTIF($Q37:$AT37,"l")</f>
        <v>0</v>
      </c>
      <c r="BH37" s="168">
        <f t="shared" ref="BH37:BH68" si="23">COUNTIF($Q37:$AT37,"m")</f>
        <v>0</v>
      </c>
      <c r="BI37" s="168">
        <f t="shared" ref="BI37:BI68" si="24">COUNTIF($Q37:$AT37,"n")</f>
        <v>0</v>
      </c>
      <c r="BJ37" s="168">
        <f t="shared" ref="BJ37:BJ68" si="25">COUNTIF($Q37:$AT37,"o")</f>
        <v>0</v>
      </c>
      <c r="BK37" s="168" t="str">
        <f t="shared" ref="BK37" si="26">IF(AV37&gt;0,($L37*AV37*$F$14),"0")</f>
        <v>0</v>
      </c>
      <c r="BL37" s="168" t="str">
        <f t="shared" ref="BL37" si="27">IF(AW37&gt;0,($L37*AW37*$F$15),"0")</f>
        <v>0</v>
      </c>
      <c r="BM37" s="168" t="str">
        <f t="shared" ref="BM37" si="28">IF(AX37&gt;0,($L37*AX37*$F$16),"0")</f>
        <v>0</v>
      </c>
      <c r="BN37" s="168" t="str">
        <f t="shared" ref="BN37" si="29">IF(AY37&gt;0,($L37*AY37*$F$17),"0")</f>
        <v>0</v>
      </c>
      <c r="BO37" s="168" t="str">
        <f t="shared" ref="BO37" si="30">IF(AZ37&gt;0,($L37*AZ37*$F$17),"0")</f>
        <v>0</v>
      </c>
      <c r="BP37" s="168" t="str">
        <f t="shared" ref="BP37" si="31">IF(BA37&gt;0,($L37*BA37*$F$19),"0")</f>
        <v>0</v>
      </c>
      <c r="BQ37" s="168" t="str">
        <f t="shared" ref="BQ37" si="32">IF(BB37&gt;0,($L37*BB37*$F$20),"0")</f>
        <v>0</v>
      </c>
      <c r="BR37" s="168" t="str">
        <f t="shared" ref="BR37" si="33">IF(BC37&gt;0,($L37*BC37*$F$21),"0")</f>
        <v>0</v>
      </c>
      <c r="BS37" s="168" t="str">
        <f t="shared" ref="BS37" si="34">IF(BD37&gt;0,($L37*BD37*$F$22),"0")</f>
        <v>0</v>
      </c>
      <c r="BT37" s="168" t="str">
        <f t="shared" ref="BT37" si="35">IF(BE37&gt;0,($L37*BE37*$F$23),"0")</f>
        <v>0</v>
      </c>
      <c r="BU37" s="168" t="str">
        <f t="shared" ref="BU37" si="36">IF(BF37&gt;0,($L37*BF37*$F$24),"0")</f>
        <v>0</v>
      </c>
      <c r="BV37" s="168" t="str">
        <f t="shared" ref="BV37" si="37">IF(BG37&gt;0,($L37*BG37*$F$25),"0")</f>
        <v>0</v>
      </c>
      <c r="BW37" s="168" t="str">
        <f t="shared" ref="BW37" si="38">IF(BH37&gt;0,($L37*BH37*$F$26),"0")</f>
        <v>0</v>
      </c>
      <c r="BX37" s="168" t="str">
        <f t="shared" ref="BX37" si="39">IF(BI37&gt;0,($L37*BI37*$F$27),"0")</f>
        <v>0</v>
      </c>
      <c r="BY37" s="168" t="str">
        <f t="shared" ref="BY37" si="40">IF(BJ37&gt;0,($L37*BJ37*$F$28),"0")</f>
        <v>0</v>
      </c>
    </row>
    <row r="38" spans="1:79" ht="20.100000000000001" customHeight="1" thickBot="1">
      <c r="A38" s="169"/>
      <c r="B38" s="74" t="s">
        <v>64</v>
      </c>
      <c r="C38" s="74">
        <v>0.25694444444444448</v>
      </c>
      <c r="D38" s="76" t="s">
        <v>142</v>
      </c>
      <c r="E38" s="120" t="s">
        <v>159</v>
      </c>
      <c r="F38" s="120" t="s">
        <v>178</v>
      </c>
      <c r="G38" s="120" t="s">
        <v>196</v>
      </c>
      <c r="H38" s="121" t="s">
        <v>214</v>
      </c>
      <c r="I38" s="248">
        <f>K38/1.95583</f>
        <v>30.677512871773111</v>
      </c>
      <c r="J38" s="248">
        <f>L38/1.95583</f>
        <v>30.677512871773111</v>
      </c>
      <c r="K38" s="107">
        <v>60</v>
      </c>
      <c r="L38" s="107">
        <f>$K38*'Campaign Total'!$F$43</f>
        <v>60</v>
      </c>
      <c r="M38" s="164">
        <f>SUM(AV38:BJ38)</f>
        <v>0</v>
      </c>
      <c r="N38" s="206">
        <f>SUM(BK38:BY38)</f>
        <v>0</v>
      </c>
      <c r="O38" s="205">
        <f>N38/1.95583</f>
        <v>0</v>
      </c>
      <c r="Q38" s="170"/>
      <c r="R38" s="170"/>
      <c r="S38" s="170"/>
      <c r="T38" s="170"/>
      <c r="U38" s="170"/>
      <c r="V38" s="166"/>
      <c r="W38" s="166"/>
      <c r="X38" s="170"/>
      <c r="Y38" s="170"/>
      <c r="Z38" s="170"/>
      <c r="AA38" s="170"/>
      <c r="AB38" s="170"/>
      <c r="AC38" s="166"/>
      <c r="AD38" s="166"/>
      <c r="AE38" s="170"/>
      <c r="AF38" s="170"/>
      <c r="AG38" s="170"/>
      <c r="AH38" s="170"/>
      <c r="AI38" s="170"/>
      <c r="AJ38" s="166"/>
      <c r="AK38" s="166"/>
      <c r="AL38" s="170"/>
      <c r="AM38" s="170"/>
      <c r="AN38" s="170"/>
      <c r="AO38" s="170"/>
      <c r="AP38" s="170"/>
      <c r="AQ38" s="166"/>
      <c r="AR38" s="166"/>
      <c r="AS38" s="170"/>
      <c r="AT38" s="170"/>
      <c r="AV38" s="168">
        <f t="shared" si="11"/>
        <v>0</v>
      </c>
      <c r="AW38" s="168">
        <f t="shared" si="12"/>
        <v>0</v>
      </c>
      <c r="AX38" s="168">
        <f t="shared" si="13"/>
        <v>0</v>
      </c>
      <c r="AY38" s="168">
        <f t="shared" si="14"/>
        <v>0</v>
      </c>
      <c r="AZ38" s="168">
        <f t="shared" si="15"/>
        <v>0</v>
      </c>
      <c r="BA38" s="168">
        <f t="shared" si="16"/>
        <v>0</v>
      </c>
      <c r="BB38" s="168">
        <f t="shared" si="17"/>
        <v>0</v>
      </c>
      <c r="BC38" s="168">
        <f t="shared" si="18"/>
        <v>0</v>
      </c>
      <c r="BD38" s="168">
        <f t="shared" si="19"/>
        <v>0</v>
      </c>
      <c r="BE38" s="168">
        <f t="shared" si="20"/>
        <v>0</v>
      </c>
      <c r="BF38" s="168">
        <f t="shared" si="21"/>
        <v>0</v>
      </c>
      <c r="BG38" s="168">
        <f t="shared" si="22"/>
        <v>0</v>
      </c>
      <c r="BH38" s="168">
        <f t="shared" si="23"/>
        <v>0</v>
      </c>
      <c r="BI38" s="168">
        <f t="shared" si="24"/>
        <v>0</v>
      </c>
      <c r="BJ38" s="168">
        <f t="shared" si="25"/>
        <v>0</v>
      </c>
      <c r="BK38" s="168" t="str">
        <f t="shared" ref="BK38:BK71" si="41">IF(AV38&gt;0,($L38*AV38*$F$14),"0")</f>
        <v>0</v>
      </c>
      <c r="BL38" s="168" t="str">
        <f t="shared" ref="BL38:BL71" si="42">IF(AW38&gt;0,($L38*AW38*$F$15),"0")</f>
        <v>0</v>
      </c>
      <c r="BM38" s="168" t="str">
        <f t="shared" ref="BM38:BM71" si="43">IF(AX38&gt;0,($L38*AX38*$F$16),"0")</f>
        <v>0</v>
      </c>
      <c r="BN38" s="168" t="str">
        <f t="shared" ref="BN38:BN71" si="44">IF(AY38&gt;0,($L38*AY38*$F$17),"0")</f>
        <v>0</v>
      </c>
      <c r="BO38" s="168" t="str">
        <f t="shared" ref="BO38:BO71" si="45">IF(AZ38&gt;0,($L38*AZ38*$F$17),"0")</f>
        <v>0</v>
      </c>
      <c r="BP38" s="168" t="str">
        <f t="shared" ref="BP38:BP71" si="46">IF(BA38&gt;0,($L38*BA38*$F$19),"0")</f>
        <v>0</v>
      </c>
      <c r="BQ38" s="168" t="str">
        <f t="shared" ref="BQ38:BQ71" si="47">IF(BB38&gt;0,($L38*BB38*$F$20),"0")</f>
        <v>0</v>
      </c>
      <c r="BR38" s="168" t="str">
        <f t="shared" ref="BR38:BR71" si="48">IF(BC38&gt;0,($L38*BC38*$F$21),"0")</f>
        <v>0</v>
      </c>
      <c r="BS38" s="168" t="str">
        <f t="shared" ref="BS38:BS71" si="49">IF(BD38&gt;0,($L38*BD38*$F$22),"0")</f>
        <v>0</v>
      </c>
      <c r="BT38" s="168" t="str">
        <f t="shared" ref="BT38:BT71" si="50">IF(BE38&gt;0,($L38*BE38*$F$23),"0")</f>
        <v>0</v>
      </c>
      <c r="BU38" s="168" t="str">
        <f t="shared" ref="BU38:BU71" si="51">IF(BF38&gt;0,($L38*BF38*$F$24),"0")</f>
        <v>0</v>
      </c>
      <c r="BV38" s="168" t="str">
        <f t="shared" ref="BV38:BV71" si="52">IF(BG38&gt;0,($L38*BG38*$F$25),"0")</f>
        <v>0</v>
      </c>
      <c r="BW38" s="168" t="str">
        <f t="shared" ref="BW38:BW71" si="53">IF(BH38&gt;0,($L38*BH38*$F$26),"0")</f>
        <v>0</v>
      </c>
      <c r="BX38" s="168" t="str">
        <f t="shared" ref="BX38:BX71" si="54">IF(BI38&gt;0,($L38*BI38*$F$27),"0")</f>
        <v>0</v>
      </c>
      <c r="BY38" s="168" t="str">
        <f t="shared" ref="BY38:BY71" si="55">IF(BJ38&gt;0,($L38*BJ38*$F$28),"0")</f>
        <v>0</v>
      </c>
      <c r="CA38" s="171"/>
    </row>
    <row r="39" spans="1:79" ht="20.100000000000001" customHeight="1" thickBot="1">
      <c r="A39" s="163"/>
      <c r="B39" s="104" t="s">
        <v>63</v>
      </c>
      <c r="C39" s="104">
        <v>0.26041666666666669</v>
      </c>
      <c r="D39" s="123" t="s">
        <v>297</v>
      </c>
      <c r="E39" s="116" t="s">
        <v>300</v>
      </c>
      <c r="F39" s="123" t="s">
        <v>301</v>
      </c>
      <c r="G39" s="116" t="s">
        <v>310</v>
      </c>
      <c r="H39" s="123" t="s">
        <v>301</v>
      </c>
      <c r="I39" s="249"/>
      <c r="J39" s="249"/>
      <c r="K39" s="110"/>
      <c r="L39" s="105"/>
      <c r="M39" s="164"/>
      <c r="N39" s="206"/>
      <c r="O39" s="205"/>
      <c r="Q39" s="167"/>
      <c r="R39" s="167"/>
      <c r="S39" s="167"/>
      <c r="T39" s="167"/>
      <c r="U39" s="167"/>
      <c r="V39" s="166"/>
      <c r="W39" s="166"/>
      <c r="X39" s="167"/>
      <c r="Y39" s="167"/>
      <c r="Z39" s="167"/>
      <c r="AA39" s="167"/>
      <c r="AB39" s="167"/>
      <c r="AC39" s="166"/>
      <c r="AD39" s="166"/>
      <c r="AE39" s="167"/>
      <c r="AF39" s="167"/>
      <c r="AG39" s="167"/>
      <c r="AH39" s="167"/>
      <c r="AI39" s="167"/>
      <c r="AJ39" s="166"/>
      <c r="AK39" s="166"/>
      <c r="AL39" s="167"/>
      <c r="AM39" s="167"/>
      <c r="AN39" s="167"/>
      <c r="AO39" s="167"/>
      <c r="AP39" s="167"/>
      <c r="AQ39" s="166"/>
      <c r="AR39" s="166"/>
      <c r="AS39" s="167"/>
      <c r="AT39" s="167"/>
      <c r="AV39" s="168">
        <f t="shared" si="11"/>
        <v>0</v>
      </c>
      <c r="AW39" s="168">
        <f t="shared" si="12"/>
        <v>0</v>
      </c>
      <c r="AX39" s="168">
        <f t="shared" si="13"/>
        <v>0</v>
      </c>
      <c r="AY39" s="168">
        <f t="shared" si="14"/>
        <v>0</v>
      </c>
      <c r="AZ39" s="168">
        <f t="shared" si="15"/>
        <v>0</v>
      </c>
      <c r="BA39" s="168">
        <f t="shared" si="16"/>
        <v>0</v>
      </c>
      <c r="BB39" s="168">
        <f t="shared" si="17"/>
        <v>0</v>
      </c>
      <c r="BC39" s="168">
        <f t="shared" si="18"/>
        <v>0</v>
      </c>
      <c r="BD39" s="168">
        <f t="shared" si="19"/>
        <v>0</v>
      </c>
      <c r="BE39" s="168">
        <f t="shared" si="20"/>
        <v>0</v>
      </c>
      <c r="BF39" s="168">
        <f t="shared" si="21"/>
        <v>0</v>
      </c>
      <c r="BG39" s="168">
        <f t="shared" si="22"/>
        <v>0</v>
      </c>
      <c r="BH39" s="168">
        <f t="shared" si="23"/>
        <v>0</v>
      </c>
      <c r="BI39" s="168">
        <f t="shared" si="24"/>
        <v>0</v>
      </c>
      <c r="BJ39" s="168">
        <f t="shared" si="25"/>
        <v>0</v>
      </c>
      <c r="BK39" s="168" t="str">
        <f t="shared" ref="BK39" si="56">IF(AV39&gt;0,($L39*AV39*$F$14),"0")</f>
        <v>0</v>
      </c>
      <c r="BL39" s="168" t="str">
        <f t="shared" ref="BL39" si="57">IF(AW39&gt;0,($L39*AW39*$F$15),"0")</f>
        <v>0</v>
      </c>
      <c r="BM39" s="168" t="str">
        <f t="shared" ref="BM39" si="58">IF(AX39&gt;0,($L39*AX39*$F$16),"0")</f>
        <v>0</v>
      </c>
      <c r="BN39" s="168" t="str">
        <f t="shared" ref="BN39" si="59">IF(AY39&gt;0,($L39*AY39*$F$17),"0")</f>
        <v>0</v>
      </c>
      <c r="BO39" s="168" t="str">
        <f t="shared" ref="BO39" si="60">IF(AZ39&gt;0,($L39*AZ39*$F$17),"0")</f>
        <v>0</v>
      </c>
      <c r="BP39" s="168" t="str">
        <f t="shared" ref="BP39" si="61">IF(BA39&gt;0,($L39*BA39*$F$19),"0")</f>
        <v>0</v>
      </c>
      <c r="BQ39" s="168" t="str">
        <f t="shared" ref="BQ39" si="62">IF(BB39&gt;0,($L39*BB39*$F$20),"0")</f>
        <v>0</v>
      </c>
      <c r="BR39" s="168" t="str">
        <f t="shared" ref="BR39" si="63">IF(BC39&gt;0,($L39*BC39*$F$21),"0")</f>
        <v>0</v>
      </c>
      <c r="BS39" s="168" t="str">
        <f t="shared" ref="BS39" si="64">IF(BD39&gt;0,($L39*BD39*$F$22),"0")</f>
        <v>0</v>
      </c>
      <c r="BT39" s="168" t="str">
        <f t="shared" ref="BT39" si="65">IF(BE39&gt;0,($L39*BE39*$F$23),"0")</f>
        <v>0</v>
      </c>
      <c r="BU39" s="168" t="str">
        <f t="shared" ref="BU39" si="66">IF(BF39&gt;0,($L39*BF39*$F$24),"0")</f>
        <v>0</v>
      </c>
      <c r="BV39" s="168" t="str">
        <f t="shared" ref="BV39" si="67">IF(BG39&gt;0,($L39*BG39*$F$25),"0")</f>
        <v>0</v>
      </c>
      <c r="BW39" s="168" t="str">
        <f t="shared" ref="BW39" si="68">IF(BH39&gt;0,($L39*BH39*$F$26),"0")</f>
        <v>0</v>
      </c>
      <c r="BX39" s="168" t="str">
        <f t="shared" ref="BX39" si="69">IF(BI39&gt;0,($L39*BI39*$F$27),"0")</f>
        <v>0</v>
      </c>
      <c r="BY39" s="168" t="str">
        <f t="shared" ref="BY39" si="70">IF(BJ39&gt;0,($L39*BJ39*$F$28),"0")</f>
        <v>0</v>
      </c>
      <c r="CA39" s="171"/>
    </row>
    <row r="40" spans="1:79" ht="20.100000000000001" customHeight="1" thickBot="1">
      <c r="A40" s="169"/>
      <c r="B40" s="74" t="s">
        <v>64</v>
      </c>
      <c r="C40" s="74">
        <v>0.27777777777777779</v>
      </c>
      <c r="D40" s="76" t="s">
        <v>357</v>
      </c>
      <c r="E40" s="120" t="s">
        <v>358</v>
      </c>
      <c r="F40" s="120" t="s">
        <v>359</v>
      </c>
      <c r="G40" s="120" t="s">
        <v>360</v>
      </c>
      <c r="H40" s="121" t="s">
        <v>361</v>
      </c>
      <c r="I40" s="248">
        <f>K40/1.95583</f>
        <v>35.790431683735292</v>
      </c>
      <c r="J40" s="248">
        <f>L40/1.95583</f>
        <v>35.790431683735292</v>
      </c>
      <c r="K40" s="107">
        <v>70</v>
      </c>
      <c r="L40" s="107">
        <f>$K40*'Campaign Total'!$F$43</f>
        <v>70</v>
      </c>
      <c r="M40" s="164">
        <f>SUM(AV40:BJ40)</f>
        <v>0</v>
      </c>
      <c r="N40" s="206">
        <f>SUM(BK40:BY40)</f>
        <v>0</v>
      </c>
      <c r="O40" s="205">
        <f t="shared" ref="O40:O103" si="71">N40/1.95583</f>
        <v>0</v>
      </c>
      <c r="Q40" s="170"/>
      <c r="R40" s="170"/>
      <c r="S40" s="170"/>
      <c r="T40" s="170"/>
      <c r="U40" s="170"/>
      <c r="V40" s="166"/>
      <c r="W40" s="166"/>
      <c r="X40" s="170"/>
      <c r="Y40" s="170"/>
      <c r="Z40" s="170"/>
      <c r="AA40" s="170"/>
      <c r="AB40" s="170"/>
      <c r="AC40" s="166"/>
      <c r="AD40" s="166"/>
      <c r="AE40" s="170"/>
      <c r="AF40" s="170"/>
      <c r="AG40" s="170"/>
      <c r="AH40" s="170"/>
      <c r="AI40" s="170"/>
      <c r="AJ40" s="166"/>
      <c r="AK40" s="166"/>
      <c r="AL40" s="170"/>
      <c r="AM40" s="170"/>
      <c r="AN40" s="170"/>
      <c r="AO40" s="170"/>
      <c r="AP40" s="170"/>
      <c r="AQ40" s="166"/>
      <c r="AR40" s="166"/>
      <c r="AS40" s="170"/>
      <c r="AT40" s="170"/>
      <c r="AV40" s="168">
        <f t="shared" si="11"/>
        <v>0</v>
      </c>
      <c r="AW40" s="168">
        <f t="shared" si="12"/>
        <v>0</v>
      </c>
      <c r="AX40" s="168">
        <f t="shared" si="13"/>
        <v>0</v>
      </c>
      <c r="AY40" s="168">
        <f t="shared" si="14"/>
        <v>0</v>
      </c>
      <c r="AZ40" s="168">
        <f t="shared" si="15"/>
        <v>0</v>
      </c>
      <c r="BA40" s="168">
        <f t="shared" si="16"/>
        <v>0</v>
      </c>
      <c r="BB40" s="168">
        <f t="shared" si="17"/>
        <v>0</v>
      </c>
      <c r="BC40" s="168">
        <f t="shared" si="18"/>
        <v>0</v>
      </c>
      <c r="BD40" s="168">
        <f t="shared" si="19"/>
        <v>0</v>
      </c>
      <c r="BE40" s="168">
        <f t="shared" si="20"/>
        <v>0</v>
      </c>
      <c r="BF40" s="168">
        <f t="shared" si="21"/>
        <v>0</v>
      </c>
      <c r="BG40" s="168">
        <f t="shared" si="22"/>
        <v>0</v>
      </c>
      <c r="BH40" s="168">
        <f t="shared" si="23"/>
        <v>0</v>
      </c>
      <c r="BI40" s="168">
        <f t="shared" si="24"/>
        <v>0</v>
      </c>
      <c r="BJ40" s="168">
        <f t="shared" si="25"/>
        <v>0</v>
      </c>
      <c r="BK40" s="168" t="str">
        <f t="shared" si="41"/>
        <v>0</v>
      </c>
      <c r="BL40" s="168" t="str">
        <f t="shared" si="42"/>
        <v>0</v>
      </c>
      <c r="BM40" s="168" t="str">
        <f t="shared" si="43"/>
        <v>0</v>
      </c>
      <c r="BN40" s="168" t="str">
        <f t="shared" si="44"/>
        <v>0</v>
      </c>
      <c r="BO40" s="168" t="str">
        <f t="shared" si="45"/>
        <v>0</v>
      </c>
      <c r="BP40" s="168" t="str">
        <f t="shared" si="46"/>
        <v>0</v>
      </c>
      <c r="BQ40" s="168" t="str">
        <f t="shared" si="47"/>
        <v>0</v>
      </c>
      <c r="BR40" s="168" t="str">
        <f t="shared" si="48"/>
        <v>0</v>
      </c>
      <c r="BS40" s="168" t="str">
        <f t="shared" si="49"/>
        <v>0</v>
      </c>
      <c r="BT40" s="168" t="str">
        <f t="shared" si="50"/>
        <v>0</v>
      </c>
      <c r="BU40" s="168" t="str">
        <f t="shared" si="51"/>
        <v>0</v>
      </c>
      <c r="BV40" s="168" t="str">
        <f t="shared" si="52"/>
        <v>0</v>
      </c>
      <c r="BW40" s="168" t="str">
        <f t="shared" si="53"/>
        <v>0</v>
      </c>
      <c r="BX40" s="168" t="str">
        <f t="shared" si="54"/>
        <v>0</v>
      </c>
      <c r="BY40" s="168" t="str">
        <f t="shared" si="55"/>
        <v>0</v>
      </c>
      <c r="CA40" s="171"/>
    </row>
    <row r="41" spans="1:79" ht="20.100000000000001" customHeight="1" thickBot="1">
      <c r="A41" s="163"/>
      <c r="B41" s="104" t="s">
        <v>63</v>
      </c>
      <c r="C41" s="104">
        <v>0.28125</v>
      </c>
      <c r="D41" s="123" t="s">
        <v>297</v>
      </c>
      <c r="E41" s="116" t="s">
        <v>300</v>
      </c>
      <c r="F41" s="123" t="s">
        <v>301</v>
      </c>
      <c r="G41" s="116" t="s">
        <v>348</v>
      </c>
      <c r="H41" s="123" t="s">
        <v>301</v>
      </c>
      <c r="I41" s="249"/>
      <c r="J41" s="249"/>
      <c r="K41" s="110"/>
      <c r="L41" s="105"/>
      <c r="M41" s="164"/>
      <c r="N41" s="206"/>
      <c r="O41" s="205"/>
      <c r="Q41" s="167"/>
      <c r="R41" s="167"/>
      <c r="S41" s="167"/>
      <c r="T41" s="167"/>
      <c r="U41" s="167"/>
      <c r="V41" s="166"/>
      <c r="W41" s="166"/>
      <c r="X41" s="167"/>
      <c r="Y41" s="167"/>
      <c r="Z41" s="167"/>
      <c r="AA41" s="167"/>
      <c r="AB41" s="167"/>
      <c r="AC41" s="166"/>
      <c r="AD41" s="166"/>
      <c r="AE41" s="167"/>
      <c r="AF41" s="167"/>
      <c r="AG41" s="167"/>
      <c r="AH41" s="167"/>
      <c r="AI41" s="167"/>
      <c r="AJ41" s="166"/>
      <c r="AK41" s="166"/>
      <c r="AL41" s="167"/>
      <c r="AM41" s="167"/>
      <c r="AN41" s="167"/>
      <c r="AO41" s="167"/>
      <c r="AP41" s="167"/>
      <c r="AQ41" s="166"/>
      <c r="AR41" s="166"/>
      <c r="AS41" s="167"/>
      <c r="AT41" s="167"/>
      <c r="AV41" s="168">
        <f t="shared" si="11"/>
        <v>0</v>
      </c>
      <c r="AW41" s="168">
        <f t="shared" si="12"/>
        <v>0</v>
      </c>
      <c r="AX41" s="168">
        <f t="shared" si="13"/>
        <v>0</v>
      </c>
      <c r="AY41" s="168">
        <f t="shared" si="14"/>
        <v>0</v>
      </c>
      <c r="AZ41" s="168">
        <f t="shared" si="15"/>
        <v>0</v>
      </c>
      <c r="BA41" s="168">
        <f t="shared" si="16"/>
        <v>0</v>
      </c>
      <c r="BB41" s="168">
        <f t="shared" si="17"/>
        <v>0</v>
      </c>
      <c r="BC41" s="168">
        <f t="shared" si="18"/>
        <v>0</v>
      </c>
      <c r="BD41" s="168">
        <f t="shared" si="19"/>
        <v>0</v>
      </c>
      <c r="BE41" s="168">
        <f t="shared" si="20"/>
        <v>0</v>
      </c>
      <c r="BF41" s="168">
        <f t="shared" si="21"/>
        <v>0</v>
      </c>
      <c r="BG41" s="168">
        <f t="shared" si="22"/>
        <v>0</v>
      </c>
      <c r="BH41" s="168">
        <f t="shared" si="23"/>
        <v>0</v>
      </c>
      <c r="BI41" s="168">
        <f t="shared" si="24"/>
        <v>0</v>
      </c>
      <c r="BJ41" s="168">
        <f t="shared" si="25"/>
        <v>0</v>
      </c>
      <c r="BK41" s="168" t="str">
        <f t="shared" si="41"/>
        <v>0</v>
      </c>
      <c r="BL41" s="168" t="str">
        <f t="shared" si="42"/>
        <v>0</v>
      </c>
      <c r="BM41" s="168" t="str">
        <f t="shared" si="43"/>
        <v>0</v>
      </c>
      <c r="BN41" s="168" t="str">
        <f t="shared" si="44"/>
        <v>0</v>
      </c>
      <c r="BO41" s="168" t="str">
        <f t="shared" si="45"/>
        <v>0</v>
      </c>
      <c r="BP41" s="168" t="str">
        <f t="shared" si="46"/>
        <v>0</v>
      </c>
      <c r="BQ41" s="168" t="str">
        <f t="shared" si="47"/>
        <v>0</v>
      </c>
      <c r="BR41" s="168" t="str">
        <f t="shared" si="48"/>
        <v>0</v>
      </c>
      <c r="BS41" s="168" t="str">
        <f t="shared" si="49"/>
        <v>0</v>
      </c>
      <c r="BT41" s="168" t="str">
        <f t="shared" si="50"/>
        <v>0</v>
      </c>
      <c r="BU41" s="168" t="str">
        <f t="shared" si="51"/>
        <v>0</v>
      </c>
      <c r="BV41" s="168" t="str">
        <f t="shared" si="52"/>
        <v>0</v>
      </c>
      <c r="BW41" s="168" t="str">
        <f t="shared" si="53"/>
        <v>0</v>
      </c>
      <c r="BX41" s="168" t="str">
        <f t="shared" si="54"/>
        <v>0</v>
      </c>
      <c r="BY41" s="168" t="str">
        <f t="shared" si="55"/>
        <v>0</v>
      </c>
      <c r="CA41" s="171"/>
    </row>
    <row r="42" spans="1:79" ht="20.100000000000001" customHeight="1" thickBot="1">
      <c r="A42" s="169"/>
      <c r="B42" s="74" t="s">
        <v>64</v>
      </c>
      <c r="C42" s="74">
        <v>0.2986111111111111</v>
      </c>
      <c r="D42" s="76" t="s">
        <v>417</v>
      </c>
      <c r="E42" s="120" t="s">
        <v>160</v>
      </c>
      <c r="F42" s="120" t="s">
        <v>179</v>
      </c>
      <c r="G42" s="120" t="s">
        <v>197</v>
      </c>
      <c r="H42" s="121" t="s">
        <v>215</v>
      </c>
      <c r="I42" s="248">
        <f>K42/1.95583</f>
        <v>40.903350495697481</v>
      </c>
      <c r="J42" s="248">
        <f>L42/1.95583</f>
        <v>40.903350495697481</v>
      </c>
      <c r="K42" s="107">
        <v>80</v>
      </c>
      <c r="L42" s="107">
        <f>$K42*'Campaign Total'!$F$43</f>
        <v>80</v>
      </c>
      <c r="M42" s="164">
        <f>SUM(AV42:BJ42)</f>
        <v>0</v>
      </c>
      <c r="N42" s="206">
        <f>SUM(BK42:BY42)</f>
        <v>0</v>
      </c>
      <c r="O42" s="205">
        <f t="shared" si="71"/>
        <v>0</v>
      </c>
      <c r="Q42" s="170"/>
      <c r="R42" s="170"/>
      <c r="S42" s="170"/>
      <c r="T42" s="170"/>
      <c r="U42" s="170"/>
      <c r="V42" s="166"/>
      <c r="W42" s="166"/>
      <c r="X42" s="170"/>
      <c r="Y42" s="170"/>
      <c r="Z42" s="170"/>
      <c r="AA42" s="170"/>
      <c r="AB42" s="170"/>
      <c r="AC42" s="166"/>
      <c r="AD42" s="166"/>
      <c r="AE42" s="170"/>
      <c r="AF42" s="170"/>
      <c r="AG42" s="170"/>
      <c r="AH42" s="170"/>
      <c r="AI42" s="170"/>
      <c r="AJ42" s="166"/>
      <c r="AK42" s="166"/>
      <c r="AL42" s="170"/>
      <c r="AM42" s="170"/>
      <c r="AN42" s="170"/>
      <c r="AO42" s="170"/>
      <c r="AP42" s="170"/>
      <c r="AQ42" s="166"/>
      <c r="AR42" s="166"/>
      <c r="AS42" s="170"/>
      <c r="AT42" s="170"/>
      <c r="AV42" s="168">
        <f t="shared" si="11"/>
        <v>0</v>
      </c>
      <c r="AW42" s="168">
        <f t="shared" si="12"/>
        <v>0</v>
      </c>
      <c r="AX42" s="168">
        <f t="shared" si="13"/>
        <v>0</v>
      </c>
      <c r="AY42" s="168">
        <f t="shared" si="14"/>
        <v>0</v>
      </c>
      <c r="AZ42" s="168">
        <f t="shared" si="15"/>
        <v>0</v>
      </c>
      <c r="BA42" s="168">
        <f t="shared" si="16"/>
        <v>0</v>
      </c>
      <c r="BB42" s="168">
        <f t="shared" si="17"/>
        <v>0</v>
      </c>
      <c r="BC42" s="168">
        <f t="shared" si="18"/>
        <v>0</v>
      </c>
      <c r="BD42" s="168">
        <f t="shared" si="19"/>
        <v>0</v>
      </c>
      <c r="BE42" s="168">
        <f t="shared" si="20"/>
        <v>0</v>
      </c>
      <c r="BF42" s="168">
        <f t="shared" si="21"/>
        <v>0</v>
      </c>
      <c r="BG42" s="168">
        <f t="shared" si="22"/>
        <v>0</v>
      </c>
      <c r="BH42" s="168">
        <f t="shared" si="23"/>
        <v>0</v>
      </c>
      <c r="BI42" s="168">
        <f t="shared" si="24"/>
        <v>0</v>
      </c>
      <c r="BJ42" s="168">
        <f t="shared" si="25"/>
        <v>0</v>
      </c>
      <c r="BK42" s="168" t="str">
        <f t="shared" ref="BK42" si="72">IF(AV42&gt;0,($L42*AV42*$F$14),"0")</f>
        <v>0</v>
      </c>
      <c r="BL42" s="168" t="str">
        <f t="shared" ref="BL42" si="73">IF(AW42&gt;0,($L42*AW42*$F$15),"0")</f>
        <v>0</v>
      </c>
      <c r="BM42" s="168" t="str">
        <f t="shared" ref="BM42" si="74">IF(AX42&gt;0,($L42*AX42*$F$16),"0")</f>
        <v>0</v>
      </c>
      <c r="BN42" s="168" t="str">
        <f t="shared" ref="BN42" si="75">IF(AY42&gt;0,($L42*AY42*$F$17),"0")</f>
        <v>0</v>
      </c>
      <c r="BO42" s="168" t="str">
        <f t="shared" ref="BO42" si="76">IF(AZ42&gt;0,($L42*AZ42*$F$17),"0")</f>
        <v>0</v>
      </c>
      <c r="BP42" s="168" t="str">
        <f t="shared" ref="BP42" si="77">IF(BA42&gt;0,($L42*BA42*$F$19),"0")</f>
        <v>0</v>
      </c>
      <c r="BQ42" s="168" t="str">
        <f t="shared" ref="BQ42" si="78">IF(BB42&gt;0,($L42*BB42*$F$20),"0")</f>
        <v>0</v>
      </c>
      <c r="BR42" s="168" t="str">
        <f t="shared" ref="BR42" si="79">IF(BC42&gt;0,($L42*BC42*$F$21),"0")</f>
        <v>0</v>
      </c>
      <c r="BS42" s="168" t="str">
        <f t="shared" ref="BS42" si="80">IF(BD42&gt;0,($L42*BD42*$F$22),"0")</f>
        <v>0</v>
      </c>
      <c r="BT42" s="168" t="str">
        <f t="shared" ref="BT42" si="81">IF(BE42&gt;0,($L42*BE42*$F$23),"0")</f>
        <v>0</v>
      </c>
      <c r="BU42" s="168" t="str">
        <f t="shared" ref="BU42" si="82">IF(BF42&gt;0,($L42*BF42*$F$24),"0")</f>
        <v>0</v>
      </c>
      <c r="BV42" s="168" t="str">
        <f t="shared" ref="BV42" si="83">IF(BG42&gt;0,($L42*BG42*$F$25),"0")</f>
        <v>0</v>
      </c>
      <c r="BW42" s="168" t="str">
        <f t="shared" ref="BW42" si="84">IF(BH42&gt;0,($L42*BH42*$F$26),"0")</f>
        <v>0</v>
      </c>
      <c r="BX42" s="168" t="str">
        <f t="shared" ref="BX42" si="85">IF(BI42&gt;0,($L42*BI42*$F$27),"0")</f>
        <v>0</v>
      </c>
      <c r="BY42" s="168" t="str">
        <f t="shared" ref="BY42" si="86">IF(BJ42&gt;0,($L42*BJ42*$F$28),"0")</f>
        <v>0</v>
      </c>
      <c r="CA42" s="171"/>
    </row>
    <row r="43" spans="1:79" ht="20.25" thickTop="1" thickBot="1">
      <c r="A43" s="163"/>
      <c r="B43" s="104" t="s">
        <v>63</v>
      </c>
      <c r="C43" s="104">
        <v>0.30208333333333331</v>
      </c>
      <c r="D43" s="209" t="s">
        <v>349</v>
      </c>
      <c r="E43" s="210"/>
      <c r="F43" s="210"/>
      <c r="G43" s="210"/>
      <c r="H43" s="211"/>
      <c r="I43" s="249"/>
      <c r="J43" s="249"/>
      <c r="K43" s="105"/>
      <c r="L43" s="105"/>
      <c r="M43" s="164"/>
      <c r="N43" s="206"/>
      <c r="O43" s="205"/>
      <c r="Q43" s="167"/>
      <c r="R43" s="167"/>
      <c r="S43" s="167"/>
      <c r="T43" s="167"/>
      <c r="U43" s="167"/>
      <c r="V43" s="166"/>
      <c r="W43" s="166"/>
      <c r="X43" s="167"/>
      <c r="Y43" s="167"/>
      <c r="Z43" s="167"/>
      <c r="AA43" s="167"/>
      <c r="AB43" s="167"/>
      <c r="AC43" s="166"/>
      <c r="AD43" s="166"/>
      <c r="AE43" s="167"/>
      <c r="AF43" s="167"/>
      <c r="AG43" s="167"/>
      <c r="AH43" s="167"/>
      <c r="AI43" s="167"/>
      <c r="AJ43" s="166"/>
      <c r="AK43" s="166"/>
      <c r="AL43" s="167"/>
      <c r="AM43" s="167"/>
      <c r="AN43" s="167"/>
      <c r="AO43" s="167"/>
      <c r="AP43" s="167"/>
      <c r="AQ43" s="166"/>
      <c r="AR43" s="166"/>
      <c r="AS43" s="167"/>
      <c r="AT43" s="167"/>
      <c r="AV43" s="168">
        <f t="shared" si="11"/>
        <v>0</v>
      </c>
      <c r="AW43" s="168">
        <f t="shared" si="12"/>
        <v>0</v>
      </c>
      <c r="AX43" s="168">
        <f t="shared" si="13"/>
        <v>0</v>
      </c>
      <c r="AY43" s="168">
        <f t="shared" si="14"/>
        <v>0</v>
      </c>
      <c r="AZ43" s="168">
        <f t="shared" si="15"/>
        <v>0</v>
      </c>
      <c r="BA43" s="168">
        <f t="shared" si="16"/>
        <v>0</v>
      </c>
      <c r="BB43" s="168">
        <f t="shared" si="17"/>
        <v>0</v>
      </c>
      <c r="BC43" s="168">
        <f t="shared" si="18"/>
        <v>0</v>
      </c>
      <c r="BD43" s="168">
        <f t="shared" si="19"/>
        <v>0</v>
      </c>
      <c r="BE43" s="168">
        <f t="shared" si="20"/>
        <v>0</v>
      </c>
      <c r="BF43" s="168">
        <f t="shared" si="21"/>
        <v>0</v>
      </c>
      <c r="BG43" s="168">
        <f t="shared" si="22"/>
        <v>0</v>
      </c>
      <c r="BH43" s="168">
        <f t="shared" si="23"/>
        <v>0</v>
      </c>
      <c r="BI43" s="168">
        <f t="shared" si="24"/>
        <v>0</v>
      </c>
      <c r="BJ43" s="168">
        <f t="shared" si="25"/>
        <v>0</v>
      </c>
      <c r="BK43" s="168" t="str">
        <f t="shared" si="41"/>
        <v>0</v>
      </c>
      <c r="BL43" s="168" t="str">
        <f t="shared" si="42"/>
        <v>0</v>
      </c>
      <c r="BM43" s="168" t="str">
        <f t="shared" si="43"/>
        <v>0</v>
      </c>
      <c r="BN43" s="168" t="str">
        <f t="shared" si="44"/>
        <v>0</v>
      </c>
      <c r="BO43" s="168" t="str">
        <f t="shared" si="45"/>
        <v>0</v>
      </c>
      <c r="BP43" s="168" t="str">
        <f t="shared" si="46"/>
        <v>0</v>
      </c>
      <c r="BQ43" s="168" t="str">
        <f t="shared" si="47"/>
        <v>0</v>
      </c>
      <c r="BR43" s="168" t="str">
        <f t="shared" si="48"/>
        <v>0</v>
      </c>
      <c r="BS43" s="168" t="str">
        <f t="shared" si="49"/>
        <v>0</v>
      </c>
      <c r="BT43" s="168" t="str">
        <f t="shared" si="50"/>
        <v>0</v>
      </c>
      <c r="BU43" s="168" t="str">
        <f t="shared" si="51"/>
        <v>0</v>
      </c>
      <c r="BV43" s="168" t="str">
        <f t="shared" si="52"/>
        <v>0</v>
      </c>
      <c r="BW43" s="168" t="str">
        <f t="shared" si="53"/>
        <v>0</v>
      </c>
      <c r="BX43" s="168" t="str">
        <f t="shared" si="54"/>
        <v>0</v>
      </c>
      <c r="BY43" s="168" t="str">
        <f t="shared" si="55"/>
        <v>0</v>
      </c>
    </row>
    <row r="44" spans="1:79" ht="20.100000000000001" customHeight="1" thickBot="1">
      <c r="A44" s="169"/>
      <c r="B44" s="74" t="s">
        <v>64</v>
      </c>
      <c r="C44" s="74">
        <v>0.31597222222222221</v>
      </c>
      <c r="D44" s="76" t="s">
        <v>143</v>
      </c>
      <c r="E44" s="76" t="s">
        <v>418</v>
      </c>
      <c r="F44" s="76" t="s">
        <v>419</v>
      </c>
      <c r="G44" s="76" t="s">
        <v>420</v>
      </c>
      <c r="H44" s="106" t="s">
        <v>421</v>
      </c>
      <c r="I44" s="248">
        <f>K44/1.95583</f>
        <v>56.242106931584033</v>
      </c>
      <c r="J44" s="248">
        <f>L44/1.95583</f>
        <v>56.242106931584033</v>
      </c>
      <c r="K44" s="107">
        <v>110</v>
      </c>
      <c r="L44" s="107">
        <f>$K44*'Campaign Total'!$F$43</f>
        <v>110</v>
      </c>
      <c r="M44" s="164">
        <f>SUM(AV44:BJ44)</f>
        <v>0</v>
      </c>
      <c r="N44" s="206">
        <f>SUM(BK44:BY44)</f>
        <v>0</v>
      </c>
      <c r="O44" s="205">
        <f t="shared" si="71"/>
        <v>0</v>
      </c>
      <c r="Q44" s="170"/>
      <c r="R44" s="170"/>
      <c r="S44" s="170"/>
      <c r="T44" s="170"/>
      <c r="U44" s="170"/>
      <c r="V44" s="166"/>
      <c r="W44" s="166"/>
      <c r="X44" s="170"/>
      <c r="Y44" s="170"/>
      <c r="Z44" s="170"/>
      <c r="AA44" s="170"/>
      <c r="AB44" s="170"/>
      <c r="AC44" s="166"/>
      <c r="AD44" s="166"/>
      <c r="AE44" s="170"/>
      <c r="AF44" s="170"/>
      <c r="AG44" s="170"/>
      <c r="AH44" s="170"/>
      <c r="AI44" s="170"/>
      <c r="AJ44" s="166"/>
      <c r="AK44" s="166"/>
      <c r="AL44" s="170"/>
      <c r="AM44" s="170"/>
      <c r="AN44" s="170"/>
      <c r="AO44" s="170"/>
      <c r="AP44" s="170"/>
      <c r="AQ44" s="166"/>
      <c r="AR44" s="166"/>
      <c r="AS44" s="170"/>
      <c r="AT44" s="170"/>
      <c r="AV44" s="168">
        <f t="shared" si="11"/>
        <v>0</v>
      </c>
      <c r="AW44" s="168">
        <f t="shared" si="12"/>
        <v>0</v>
      </c>
      <c r="AX44" s="168">
        <f t="shared" si="13"/>
        <v>0</v>
      </c>
      <c r="AY44" s="168">
        <f t="shared" si="14"/>
        <v>0</v>
      </c>
      <c r="AZ44" s="168">
        <f t="shared" si="15"/>
        <v>0</v>
      </c>
      <c r="BA44" s="168">
        <f t="shared" si="16"/>
        <v>0</v>
      </c>
      <c r="BB44" s="168">
        <f t="shared" si="17"/>
        <v>0</v>
      </c>
      <c r="BC44" s="168">
        <f t="shared" si="18"/>
        <v>0</v>
      </c>
      <c r="BD44" s="168">
        <f t="shared" si="19"/>
        <v>0</v>
      </c>
      <c r="BE44" s="168">
        <f t="shared" si="20"/>
        <v>0</v>
      </c>
      <c r="BF44" s="168">
        <f t="shared" si="21"/>
        <v>0</v>
      </c>
      <c r="BG44" s="168">
        <f t="shared" si="22"/>
        <v>0</v>
      </c>
      <c r="BH44" s="168">
        <f t="shared" si="23"/>
        <v>0</v>
      </c>
      <c r="BI44" s="168">
        <f t="shared" si="24"/>
        <v>0</v>
      </c>
      <c r="BJ44" s="168">
        <f t="shared" si="25"/>
        <v>0</v>
      </c>
      <c r="BK44" s="168" t="str">
        <f t="shared" si="41"/>
        <v>0</v>
      </c>
      <c r="BL44" s="168" t="str">
        <f t="shared" si="42"/>
        <v>0</v>
      </c>
      <c r="BM44" s="168" t="str">
        <f t="shared" si="43"/>
        <v>0</v>
      </c>
      <c r="BN44" s="168" t="str">
        <f t="shared" si="44"/>
        <v>0</v>
      </c>
      <c r="BO44" s="168" t="str">
        <f t="shared" si="45"/>
        <v>0</v>
      </c>
      <c r="BP44" s="168" t="str">
        <f t="shared" si="46"/>
        <v>0</v>
      </c>
      <c r="BQ44" s="168" t="str">
        <f t="shared" si="47"/>
        <v>0</v>
      </c>
      <c r="BR44" s="168" t="str">
        <f t="shared" si="48"/>
        <v>0</v>
      </c>
      <c r="BS44" s="168" t="str">
        <f t="shared" si="49"/>
        <v>0</v>
      </c>
      <c r="BT44" s="168" t="str">
        <f t="shared" si="50"/>
        <v>0</v>
      </c>
      <c r="BU44" s="168" t="str">
        <f t="shared" si="51"/>
        <v>0</v>
      </c>
      <c r="BV44" s="168" t="str">
        <f t="shared" si="52"/>
        <v>0</v>
      </c>
      <c r="BW44" s="168" t="str">
        <f t="shared" si="53"/>
        <v>0</v>
      </c>
      <c r="BX44" s="168" t="str">
        <f t="shared" si="54"/>
        <v>0</v>
      </c>
      <c r="BY44" s="168" t="str">
        <f t="shared" si="55"/>
        <v>0</v>
      </c>
      <c r="CA44" s="171"/>
    </row>
    <row r="45" spans="1:79" ht="20.100000000000001" customHeight="1" thickTop="1" thickBot="1">
      <c r="A45" s="163"/>
      <c r="B45" s="104" t="s">
        <v>63</v>
      </c>
      <c r="C45" s="104">
        <v>0.31944444444444448</v>
      </c>
      <c r="D45" s="209" t="s">
        <v>349</v>
      </c>
      <c r="E45" s="210"/>
      <c r="F45" s="210"/>
      <c r="G45" s="210"/>
      <c r="H45" s="211"/>
      <c r="I45" s="249"/>
      <c r="J45" s="249"/>
      <c r="K45" s="105"/>
      <c r="L45" s="105"/>
      <c r="M45" s="164"/>
      <c r="N45" s="206"/>
      <c r="O45" s="205"/>
      <c r="Q45" s="167"/>
      <c r="R45" s="167"/>
      <c r="S45" s="167"/>
      <c r="T45" s="167"/>
      <c r="U45" s="167"/>
      <c r="V45" s="166"/>
      <c r="W45" s="166"/>
      <c r="X45" s="167"/>
      <c r="Y45" s="167"/>
      <c r="Z45" s="167"/>
      <c r="AA45" s="167"/>
      <c r="AB45" s="167"/>
      <c r="AC45" s="166"/>
      <c r="AD45" s="166"/>
      <c r="AE45" s="167"/>
      <c r="AF45" s="167"/>
      <c r="AG45" s="167"/>
      <c r="AH45" s="167"/>
      <c r="AI45" s="167"/>
      <c r="AJ45" s="166"/>
      <c r="AK45" s="166"/>
      <c r="AL45" s="167"/>
      <c r="AM45" s="167"/>
      <c r="AN45" s="167"/>
      <c r="AO45" s="167"/>
      <c r="AP45" s="167"/>
      <c r="AQ45" s="166"/>
      <c r="AR45" s="166"/>
      <c r="AS45" s="167"/>
      <c r="AT45" s="167"/>
      <c r="AV45" s="168">
        <f t="shared" si="11"/>
        <v>0</v>
      </c>
      <c r="AW45" s="168">
        <f t="shared" si="12"/>
        <v>0</v>
      </c>
      <c r="AX45" s="168">
        <f t="shared" si="13"/>
        <v>0</v>
      </c>
      <c r="AY45" s="168">
        <f t="shared" si="14"/>
        <v>0</v>
      </c>
      <c r="AZ45" s="168">
        <f t="shared" si="15"/>
        <v>0</v>
      </c>
      <c r="BA45" s="168">
        <f t="shared" si="16"/>
        <v>0</v>
      </c>
      <c r="BB45" s="168">
        <f t="shared" si="17"/>
        <v>0</v>
      </c>
      <c r="BC45" s="168">
        <f t="shared" si="18"/>
        <v>0</v>
      </c>
      <c r="BD45" s="168">
        <f t="shared" si="19"/>
        <v>0</v>
      </c>
      <c r="BE45" s="168">
        <f t="shared" si="20"/>
        <v>0</v>
      </c>
      <c r="BF45" s="168">
        <f t="shared" si="21"/>
        <v>0</v>
      </c>
      <c r="BG45" s="168">
        <f t="shared" si="22"/>
        <v>0</v>
      </c>
      <c r="BH45" s="168">
        <f t="shared" si="23"/>
        <v>0</v>
      </c>
      <c r="BI45" s="168">
        <f t="shared" si="24"/>
        <v>0</v>
      </c>
      <c r="BJ45" s="168">
        <f t="shared" si="25"/>
        <v>0</v>
      </c>
      <c r="BK45" s="168" t="str">
        <f t="shared" si="41"/>
        <v>0</v>
      </c>
      <c r="BL45" s="168" t="str">
        <f t="shared" si="42"/>
        <v>0</v>
      </c>
      <c r="BM45" s="168" t="str">
        <f t="shared" si="43"/>
        <v>0</v>
      </c>
      <c r="BN45" s="168" t="str">
        <f t="shared" si="44"/>
        <v>0</v>
      </c>
      <c r="BO45" s="168" t="str">
        <f t="shared" si="45"/>
        <v>0</v>
      </c>
      <c r="BP45" s="168" t="str">
        <f t="shared" si="46"/>
        <v>0</v>
      </c>
      <c r="BQ45" s="168" t="str">
        <f t="shared" si="47"/>
        <v>0</v>
      </c>
      <c r="BR45" s="168" t="str">
        <f t="shared" si="48"/>
        <v>0</v>
      </c>
      <c r="BS45" s="168" t="str">
        <f t="shared" si="49"/>
        <v>0</v>
      </c>
      <c r="BT45" s="168" t="str">
        <f t="shared" si="50"/>
        <v>0</v>
      </c>
      <c r="BU45" s="168" t="str">
        <f t="shared" si="51"/>
        <v>0</v>
      </c>
      <c r="BV45" s="168" t="str">
        <f t="shared" si="52"/>
        <v>0</v>
      </c>
      <c r="BW45" s="168" t="str">
        <f t="shared" si="53"/>
        <v>0</v>
      </c>
      <c r="BX45" s="168" t="str">
        <f t="shared" si="54"/>
        <v>0</v>
      </c>
      <c r="BY45" s="168" t="str">
        <f t="shared" si="55"/>
        <v>0</v>
      </c>
      <c r="CA45" s="171"/>
    </row>
    <row r="46" spans="1:79" ht="20.100000000000001" customHeight="1" thickTop="1" thickBot="1">
      <c r="A46" s="163"/>
      <c r="B46" s="104" t="s">
        <v>63</v>
      </c>
      <c r="C46" s="104">
        <v>0.33333333333333331</v>
      </c>
      <c r="D46" s="209" t="s">
        <v>141</v>
      </c>
      <c r="E46" s="210"/>
      <c r="F46" s="210"/>
      <c r="G46" s="210"/>
      <c r="H46" s="211"/>
      <c r="I46" s="249"/>
      <c r="J46" s="249"/>
      <c r="K46" s="105"/>
      <c r="L46" s="105"/>
      <c r="M46" s="164"/>
      <c r="N46" s="206"/>
      <c r="O46" s="205"/>
      <c r="Q46" s="167"/>
      <c r="R46" s="167"/>
      <c r="S46" s="167"/>
      <c r="T46" s="167"/>
      <c r="U46" s="167"/>
      <c r="V46" s="166"/>
      <c r="W46" s="166"/>
      <c r="X46" s="167"/>
      <c r="Y46" s="167"/>
      <c r="Z46" s="167"/>
      <c r="AA46" s="167"/>
      <c r="AB46" s="167"/>
      <c r="AC46" s="166"/>
      <c r="AD46" s="166"/>
      <c r="AE46" s="167"/>
      <c r="AF46" s="167"/>
      <c r="AG46" s="167"/>
      <c r="AH46" s="167"/>
      <c r="AI46" s="167"/>
      <c r="AJ46" s="166"/>
      <c r="AK46" s="166"/>
      <c r="AL46" s="167"/>
      <c r="AM46" s="167"/>
      <c r="AN46" s="167"/>
      <c r="AO46" s="167"/>
      <c r="AP46" s="167"/>
      <c r="AQ46" s="166"/>
      <c r="AR46" s="166"/>
      <c r="AS46" s="167"/>
      <c r="AT46" s="167"/>
      <c r="AV46" s="168">
        <f t="shared" si="11"/>
        <v>0</v>
      </c>
      <c r="AW46" s="168">
        <f t="shared" si="12"/>
        <v>0</v>
      </c>
      <c r="AX46" s="168">
        <f t="shared" si="13"/>
        <v>0</v>
      </c>
      <c r="AY46" s="168">
        <f t="shared" si="14"/>
        <v>0</v>
      </c>
      <c r="AZ46" s="168">
        <f t="shared" si="15"/>
        <v>0</v>
      </c>
      <c r="BA46" s="168">
        <f t="shared" si="16"/>
        <v>0</v>
      </c>
      <c r="BB46" s="168">
        <f t="shared" si="17"/>
        <v>0</v>
      </c>
      <c r="BC46" s="168">
        <f t="shared" si="18"/>
        <v>0</v>
      </c>
      <c r="BD46" s="168">
        <f t="shared" si="19"/>
        <v>0</v>
      </c>
      <c r="BE46" s="168">
        <f t="shared" si="20"/>
        <v>0</v>
      </c>
      <c r="BF46" s="168">
        <f t="shared" si="21"/>
        <v>0</v>
      </c>
      <c r="BG46" s="168">
        <f t="shared" si="22"/>
        <v>0</v>
      </c>
      <c r="BH46" s="168">
        <f t="shared" si="23"/>
        <v>0</v>
      </c>
      <c r="BI46" s="168">
        <f t="shared" si="24"/>
        <v>0</v>
      </c>
      <c r="BJ46" s="168">
        <f t="shared" si="25"/>
        <v>0</v>
      </c>
      <c r="BK46" s="168" t="str">
        <f t="shared" si="41"/>
        <v>0</v>
      </c>
      <c r="BL46" s="168" t="str">
        <f t="shared" si="42"/>
        <v>0</v>
      </c>
      <c r="BM46" s="168" t="str">
        <f t="shared" si="43"/>
        <v>0</v>
      </c>
      <c r="BN46" s="168" t="str">
        <f t="shared" si="44"/>
        <v>0</v>
      </c>
      <c r="BO46" s="168" t="str">
        <f t="shared" si="45"/>
        <v>0</v>
      </c>
      <c r="BP46" s="168" t="str">
        <f t="shared" si="46"/>
        <v>0</v>
      </c>
      <c r="BQ46" s="168" t="str">
        <f t="shared" si="47"/>
        <v>0</v>
      </c>
      <c r="BR46" s="168" t="str">
        <f t="shared" si="48"/>
        <v>0</v>
      </c>
      <c r="BS46" s="168" t="str">
        <f t="shared" si="49"/>
        <v>0</v>
      </c>
      <c r="BT46" s="168" t="str">
        <f t="shared" si="50"/>
        <v>0</v>
      </c>
      <c r="BU46" s="168" t="str">
        <f t="shared" si="51"/>
        <v>0</v>
      </c>
      <c r="BV46" s="168" t="str">
        <f t="shared" si="52"/>
        <v>0</v>
      </c>
      <c r="BW46" s="168" t="str">
        <f t="shared" si="53"/>
        <v>0</v>
      </c>
      <c r="BX46" s="168" t="str">
        <f t="shared" si="54"/>
        <v>0</v>
      </c>
      <c r="BY46" s="168" t="str">
        <f t="shared" si="55"/>
        <v>0</v>
      </c>
      <c r="CA46" s="171"/>
    </row>
    <row r="47" spans="1:79" ht="20.100000000000001" customHeight="1" thickBot="1">
      <c r="A47" s="163"/>
      <c r="B47" s="104" t="s">
        <v>63</v>
      </c>
      <c r="C47" s="104">
        <v>0.34375</v>
      </c>
      <c r="D47" s="193" t="s">
        <v>471</v>
      </c>
      <c r="E47" s="116" t="s">
        <v>301</v>
      </c>
      <c r="F47" s="116" t="s">
        <v>300</v>
      </c>
      <c r="G47" s="116" t="s">
        <v>297</v>
      </c>
      <c r="H47" s="116" t="s">
        <v>304</v>
      </c>
      <c r="I47" s="249"/>
      <c r="J47" s="249"/>
      <c r="K47" s="105"/>
      <c r="L47" s="105"/>
      <c r="M47" s="164"/>
      <c r="N47" s="206"/>
      <c r="O47" s="205"/>
      <c r="Q47" s="167"/>
      <c r="R47" s="167"/>
      <c r="S47" s="167"/>
      <c r="T47" s="167"/>
      <c r="U47" s="167"/>
      <c r="V47" s="166"/>
      <c r="W47" s="166"/>
      <c r="X47" s="167"/>
      <c r="Y47" s="167"/>
      <c r="Z47" s="167"/>
      <c r="AA47" s="167"/>
      <c r="AB47" s="167"/>
      <c r="AC47" s="166"/>
      <c r="AD47" s="166"/>
      <c r="AE47" s="167"/>
      <c r="AF47" s="167"/>
      <c r="AG47" s="167"/>
      <c r="AH47" s="167"/>
      <c r="AI47" s="167"/>
      <c r="AJ47" s="166"/>
      <c r="AK47" s="166"/>
      <c r="AL47" s="167"/>
      <c r="AM47" s="167"/>
      <c r="AN47" s="167"/>
      <c r="AO47" s="167"/>
      <c r="AP47" s="167"/>
      <c r="AQ47" s="166"/>
      <c r="AR47" s="166"/>
      <c r="AS47" s="167"/>
      <c r="AT47" s="167"/>
      <c r="AV47" s="168">
        <f t="shared" si="11"/>
        <v>0</v>
      </c>
      <c r="AW47" s="168">
        <f t="shared" si="12"/>
        <v>0</v>
      </c>
      <c r="AX47" s="168">
        <f t="shared" si="13"/>
        <v>0</v>
      </c>
      <c r="AY47" s="168">
        <f t="shared" si="14"/>
        <v>0</v>
      </c>
      <c r="AZ47" s="168">
        <f t="shared" si="15"/>
        <v>0</v>
      </c>
      <c r="BA47" s="168">
        <f t="shared" si="16"/>
        <v>0</v>
      </c>
      <c r="BB47" s="168">
        <f t="shared" si="17"/>
        <v>0</v>
      </c>
      <c r="BC47" s="168">
        <f t="shared" si="18"/>
        <v>0</v>
      </c>
      <c r="BD47" s="168">
        <f t="shared" si="19"/>
        <v>0</v>
      </c>
      <c r="BE47" s="168">
        <f t="shared" si="20"/>
        <v>0</v>
      </c>
      <c r="BF47" s="168">
        <f t="shared" si="21"/>
        <v>0</v>
      </c>
      <c r="BG47" s="168">
        <f t="shared" si="22"/>
        <v>0</v>
      </c>
      <c r="BH47" s="168">
        <f t="shared" si="23"/>
        <v>0</v>
      </c>
      <c r="BI47" s="168">
        <f t="shared" si="24"/>
        <v>0</v>
      </c>
      <c r="BJ47" s="168">
        <f t="shared" si="25"/>
        <v>0</v>
      </c>
      <c r="BK47" s="168" t="str">
        <f t="shared" ref="BK47" si="87">IF(AV47&gt;0,($L47*AV47*$F$14),"0")</f>
        <v>0</v>
      </c>
      <c r="BL47" s="168" t="str">
        <f t="shared" ref="BL47" si="88">IF(AW47&gt;0,($L47*AW47*$F$15),"0")</f>
        <v>0</v>
      </c>
      <c r="BM47" s="168" t="str">
        <f t="shared" ref="BM47" si="89">IF(AX47&gt;0,($L47*AX47*$F$16),"0")</f>
        <v>0</v>
      </c>
      <c r="BN47" s="168" t="str">
        <f t="shared" ref="BN47" si="90">IF(AY47&gt;0,($L47*AY47*$F$17),"0")</f>
        <v>0</v>
      </c>
      <c r="BO47" s="168" t="str">
        <f t="shared" ref="BO47" si="91">IF(AZ47&gt;0,($L47*AZ47*$F$17),"0")</f>
        <v>0</v>
      </c>
      <c r="BP47" s="168" t="str">
        <f t="shared" ref="BP47" si="92">IF(BA47&gt;0,($L47*BA47*$F$19),"0")</f>
        <v>0</v>
      </c>
      <c r="BQ47" s="168" t="str">
        <f t="shared" ref="BQ47" si="93">IF(BB47&gt;0,($L47*BB47*$F$20),"0")</f>
        <v>0</v>
      </c>
      <c r="BR47" s="168" t="str">
        <f t="shared" ref="BR47" si="94">IF(BC47&gt;0,($L47*BC47*$F$21),"0")</f>
        <v>0</v>
      </c>
      <c r="BS47" s="168" t="str">
        <f t="shared" ref="BS47" si="95">IF(BD47&gt;0,($L47*BD47*$F$22),"0")</f>
        <v>0</v>
      </c>
      <c r="BT47" s="168" t="str">
        <f t="shared" ref="BT47" si="96">IF(BE47&gt;0,($L47*BE47*$F$23),"0")</f>
        <v>0</v>
      </c>
      <c r="BU47" s="168" t="str">
        <f t="shared" ref="BU47" si="97">IF(BF47&gt;0,($L47*BF47*$F$24),"0")</f>
        <v>0</v>
      </c>
      <c r="BV47" s="168" t="str">
        <f t="shared" ref="BV47" si="98">IF(BG47&gt;0,($L47*BG47*$F$25),"0")</f>
        <v>0</v>
      </c>
      <c r="BW47" s="168" t="str">
        <f t="shared" ref="BW47" si="99">IF(BH47&gt;0,($L47*BH47*$F$26),"0")</f>
        <v>0</v>
      </c>
      <c r="BX47" s="168" t="str">
        <f t="shared" ref="BX47" si="100">IF(BI47&gt;0,($L47*BI47*$F$27),"0")</f>
        <v>0</v>
      </c>
      <c r="BY47" s="168" t="str">
        <f t="shared" ref="BY47" si="101">IF(BJ47&gt;0,($L47*BJ47*$F$28),"0")</f>
        <v>0</v>
      </c>
      <c r="CA47" s="171"/>
    </row>
    <row r="48" spans="1:79" ht="20.100000000000001" customHeight="1" thickBot="1">
      <c r="A48" s="169"/>
      <c r="B48" s="74" t="s">
        <v>64</v>
      </c>
      <c r="C48" s="74">
        <v>0.3611111111111111</v>
      </c>
      <c r="D48" s="76" t="s">
        <v>362</v>
      </c>
      <c r="E48" s="76" t="s">
        <v>161</v>
      </c>
      <c r="F48" s="76" t="s">
        <v>363</v>
      </c>
      <c r="G48" s="76" t="s">
        <v>364</v>
      </c>
      <c r="H48" s="106" t="s">
        <v>365</v>
      </c>
      <c r="I48" s="248">
        <f>K48/1.95583</f>
        <v>102.2583762392437</v>
      </c>
      <c r="J48" s="248">
        <f>L48/1.95583</f>
        <v>102.2583762392437</v>
      </c>
      <c r="K48" s="107">
        <v>200</v>
      </c>
      <c r="L48" s="107">
        <f>$K48*'Campaign Total'!$F$43</f>
        <v>200</v>
      </c>
      <c r="M48" s="164">
        <f t="shared" ref="M48" si="102">SUM(AV48:BJ48)</f>
        <v>0</v>
      </c>
      <c r="N48" s="206">
        <f t="shared" ref="N48" si="103">SUM(BK48:BY48)</f>
        <v>0</v>
      </c>
      <c r="O48" s="205">
        <f t="shared" si="71"/>
        <v>0</v>
      </c>
      <c r="Q48" s="170"/>
      <c r="R48" s="170"/>
      <c r="S48" s="170"/>
      <c r="T48" s="170"/>
      <c r="U48" s="170"/>
      <c r="V48" s="166"/>
      <c r="W48" s="166"/>
      <c r="X48" s="170"/>
      <c r="Y48" s="170"/>
      <c r="Z48" s="170"/>
      <c r="AA48" s="170"/>
      <c r="AB48" s="170"/>
      <c r="AC48" s="166"/>
      <c r="AD48" s="166"/>
      <c r="AE48" s="170"/>
      <c r="AF48" s="170"/>
      <c r="AG48" s="170"/>
      <c r="AH48" s="170"/>
      <c r="AI48" s="170"/>
      <c r="AJ48" s="166"/>
      <c r="AK48" s="166"/>
      <c r="AL48" s="170"/>
      <c r="AM48" s="170"/>
      <c r="AN48" s="170"/>
      <c r="AO48" s="170"/>
      <c r="AP48" s="170"/>
      <c r="AQ48" s="166"/>
      <c r="AR48" s="166"/>
      <c r="AS48" s="170"/>
      <c r="AT48" s="170"/>
      <c r="AV48" s="168">
        <f t="shared" si="11"/>
        <v>0</v>
      </c>
      <c r="AW48" s="168">
        <f t="shared" si="12"/>
        <v>0</v>
      </c>
      <c r="AX48" s="168">
        <f t="shared" si="13"/>
        <v>0</v>
      </c>
      <c r="AY48" s="168">
        <f t="shared" si="14"/>
        <v>0</v>
      </c>
      <c r="AZ48" s="168">
        <f t="shared" si="15"/>
        <v>0</v>
      </c>
      <c r="BA48" s="168">
        <f t="shared" si="16"/>
        <v>0</v>
      </c>
      <c r="BB48" s="168">
        <f t="shared" si="17"/>
        <v>0</v>
      </c>
      <c r="BC48" s="168">
        <f t="shared" si="18"/>
        <v>0</v>
      </c>
      <c r="BD48" s="168">
        <f t="shared" si="19"/>
        <v>0</v>
      </c>
      <c r="BE48" s="168">
        <f t="shared" si="20"/>
        <v>0</v>
      </c>
      <c r="BF48" s="168">
        <f t="shared" si="21"/>
        <v>0</v>
      </c>
      <c r="BG48" s="168">
        <f t="shared" si="22"/>
        <v>0</v>
      </c>
      <c r="BH48" s="168">
        <f t="shared" si="23"/>
        <v>0</v>
      </c>
      <c r="BI48" s="168">
        <f t="shared" si="24"/>
        <v>0</v>
      </c>
      <c r="BJ48" s="168">
        <f t="shared" si="25"/>
        <v>0</v>
      </c>
      <c r="BK48" s="168" t="str">
        <f t="shared" ref="BK48" si="104">IF(AV48&gt;0,($L48*AV48*$F$14),"0")</f>
        <v>0</v>
      </c>
      <c r="BL48" s="168" t="str">
        <f t="shared" ref="BL48" si="105">IF(AW48&gt;0,($L48*AW48*$F$15),"0")</f>
        <v>0</v>
      </c>
      <c r="BM48" s="168" t="str">
        <f t="shared" ref="BM48" si="106">IF(AX48&gt;0,($L48*AX48*$F$16),"0")</f>
        <v>0</v>
      </c>
      <c r="BN48" s="168" t="str">
        <f t="shared" ref="BN48" si="107">IF(AY48&gt;0,($L48*AY48*$F$17),"0")</f>
        <v>0</v>
      </c>
      <c r="BO48" s="168" t="str">
        <f t="shared" ref="BO48" si="108">IF(AZ48&gt;0,($L48*AZ48*$F$17),"0")</f>
        <v>0</v>
      </c>
      <c r="BP48" s="168" t="str">
        <f t="shared" ref="BP48" si="109">IF(BA48&gt;0,($L48*BA48*$F$19),"0")</f>
        <v>0</v>
      </c>
      <c r="BQ48" s="168" t="str">
        <f t="shared" ref="BQ48" si="110">IF(BB48&gt;0,($L48*BB48*$F$20),"0")</f>
        <v>0</v>
      </c>
      <c r="BR48" s="168" t="str">
        <f t="shared" ref="BR48" si="111">IF(BC48&gt;0,($L48*BC48*$F$21),"0")</f>
        <v>0</v>
      </c>
      <c r="BS48" s="168" t="str">
        <f t="shared" ref="BS48" si="112">IF(BD48&gt;0,($L48*BD48*$F$22),"0")</f>
        <v>0</v>
      </c>
      <c r="BT48" s="168" t="str">
        <f t="shared" ref="BT48" si="113">IF(BE48&gt;0,($L48*BE48*$F$23),"0")</f>
        <v>0</v>
      </c>
      <c r="BU48" s="168" t="str">
        <f t="shared" ref="BU48" si="114">IF(BF48&gt;0,($L48*BF48*$F$24),"0")</f>
        <v>0</v>
      </c>
      <c r="BV48" s="168" t="str">
        <f t="shared" ref="BV48" si="115">IF(BG48&gt;0,($L48*BG48*$F$25),"0")</f>
        <v>0</v>
      </c>
      <c r="BW48" s="168" t="str">
        <f t="shared" ref="BW48" si="116">IF(BH48&gt;0,($L48*BH48*$F$26),"0")</f>
        <v>0</v>
      </c>
      <c r="BX48" s="168" t="str">
        <f t="shared" ref="BX48" si="117">IF(BI48&gt;0,($L48*BI48*$F$27),"0")</f>
        <v>0</v>
      </c>
      <c r="BY48" s="168" t="str">
        <f t="shared" ref="BY48" si="118">IF(BJ48&gt;0,($L48*BJ48*$F$28),"0")</f>
        <v>0</v>
      </c>
      <c r="CA48" s="171"/>
    </row>
    <row r="49" spans="1:79" ht="19.5" thickBot="1">
      <c r="A49" s="163"/>
      <c r="B49" s="104" t="s">
        <v>63</v>
      </c>
      <c r="C49" s="104">
        <v>0.36458333333333331</v>
      </c>
      <c r="D49" s="193" t="s">
        <v>459</v>
      </c>
      <c r="E49" s="116" t="s">
        <v>301</v>
      </c>
      <c r="F49" s="116" t="s">
        <v>300</v>
      </c>
      <c r="G49" s="116" t="s">
        <v>297</v>
      </c>
      <c r="H49" s="116" t="s">
        <v>302</v>
      </c>
      <c r="I49" s="249"/>
      <c r="J49" s="249"/>
      <c r="K49" s="105"/>
      <c r="L49" s="105"/>
      <c r="M49" s="164"/>
      <c r="N49" s="206"/>
      <c r="O49" s="205"/>
      <c r="Q49" s="167"/>
      <c r="R49" s="167"/>
      <c r="S49" s="167"/>
      <c r="T49" s="167"/>
      <c r="U49" s="167"/>
      <c r="V49" s="166"/>
      <c r="W49" s="166"/>
      <c r="X49" s="167"/>
      <c r="Y49" s="167"/>
      <c r="Z49" s="167"/>
      <c r="AA49" s="167"/>
      <c r="AB49" s="167"/>
      <c r="AC49" s="166"/>
      <c r="AD49" s="166"/>
      <c r="AE49" s="167"/>
      <c r="AF49" s="167"/>
      <c r="AG49" s="167"/>
      <c r="AH49" s="167"/>
      <c r="AI49" s="167"/>
      <c r="AJ49" s="166"/>
      <c r="AK49" s="166"/>
      <c r="AL49" s="167"/>
      <c r="AM49" s="167"/>
      <c r="AN49" s="167"/>
      <c r="AO49" s="167"/>
      <c r="AP49" s="167"/>
      <c r="AQ49" s="166"/>
      <c r="AR49" s="166"/>
      <c r="AS49" s="167"/>
      <c r="AT49" s="167"/>
      <c r="AV49" s="168">
        <f t="shared" si="11"/>
        <v>0</v>
      </c>
      <c r="AW49" s="168">
        <f t="shared" si="12"/>
        <v>0</v>
      </c>
      <c r="AX49" s="168">
        <f t="shared" si="13"/>
        <v>0</v>
      </c>
      <c r="AY49" s="168">
        <f t="shared" si="14"/>
        <v>0</v>
      </c>
      <c r="AZ49" s="168">
        <f t="shared" si="15"/>
        <v>0</v>
      </c>
      <c r="BA49" s="168">
        <f t="shared" si="16"/>
        <v>0</v>
      </c>
      <c r="BB49" s="168">
        <f t="shared" si="17"/>
        <v>0</v>
      </c>
      <c r="BC49" s="168">
        <f t="shared" si="18"/>
        <v>0</v>
      </c>
      <c r="BD49" s="168">
        <f t="shared" si="19"/>
        <v>0</v>
      </c>
      <c r="BE49" s="168">
        <f t="shared" si="20"/>
        <v>0</v>
      </c>
      <c r="BF49" s="168">
        <f t="shared" si="21"/>
        <v>0</v>
      </c>
      <c r="BG49" s="168">
        <f t="shared" si="22"/>
        <v>0</v>
      </c>
      <c r="BH49" s="168">
        <f t="shared" si="23"/>
        <v>0</v>
      </c>
      <c r="BI49" s="168">
        <f t="shared" si="24"/>
        <v>0</v>
      </c>
      <c r="BJ49" s="168">
        <f t="shared" si="25"/>
        <v>0</v>
      </c>
      <c r="BK49" s="168" t="str">
        <f t="shared" si="41"/>
        <v>0</v>
      </c>
      <c r="BL49" s="168" t="str">
        <f t="shared" si="42"/>
        <v>0</v>
      </c>
      <c r="BM49" s="168" t="str">
        <f t="shared" si="43"/>
        <v>0</v>
      </c>
      <c r="BN49" s="168" t="str">
        <f t="shared" si="44"/>
        <v>0</v>
      </c>
      <c r="BO49" s="168" t="str">
        <f t="shared" si="45"/>
        <v>0</v>
      </c>
      <c r="BP49" s="168" t="str">
        <f t="shared" si="46"/>
        <v>0</v>
      </c>
      <c r="BQ49" s="168" t="str">
        <f t="shared" si="47"/>
        <v>0</v>
      </c>
      <c r="BR49" s="168" t="str">
        <f t="shared" si="48"/>
        <v>0</v>
      </c>
      <c r="BS49" s="168" t="str">
        <f t="shared" si="49"/>
        <v>0</v>
      </c>
      <c r="BT49" s="168" t="str">
        <f t="shared" si="50"/>
        <v>0</v>
      </c>
      <c r="BU49" s="168" t="str">
        <f t="shared" si="51"/>
        <v>0</v>
      </c>
      <c r="BV49" s="168" t="str">
        <f t="shared" si="52"/>
        <v>0</v>
      </c>
      <c r="BW49" s="168" t="str">
        <f t="shared" si="53"/>
        <v>0</v>
      </c>
      <c r="BX49" s="168" t="str">
        <f t="shared" si="54"/>
        <v>0</v>
      </c>
      <c r="BY49" s="168" t="str">
        <f t="shared" si="55"/>
        <v>0</v>
      </c>
      <c r="CA49" s="171"/>
    </row>
    <row r="50" spans="1:79" ht="20.100000000000001" customHeight="1" thickBot="1">
      <c r="A50" s="169"/>
      <c r="B50" s="74" t="s">
        <v>64</v>
      </c>
      <c r="C50" s="74">
        <v>0.38194444444444442</v>
      </c>
      <c r="D50" s="76" t="s">
        <v>144</v>
      </c>
      <c r="E50" s="76" t="s">
        <v>162</v>
      </c>
      <c r="F50" s="76" t="s">
        <v>180</v>
      </c>
      <c r="G50" s="76" t="s">
        <v>198</v>
      </c>
      <c r="H50" s="106" t="s">
        <v>216</v>
      </c>
      <c r="I50" s="248">
        <f>K50/1.95583</f>
        <v>86.919619803357151</v>
      </c>
      <c r="J50" s="248">
        <f>L50/1.95583</f>
        <v>86.919619803357151</v>
      </c>
      <c r="K50" s="107">
        <v>170</v>
      </c>
      <c r="L50" s="107">
        <f>$K50*'Campaign Total'!$F$43</f>
        <v>170</v>
      </c>
      <c r="M50" s="164">
        <f>SUM(AV50:BJ50)</f>
        <v>0</v>
      </c>
      <c r="N50" s="206">
        <f>SUM(BK50:BY50)</f>
        <v>0</v>
      </c>
      <c r="O50" s="205">
        <f t="shared" si="71"/>
        <v>0</v>
      </c>
      <c r="Q50" s="170"/>
      <c r="R50" s="170"/>
      <c r="S50" s="170"/>
      <c r="T50" s="170"/>
      <c r="U50" s="170"/>
      <c r="V50" s="166"/>
      <c r="W50" s="166"/>
      <c r="X50" s="170"/>
      <c r="Y50" s="170"/>
      <c r="Z50" s="170"/>
      <c r="AA50" s="170"/>
      <c r="AB50" s="170"/>
      <c r="AC50" s="166"/>
      <c r="AD50" s="166"/>
      <c r="AE50" s="170"/>
      <c r="AF50" s="170"/>
      <c r="AG50" s="170"/>
      <c r="AH50" s="170"/>
      <c r="AI50" s="170"/>
      <c r="AJ50" s="166"/>
      <c r="AK50" s="166"/>
      <c r="AL50" s="170"/>
      <c r="AM50" s="170"/>
      <c r="AN50" s="170"/>
      <c r="AO50" s="170"/>
      <c r="AP50" s="170"/>
      <c r="AQ50" s="166"/>
      <c r="AR50" s="166"/>
      <c r="AS50" s="170"/>
      <c r="AT50" s="170"/>
      <c r="AV50" s="168">
        <f t="shared" si="11"/>
        <v>0</v>
      </c>
      <c r="AW50" s="168">
        <f t="shared" si="12"/>
        <v>0</v>
      </c>
      <c r="AX50" s="168">
        <f t="shared" si="13"/>
        <v>0</v>
      </c>
      <c r="AY50" s="168">
        <f t="shared" si="14"/>
        <v>0</v>
      </c>
      <c r="AZ50" s="168">
        <f t="shared" si="15"/>
        <v>0</v>
      </c>
      <c r="BA50" s="168">
        <f t="shared" si="16"/>
        <v>0</v>
      </c>
      <c r="BB50" s="168">
        <f t="shared" si="17"/>
        <v>0</v>
      </c>
      <c r="BC50" s="168">
        <f t="shared" si="18"/>
        <v>0</v>
      </c>
      <c r="BD50" s="168">
        <f t="shared" si="19"/>
        <v>0</v>
      </c>
      <c r="BE50" s="168">
        <f t="shared" si="20"/>
        <v>0</v>
      </c>
      <c r="BF50" s="168">
        <f t="shared" si="21"/>
        <v>0</v>
      </c>
      <c r="BG50" s="168">
        <f t="shared" si="22"/>
        <v>0</v>
      </c>
      <c r="BH50" s="168">
        <f t="shared" si="23"/>
        <v>0</v>
      </c>
      <c r="BI50" s="168">
        <f t="shared" si="24"/>
        <v>0</v>
      </c>
      <c r="BJ50" s="168">
        <f t="shared" si="25"/>
        <v>0</v>
      </c>
      <c r="BK50" s="168" t="str">
        <f>IF(AV50&gt;0,($L50*AV50*$F$14),"0")</f>
        <v>0</v>
      </c>
      <c r="BL50" s="168" t="str">
        <f>IF(AW50&gt;0,($L50*AW50*$F$15),"0")</f>
        <v>0</v>
      </c>
      <c r="BM50" s="168" t="str">
        <f>IF(AX50&gt;0,($L50*AX50*$F$16),"0")</f>
        <v>0</v>
      </c>
      <c r="BN50" s="168" t="str">
        <f>IF(AY50&gt;0,($L50*AY50*$F$17),"0")</f>
        <v>0</v>
      </c>
      <c r="BO50" s="168" t="str">
        <f>IF(AZ50&gt;0,($L50*AZ50*$F$17),"0")</f>
        <v>0</v>
      </c>
      <c r="BP50" s="168" t="str">
        <f>IF(BA50&gt;0,($L50*BA50*$F$19),"0")</f>
        <v>0</v>
      </c>
      <c r="BQ50" s="168" t="str">
        <f>IF(BB50&gt;0,($L50*BB50*$F$20),"0")</f>
        <v>0</v>
      </c>
      <c r="BR50" s="168" t="str">
        <f>IF(BC50&gt;0,($L50*BC50*$F$21),"0")</f>
        <v>0</v>
      </c>
      <c r="BS50" s="168" t="str">
        <f>IF(BD50&gt;0,($L50*BD50*$F$22),"0")</f>
        <v>0</v>
      </c>
      <c r="BT50" s="168" t="str">
        <f>IF(BE50&gt;0,($L50*BE50*$F$23),"0")</f>
        <v>0</v>
      </c>
      <c r="BU50" s="168" t="str">
        <f>IF(BF50&gt;0,($L50*BF50*$F$24),"0")</f>
        <v>0</v>
      </c>
      <c r="BV50" s="168" t="str">
        <f>IF(BG50&gt;0,($L50*BG50*$F$25),"0")</f>
        <v>0</v>
      </c>
      <c r="BW50" s="168" t="str">
        <f>IF(BH50&gt;0,($L50*BH50*$F$26),"0")</f>
        <v>0</v>
      </c>
      <c r="BX50" s="168" t="str">
        <f>IF(BI50&gt;0,($L50*BI50*$F$27),"0")</f>
        <v>0</v>
      </c>
      <c r="BY50" s="168" t="str">
        <f>IF(BJ50&gt;0,($L50*BJ50*$F$28),"0")</f>
        <v>0</v>
      </c>
      <c r="CA50" s="171"/>
    </row>
    <row r="51" spans="1:79" ht="19.5" customHeight="1" thickTop="1" thickBot="1">
      <c r="A51" s="163"/>
      <c r="B51" s="104" t="s">
        <v>63</v>
      </c>
      <c r="C51" s="104">
        <v>0.38541666666666669</v>
      </c>
      <c r="D51" s="209" t="s">
        <v>141</v>
      </c>
      <c r="E51" s="210"/>
      <c r="F51" s="210"/>
      <c r="G51" s="210"/>
      <c r="H51" s="211"/>
      <c r="I51" s="249"/>
      <c r="J51" s="249"/>
      <c r="K51" s="105"/>
      <c r="L51" s="105"/>
      <c r="M51" s="164"/>
      <c r="N51" s="206"/>
      <c r="O51" s="205"/>
      <c r="Q51" s="167"/>
      <c r="R51" s="167"/>
      <c r="S51" s="167"/>
      <c r="T51" s="167"/>
      <c r="U51" s="167"/>
      <c r="V51" s="166"/>
      <c r="W51" s="166"/>
      <c r="X51" s="167"/>
      <c r="Y51" s="167"/>
      <c r="Z51" s="167"/>
      <c r="AA51" s="167"/>
      <c r="AB51" s="167"/>
      <c r="AC51" s="166"/>
      <c r="AD51" s="166"/>
      <c r="AE51" s="167"/>
      <c r="AF51" s="167"/>
      <c r="AG51" s="167"/>
      <c r="AH51" s="167"/>
      <c r="AI51" s="167"/>
      <c r="AJ51" s="166"/>
      <c r="AK51" s="166"/>
      <c r="AL51" s="167"/>
      <c r="AM51" s="167"/>
      <c r="AN51" s="167"/>
      <c r="AO51" s="167"/>
      <c r="AP51" s="167"/>
      <c r="AQ51" s="166"/>
      <c r="AR51" s="166"/>
      <c r="AS51" s="167"/>
      <c r="AT51" s="167"/>
      <c r="AV51" s="168">
        <f t="shared" si="11"/>
        <v>0</v>
      </c>
      <c r="AW51" s="168">
        <f t="shared" si="12"/>
        <v>0</v>
      </c>
      <c r="AX51" s="168">
        <f t="shared" si="13"/>
        <v>0</v>
      </c>
      <c r="AY51" s="168">
        <f t="shared" si="14"/>
        <v>0</v>
      </c>
      <c r="AZ51" s="168">
        <f t="shared" si="15"/>
        <v>0</v>
      </c>
      <c r="BA51" s="168">
        <f t="shared" si="16"/>
        <v>0</v>
      </c>
      <c r="BB51" s="168">
        <f t="shared" si="17"/>
        <v>0</v>
      </c>
      <c r="BC51" s="168">
        <f t="shared" si="18"/>
        <v>0</v>
      </c>
      <c r="BD51" s="168">
        <f t="shared" si="19"/>
        <v>0</v>
      </c>
      <c r="BE51" s="168">
        <f t="shared" si="20"/>
        <v>0</v>
      </c>
      <c r="BF51" s="168">
        <f t="shared" si="21"/>
        <v>0</v>
      </c>
      <c r="BG51" s="168">
        <f t="shared" si="22"/>
        <v>0</v>
      </c>
      <c r="BH51" s="168">
        <f t="shared" si="23"/>
        <v>0</v>
      </c>
      <c r="BI51" s="168">
        <f t="shared" si="24"/>
        <v>0</v>
      </c>
      <c r="BJ51" s="168">
        <f t="shared" si="25"/>
        <v>0</v>
      </c>
      <c r="BK51" s="168" t="str">
        <f t="shared" ref="BK51" si="119">IF(AV51&gt;0,($L51*AV51*$F$14),"0")</f>
        <v>0</v>
      </c>
      <c r="BL51" s="168" t="str">
        <f t="shared" ref="BL51" si="120">IF(AW51&gt;0,($L51*AW51*$F$15),"0")</f>
        <v>0</v>
      </c>
      <c r="BM51" s="168" t="str">
        <f t="shared" ref="BM51" si="121">IF(AX51&gt;0,($L51*AX51*$F$16),"0")</f>
        <v>0</v>
      </c>
      <c r="BN51" s="168" t="str">
        <f t="shared" ref="BN51" si="122">IF(AY51&gt;0,($L51*AY51*$F$17),"0")</f>
        <v>0</v>
      </c>
      <c r="BO51" s="168" t="str">
        <f t="shared" ref="BO51" si="123">IF(AZ51&gt;0,($L51*AZ51*$F$17),"0")</f>
        <v>0</v>
      </c>
      <c r="BP51" s="168" t="str">
        <f t="shared" ref="BP51" si="124">IF(BA51&gt;0,($L51*BA51*$F$19),"0")</f>
        <v>0</v>
      </c>
      <c r="BQ51" s="168" t="str">
        <f t="shared" ref="BQ51" si="125">IF(BB51&gt;0,($L51*BB51*$F$20),"0")</f>
        <v>0</v>
      </c>
      <c r="BR51" s="168" t="str">
        <f t="shared" ref="BR51" si="126">IF(BC51&gt;0,($L51*BC51*$F$21),"0")</f>
        <v>0</v>
      </c>
      <c r="BS51" s="168" t="str">
        <f t="shared" ref="BS51" si="127">IF(BD51&gt;0,($L51*BD51*$F$22),"0")</f>
        <v>0</v>
      </c>
      <c r="BT51" s="168" t="str">
        <f t="shared" ref="BT51" si="128">IF(BE51&gt;0,($L51*BE51*$F$23),"0")</f>
        <v>0</v>
      </c>
      <c r="BU51" s="168" t="str">
        <f t="shared" ref="BU51" si="129">IF(BF51&gt;0,($L51*BF51*$F$24),"0")</f>
        <v>0</v>
      </c>
      <c r="BV51" s="168" t="str">
        <f t="shared" ref="BV51" si="130">IF(BG51&gt;0,($L51*BG51*$F$25),"0")</f>
        <v>0</v>
      </c>
      <c r="BW51" s="168" t="str">
        <f t="shared" ref="BW51" si="131">IF(BH51&gt;0,($L51*BH51*$F$26),"0")</f>
        <v>0</v>
      </c>
      <c r="BX51" s="168" t="str">
        <f t="shared" ref="BX51" si="132">IF(BI51&gt;0,($L51*BI51*$F$27),"0")</f>
        <v>0</v>
      </c>
      <c r="BY51" s="168" t="str">
        <f t="shared" ref="BY51" si="133">IF(BJ51&gt;0,($L51*BJ51*$F$28),"0")</f>
        <v>0</v>
      </c>
      <c r="CA51" s="171"/>
    </row>
    <row r="52" spans="1:79" ht="20.100000000000001" customHeight="1" thickBot="1">
      <c r="A52" s="169"/>
      <c r="B52" s="104" t="s">
        <v>63</v>
      </c>
      <c r="C52" s="104">
        <v>0.39583333333333331</v>
      </c>
      <c r="D52" s="212" t="s">
        <v>350</v>
      </c>
      <c r="E52" s="213"/>
      <c r="F52" s="213"/>
      <c r="G52" s="213"/>
      <c r="H52" s="214"/>
      <c r="I52" s="249"/>
      <c r="J52" s="249"/>
      <c r="K52" s="105"/>
      <c r="L52" s="105"/>
      <c r="M52" s="164"/>
      <c r="N52" s="206"/>
      <c r="O52" s="205"/>
      <c r="Q52" s="167"/>
      <c r="R52" s="167"/>
      <c r="S52" s="167"/>
      <c r="T52" s="167"/>
      <c r="U52" s="167"/>
      <c r="V52" s="166"/>
      <c r="W52" s="166"/>
      <c r="X52" s="167"/>
      <c r="Y52" s="167"/>
      <c r="Z52" s="167"/>
      <c r="AA52" s="167"/>
      <c r="AB52" s="167"/>
      <c r="AC52" s="166"/>
      <c r="AD52" s="166"/>
      <c r="AE52" s="167"/>
      <c r="AF52" s="167"/>
      <c r="AG52" s="167"/>
      <c r="AH52" s="167"/>
      <c r="AI52" s="167"/>
      <c r="AJ52" s="166"/>
      <c r="AK52" s="166"/>
      <c r="AL52" s="167"/>
      <c r="AM52" s="167"/>
      <c r="AN52" s="167"/>
      <c r="AO52" s="167"/>
      <c r="AP52" s="167"/>
      <c r="AQ52" s="166"/>
      <c r="AR52" s="166"/>
      <c r="AS52" s="167"/>
      <c r="AT52" s="167"/>
      <c r="AV52" s="168">
        <f t="shared" si="11"/>
        <v>0</v>
      </c>
      <c r="AW52" s="168">
        <f t="shared" si="12"/>
        <v>0</v>
      </c>
      <c r="AX52" s="168">
        <f t="shared" si="13"/>
        <v>0</v>
      </c>
      <c r="AY52" s="168">
        <f t="shared" si="14"/>
        <v>0</v>
      </c>
      <c r="AZ52" s="168">
        <f t="shared" si="15"/>
        <v>0</v>
      </c>
      <c r="BA52" s="168">
        <f t="shared" si="16"/>
        <v>0</v>
      </c>
      <c r="BB52" s="168">
        <f t="shared" si="17"/>
        <v>0</v>
      </c>
      <c r="BC52" s="168">
        <f t="shared" si="18"/>
        <v>0</v>
      </c>
      <c r="BD52" s="168">
        <f t="shared" si="19"/>
        <v>0</v>
      </c>
      <c r="BE52" s="168">
        <f t="shared" si="20"/>
        <v>0</v>
      </c>
      <c r="BF52" s="168">
        <f t="shared" si="21"/>
        <v>0</v>
      </c>
      <c r="BG52" s="168">
        <f t="shared" si="22"/>
        <v>0</v>
      </c>
      <c r="BH52" s="168">
        <f t="shared" si="23"/>
        <v>0</v>
      </c>
      <c r="BI52" s="168">
        <f t="shared" si="24"/>
        <v>0</v>
      </c>
      <c r="BJ52" s="168">
        <f t="shared" si="25"/>
        <v>0</v>
      </c>
      <c r="BK52" s="168" t="str">
        <f t="shared" ref="BK52:BK53" si="134">IF(AV52&gt;0,($L52*AV52*$F$14),"0")</f>
        <v>0</v>
      </c>
      <c r="BL52" s="168" t="str">
        <f t="shared" ref="BL52:BL53" si="135">IF(AW52&gt;0,($L52*AW52*$F$15),"0")</f>
        <v>0</v>
      </c>
      <c r="BM52" s="168" t="str">
        <f t="shared" ref="BM52:BM53" si="136">IF(AX52&gt;0,($L52*AX52*$F$16),"0")</f>
        <v>0</v>
      </c>
      <c r="BN52" s="168" t="str">
        <f t="shared" ref="BN52:BN53" si="137">IF(AY52&gt;0,($L52*AY52*$F$17),"0")</f>
        <v>0</v>
      </c>
      <c r="BO52" s="168" t="str">
        <f t="shared" ref="BO52:BO53" si="138">IF(AZ52&gt;0,($L52*AZ52*$F$17),"0")</f>
        <v>0</v>
      </c>
      <c r="BP52" s="168" t="str">
        <f t="shared" ref="BP52:BP53" si="139">IF(BA52&gt;0,($L52*BA52*$F$19),"0")</f>
        <v>0</v>
      </c>
      <c r="BQ52" s="168" t="str">
        <f t="shared" ref="BQ52:BQ53" si="140">IF(BB52&gt;0,($L52*BB52*$F$20),"0")</f>
        <v>0</v>
      </c>
      <c r="BR52" s="168" t="str">
        <f t="shared" ref="BR52:BR53" si="141">IF(BC52&gt;0,($L52*BC52*$F$21),"0")</f>
        <v>0</v>
      </c>
      <c r="BS52" s="168" t="str">
        <f t="shared" ref="BS52:BS53" si="142">IF(BD52&gt;0,($L52*BD52*$F$22),"0")</f>
        <v>0</v>
      </c>
      <c r="BT52" s="168" t="str">
        <f t="shared" ref="BT52:BT53" si="143">IF(BE52&gt;0,($L52*BE52*$F$23),"0")</f>
        <v>0</v>
      </c>
      <c r="BU52" s="168" t="str">
        <f t="shared" ref="BU52:BU53" si="144">IF(BF52&gt;0,($L52*BF52*$F$24),"0")</f>
        <v>0</v>
      </c>
      <c r="BV52" s="168" t="str">
        <f t="shared" ref="BV52:BV53" si="145">IF(BG52&gt;0,($L52*BG52*$F$25),"0")</f>
        <v>0</v>
      </c>
      <c r="BW52" s="168" t="str">
        <f t="shared" ref="BW52:BW53" si="146">IF(BH52&gt;0,($L52*BH52*$F$26),"0")</f>
        <v>0</v>
      </c>
      <c r="BX52" s="168" t="str">
        <f t="shared" ref="BX52:BX53" si="147">IF(BI52&gt;0,($L52*BI52*$F$27),"0")</f>
        <v>0</v>
      </c>
      <c r="BY52" s="168" t="str">
        <f t="shared" ref="BY52:BY53" si="148">IF(BJ52&gt;0,($L52*BJ52*$F$28),"0")</f>
        <v>0</v>
      </c>
      <c r="CA52" s="171"/>
    </row>
    <row r="53" spans="1:79" ht="20.100000000000001" customHeight="1" thickBot="1">
      <c r="A53" s="163"/>
      <c r="B53" s="74" t="s">
        <v>64</v>
      </c>
      <c r="C53" s="74">
        <v>0.41319444444444442</v>
      </c>
      <c r="D53" s="76" t="s">
        <v>366</v>
      </c>
      <c r="E53" s="76" t="s">
        <v>440</v>
      </c>
      <c r="F53" s="76" t="s">
        <v>441</v>
      </c>
      <c r="G53" s="76" t="s">
        <v>442</v>
      </c>
      <c r="H53" s="76" t="s">
        <v>443</v>
      </c>
      <c r="I53" s="248">
        <f>K53/1.95583</f>
        <v>103.79225188283236</v>
      </c>
      <c r="J53" s="248">
        <f>L53/1.95583</f>
        <v>103.79225188283236</v>
      </c>
      <c r="K53" s="107">
        <v>203</v>
      </c>
      <c r="L53" s="107">
        <f>$K53*'Campaign Total'!$F$43</f>
        <v>203</v>
      </c>
      <c r="M53" s="164">
        <f>SUM(AV53:BJ53)</f>
        <v>0</v>
      </c>
      <c r="N53" s="206">
        <f>SUM(BK53:BY53)</f>
        <v>0</v>
      </c>
      <c r="O53" s="205">
        <f t="shared" si="71"/>
        <v>0</v>
      </c>
      <c r="Q53" s="170"/>
      <c r="R53" s="170"/>
      <c r="S53" s="170"/>
      <c r="T53" s="170"/>
      <c r="U53" s="170"/>
      <c r="V53" s="166"/>
      <c r="W53" s="166"/>
      <c r="X53" s="170"/>
      <c r="Y53" s="170"/>
      <c r="Z53" s="170"/>
      <c r="AA53" s="170"/>
      <c r="AB53" s="170"/>
      <c r="AC53" s="166"/>
      <c r="AD53" s="166"/>
      <c r="AE53" s="170"/>
      <c r="AF53" s="170"/>
      <c r="AG53" s="170"/>
      <c r="AH53" s="170"/>
      <c r="AI53" s="170"/>
      <c r="AJ53" s="166"/>
      <c r="AK53" s="166"/>
      <c r="AL53" s="170"/>
      <c r="AM53" s="170"/>
      <c r="AN53" s="170"/>
      <c r="AO53" s="170"/>
      <c r="AP53" s="170"/>
      <c r="AQ53" s="166"/>
      <c r="AR53" s="166"/>
      <c r="AS53" s="170"/>
      <c r="AT53" s="170"/>
      <c r="AV53" s="168">
        <f t="shared" si="11"/>
        <v>0</v>
      </c>
      <c r="AW53" s="168">
        <f t="shared" si="12"/>
        <v>0</v>
      </c>
      <c r="AX53" s="168">
        <f t="shared" si="13"/>
        <v>0</v>
      </c>
      <c r="AY53" s="168">
        <f t="shared" si="14"/>
        <v>0</v>
      </c>
      <c r="AZ53" s="168">
        <f t="shared" si="15"/>
        <v>0</v>
      </c>
      <c r="BA53" s="168">
        <f t="shared" si="16"/>
        <v>0</v>
      </c>
      <c r="BB53" s="168">
        <f t="shared" si="17"/>
        <v>0</v>
      </c>
      <c r="BC53" s="168">
        <f t="shared" si="18"/>
        <v>0</v>
      </c>
      <c r="BD53" s="168">
        <f t="shared" si="19"/>
        <v>0</v>
      </c>
      <c r="BE53" s="168">
        <f t="shared" si="20"/>
        <v>0</v>
      </c>
      <c r="BF53" s="168">
        <f t="shared" si="21"/>
        <v>0</v>
      </c>
      <c r="BG53" s="168">
        <f t="shared" si="22"/>
        <v>0</v>
      </c>
      <c r="BH53" s="168">
        <f t="shared" si="23"/>
        <v>0</v>
      </c>
      <c r="BI53" s="168">
        <f t="shared" si="24"/>
        <v>0</v>
      </c>
      <c r="BJ53" s="168">
        <f t="shared" si="25"/>
        <v>0</v>
      </c>
      <c r="BK53" s="168" t="str">
        <f t="shared" si="134"/>
        <v>0</v>
      </c>
      <c r="BL53" s="168" t="str">
        <f t="shared" si="135"/>
        <v>0</v>
      </c>
      <c r="BM53" s="168" t="str">
        <f t="shared" si="136"/>
        <v>0</v>
      </c>
      <c r="BN53" s="168" t="str">
        <f t="shared" si="137"/>
        <v>0</v>
      </c>
      <c r="BO53" s="168" t="str">
        <f t="shared" si="138"/>
        <v>0</v>
      </c>
      <c r="BP53" s="168" t="str">
        <f t="shared" si="139"/>
        <v>0</v>
      </c>
      <c r="BQ53" s="168" t="str">
        <f t="shared" si="140"/>
        <v>0</v>
      </c>
      <c r="BR53" s="168" t="str">
        <f t="shared" si="141"/>
        <v>0</v>
      </c>
      <c r="BS53" s="168" t="str">
        <f t="shared" si="142"/>
        <v>0</v>
      </c>
      <c r="BT53" s="168" t="str">
        <f t="shared" si="143"/>
        <v>0</v>
      </c>
      <c r="BU53" s="168" t="str">
        <f t="shared" si="144"/>
        <v>0</v>
      </c>
      <c r="BV53" s="168" t="str">
        <f t="shared" si="145"/>
        <v>0</v>
      </c>
      <c r="BW53" s="168" t="str">
        <f t="shared" si="146"/>
        <v>0</v>
      </c>
      <c r="BX53" s="168" t="str">
        <f t="shared" si="147"/>
        <v>0</v>
      </c>
      <c r="BY53" s="168" t="str">
        <f t="shared" si="148"/>
        <v>0</v>
      </c>
      <c r="CA53" s="171"/>
    </row>
    <row r="54" spans="1:79" ht="20.100000000000001" customHeight="1" thickBot="1">
      <c r="A54" s="169"/>
      <c r="B54" s="104" t="s">
        <v>63</v>
      </c>
      <c r="C54" s="104">
        <v>0.41666666666666669</v>
      </c>
      <c r="D54" s="212" t="s">
        <v>350</v>
      </c>
      <c r="E54" s="213"/>
      <c r="F54" s="213"/>
      <c r="G54" s="213"/>
      <c r="H54" s="214"/>
      <c r="I54" s="249"/>
      <c r="J54" s="249"/>
      <c r="K54" s="105"/>
      <c r="L54" s="105"/>
      <c r="M54" s="164"/>
      <c r="N54" s="206"/>
      <c r="O54" s="205"/>
      <c r="Q54" s="167"/>
      <c r="R54" s="167"/>
      <c r="S54" s="167"/>
      <c r="T54" s="167"/>
      <c r="U54" s="167"/>
      <c r="V54" s="166"/>
      <c r="W54" s="166"/>
      <c r="X54" s="167"/>
      <c r="Y54" s="167"/>
      <c r="Z54" s="167"/>
      <c r="AA54" s="167"/>
      <c r="AB54" s="167"/>
      <c r="AC54" s="166"/>
      <c r="AD54" s="166"/>
      <c r="AE54" s="167"/>
      <c r="AF54" s="167"/>
      <c r="AG54" s="167"/>
      <c r="AH54" s="167"/>
      <c r="AI54" s="167"/>
      <c r="AJ54" s="166"/>
      <c r="AK54" s="166"/>
      <c r="AL54" s="167"/>
      <c r="AM54" s="167"/>
      <c r="AN54" s="167"/>
      <c r="AO54" s="167"/>
      <c r="AP54" s="167"/>
      <c r="AQ54" s="166"/>
      <c r="AR54" s="166"/>
      <c r="AS54" s="167"/>
      <c r="AT54" s="167"/>
      <c r="AV54" s="168">
        <f t="shared" si="11"/>
        <v>0</v>
      </c>
      <c r="AW54" s="168">
        <f t="shared" si="12"/>
        <v>0</v>
      </c>
      <c r="AX54" s="168">
        <f t="shared" si="13"/>
        <v>0</v>
      </c>
      <c r="AY54" s="168">
        <f t="shared" si="14"/>
        <v>0</v>
      </c>
      <c r="AZ54" s="168">
        <f t="shared" si="15"/>
        <v>0</v>
      </c>
      <c r="BA54" s="168">
        <f t="shared" si="16"/>
        <v>0</v>
      </c>
      <c r="BB54" s="168">
        <f t="shared" si="17"/>
        <v>0</v>
      </c>
      <c r="BC54" s="168">
        <f t="shared" si="18"/>
        <v>0</v>
      </c>
      <c r="BD54" s="168">
        <f t="shared" si="19"/>
        <v>0</v>
      </c>
      <c r="BE54" s="168">
        <f t="shared" si="20"/>
        <v>0</v>
      </c>
      <c r="BF54" s="168">
        <f t="shared" si="21"/>
        <v>0</v>
      </c>
      <c r="BG54" s="168">
        <f t="shared" si="22"/>
        <v>0</v>
      </c>
      <c r="BH54" s="168">
        <f t="shared" si="23"/>
        <v>0</v>
      </c>
      <c r="BI54" s="168">
        <f t="shared" si="24"/>
        <v>0</v>
      </c>
      <c r="BJ54" s="168">
        <f t="shared" si="25"/>
        <v>0</v>
      </c>
      <c r="BK54" s="168" t="str">
        <f t="shared" si="41"/>
        <v>0</v>
      </c>
      <c r="BL54" s="168" t="str">
        <f t="shared" si="42"/>
        <v>0</v>
      </c>
      <c r="BM54" s="168" t="str">
        <f t="shared" si="43"/>
        <v>0</v>
      </c>
      <c r="BN54" s="168" t="str">
        <f t="shared" si="44"/>
        <v>0</v>
      </c>
      <c r="BO54" s="168" t="str">
        <f t="shared" si="45"/>
        <v>0</v>
      </c>
      <c r="BP54" s="168" t="str">
        <f t="shared" si="46"/>
        <v>0</v>
      </c>
      <c r="BQ54" s="168" t="str">
        <f t="shared" si="47"/>
        <v>0</v>
      </c>
      <c r="BR54" s="168" t="str">
        <f t="shared" si="48"/>
        <v>0</v>
      </c>
      <c r="BS54" s="168" t="str">
        <f t="shared" si="49"/>
        <v>0</v>
      </c>
      <c r="BT54" s="168" t="str">
        <f t="shared" si="50"/>
        <v>0</v>
      </c>
      <c r="BU54" s="168" t="str">
        <f t="shared" si="51"/>
        <v>0</v>
      </c>
      <c r="BV54" s="168" t="str">
        <f t="shared" si="52"/>
        <v>0</v>
      </c>
      <c r="BW54" s="168" t="str">
        <f t="shared" si="53"/>
        <v>0</v>
      </c>
      <c r="BX54" s="168" t="str">
        <f t="shared" si="54"/>
        <v>0</v>
      </c>
      <c r="BY54" s="168" t="str">
        <f t="shared" si="55"/>
        <v>0</v>
      </c>
      <c r="CA54" s="171"/>
    </row>
    <row r="55" spans="1:79" ht="20.100000000000001" customHeight="1" thickBot="1">
      <c r="A55" s="163"/>
      <c r="B55" s="74" t="s">
        <v>64</v>
      </c>
      <c r="C55" s="74">
        <v>0.43402777777777773</v>
      </c>
      <c r="D55" s="76" t="s">
        <v>145</v>
      </c>
      <c r="E55" s="76" t="s">
        <v>163</v>
      </c>
      <c r="F55" s="76" t="s">
        <v>181</v>
      </c>
      <c r="G55" s="76" t="s">
        <v>199</v>
      </c>
      <c r="H55" s="106" t="s">
        <v>217</v>
      </c>
      <c r="I55" s="248">
        <f>K55/1.95583</f>
        <v>92.543830496515554</v>
      </c>
      <c r="J55" s="248">
        <f>L55/1.95583</f>
        <v>92.543830496515554</v>
      </c>
      <c r="K55" s="107">
        <v>181</v>
      </c>
      <c r="L55" s="107">
        <f>$K55*'Campaign Total'!$F$43</f>
        <v>181</v>
      </c>
      <c r="M55" s="164">
        <f>SUM(AV55:BJ55)</f>
        <v>0</v>
      </c>
      <c r="N55" s="206">
        <f>SUM(BK55:BY55)</f>
        <v>0</v>
      </c>
      <c r="O55" s="205">
        <f t="shared" si="71"/>
        <v>0</v>
      </c>
      <c r="Q55" s="170"/>
      <c r="R55" s="170"/>
      <c r="S55" s="170"/>
      <c r="T55" s="170"/>
      <c r="U55" s="170"/>
      <c r="V55" s="166"/>
      <c r="W55" s="166"/>
      <c r="X55" s="170"/>
      <c r="Y55" s="170"/>
      <c r="Z55" s="170"/>
      <c r="AA55" s="170"/>
      <c r="AB55" s="170"/>
      <c r="AC55" s="166"/>
      <c r="AD55" s="166"/>
      <c r="AE55" s="170"/>
      <c r="AF55" s="170"/>
      <c r="AG55" s="170"/>
      <c r="AH55" s="170"/>
      <c r="AI55" s="170"/>
      <c r="AJ55" s="166"/>
      <c r="AK55" s="166"/>
      <c r="AL55" s="170"/>
      <c r="AM55" s="170"/>
      <c r="AN55" s="170"/>
      <c r="AO55" s="170"/>
      <c r="AP55" s="170"/>
      <c r="AQ55" s="166"/>
      <c r="AR55" s="166"/>
      <c r="AS55" s="170"/>
      <c r="AT55" s="170"/>
      <c r="AV55" s="168">
        <f t="shared" si="11"/>
        <v>0</v>
      </c>
      <c r="AW55" s="168">
        <f t="shared" si="12"/>
        <v>0</v>
      </c>
      <c r="AX55" s="168">
        <f t="shared" si="13"/>
        <v>0</v>
      </c>
      <c r="AY55" s="168">
        <f t="shared" si="14"/>
        <v>0</v>
      </c>
      <c r="AZ55" s="168">
        <f t="shared" si="15"/>
        <v>0</v>
      </c>
      <c r="BA55" s="168">
        <f t="shared" si="16"/>
        <v>0</v>
      </c>
      <c r="BB55" s="168">
        <f t="shared" si="17"/>
        <v>0</v>
      </c>
      <c r="BC55" s="168">
        <f t="shared" si="18"/>
        <v>0</v>
      </c>
      <c r="BD55" s="168">
        <f t="shared" si="19"/>
        <v>0</v>
      </c>
      <c r="BE55" s="168">
        <f t="shared" si="20"/>
        <v>0</v>
      </c>
      <c r="BF55" s="168">
        <f t="shared" si="21"/>
        <v>0</v>
      </c>
      <c r="BG55" s="168">
        <f t="shared" si="22"/>
        <v>0</v>
      </c>
      <c r="BH55" s="168">
        <f t="shared" si="23"/>
        <v>0</v>
      </c>
      <c r="BI55" s="168">
        <f t="shared" si="24"/>
        <v>0</v>
      </c>
      <c r="BJ55" s="168">
        <f t="shared" si="25"/>
        <v>0</v>
      </c>
      <c r="BK55" s="168" t="str">
        <f t="shared" si="41"/>
        <v>0</v>
      </c>
      <c r="BL55" s="168" t="str">
        <f t="shared" si="42"/>
        <v>0</v>
      </c>
      <c r="BM55" s="168" t="str">
        <f t="shared" si="43"/>
        <v>0</v>
      </c>
      <c r="BN55" s="168" t="str">
        <f t="shared" si="44"/>
        <v>0</v>
      </c>
      <c r="BO55" s="168" t="str">
        <f t="shared" si="45"/>
        <v>0</v>
      </c>
      <c r="BP55" s="168" t="str">
        <f t="shared" si="46"/>
        <v>0</v>
      </c>
      <c r="BQ55" s="168" t="str">
        <f t="shared" si="47"/>
        <v>0</v>
      </c>
      <c r="BR55" s="168" t="str">
        <f t="shared" si="48"/>
        <v>0</v>
      </c>
      <c r="BS55" s="168" t="str">
        <f t="shared" si="49"/>
        <v>0</v>
      </c>
      <c r="BT55" s="168" t="str">
        <f t="shared" si="50"/>
        <v>0</v>
      </c>
      <c r="BU55" s="168" t="str">
        <f t="shared" si="51"/>
        <v>0</v>
      </c>
      <c r="BV55" s="168" t="str">
        <f t="shared" si="52"/>
        <v>0</v>
      </c>
      <c r="BW55" s="168" t="str">
        <f t="shared" si="53"/>
        <v>0</v>
      </c>
      <c r="BX55" s="168" t="str">
        <f t="shared" si="54"/>
        <v>0</v>
      </c>
      <c r="BY55" s="168" t="str">
        <f t="shared" si="55"/>
        <v>0</v>
      </c>
      <c r="CA55" s="171"/>
    </row>
    <row r="56" spans="1:79" ht="20.100000000000001" customHeight="1" thickBot="1">
      <c r="A56" s="169"/>
      <c r="B56" s="104" t="s">
        <v>63</v>
      </c>
      <c r="C56" s="104">
        <v>0.4375</v>
      </c>
      <c r="D56" s="212" t="s">
        <v>350</v>
      </c>
      <c r="E56" s="213"/>
      <c r="F56" s="213"/>
      <c r="G56" s="213"/>
      <c r="H56" s="214"/>
      <c r="I56" s="249"/>
      <c r="J56" s="249"/>
      <c r="K56" s="105"/>
      <c r="L56" s="105"/>
      <c r="M56" s="164"/>
      <c r="N56" s="206"/>
      <c r="O56" s="205"/>
      <c r="Q56" s="167"/>
      <c r="R56" s="167"/>
      <c r="S56" s="167"/>
      <c r="T56" s="167"/>
      <c r="U56" s="167"/>
      <c r="V56" s="166"/>
      <c r="W56" s="166"/>
      <c r="X56" s="167"/>
      <c r="Y56" s="167"/>
      <c r="Z56" s="167"/>
      <c r="AA56" s="167"/>
      <c r="AB56" s="167"/>
      <c r="AC56" s="166"/>
      <c r="AD56" s="166"/>
      <c r="AE56" s="167"/>
      <c r="AF56" s="167"/>
      <c r="AG56" s="167"/>
      <c r="AH56" s="167"/>
      <c r="AI56" s="167"/>
      <c r="AJ56" s="166"/>
      <c r="AK56" s="166"/>
      <c r="AL56" s="167"/>
      <c r="AM56" s="167"/>
      <c r="AN56" s="167"/>
      <c r="AO56" s="167"/>
      <c r="AP56" s="167"/>
      <c r="AQ56" s="166"/>
      <c r="AR56" s="166"/>
      <c r="AS56" s="167"/>
      <c r="AT56" s="167"/>
      <c r="AV56" s="168">
        <f t="shared" si="11"/>
        <v>0</v>
      </c>
      <c r="AW56" s="168">
        <f t="shared" si="12"/>
        <v>0</v>
      </c>
      <c r="AX56" s="168">
        <f t="shared" si="13"/>
        <v>0</v>
      </c>
      <c r="AY56" s="168">
        <f t="shared" si="14"/>
        <v>0</v>
      </c>
      <c r="AZ56" s="168">
        <f t="shared" si="15"/>
        <v>0</v>
      </c>
      <c r="BA56" s="168">
        <f t="shared" si="16"/>
        <v>0</v>
      </c>
      <c r="BB56" s="168">
        <f t="shared" si="17"/>
        <v>0</v>
      </c>
      <c r="BC56" s="168">
        <f t="shared" si="18"/>
        <v>0</v>
      </c>
      <c r="BD56" s="168">
        <f t="shared" si="19"/>
        <v>0</v>
      </c>
      <c r="BE56" s="168">
        <f t="shared" si="20"/>
        <v>0</v>
      </c>
      <c r="BF56" s="168">
        <f t="shared" si="21"/>
        <v>0</v>
      </c>
      <c r="BG56" s="168">
        <f t="shared" si="22"/>
        <v>0</v>
      </c>
      <c r="BH56" s="168">
        <f t="shared" si="23"/>
        <v>0</v>
      </c>
      <c r="BI56" s="168">
        <f t="shared" si="24"/>
        <v>0</v>
      </c>
      <c r="BJ56" s="168">
        <f t="shared" si="25"/>
        <v>0</v>
      </c>
      <c r="BK56" s="168" t="str">
        <f t="shared" ref="BK56" si="149">IF(AV56&gt;0,($L56*AV56*$F$14),"0")</f>
        <v>0</v>
      </c>
      <c r="BL56" s="168" t="str">
        <f t="shared" ref="BL56" si="150">IF(AW56&gt;0,($L56*AW56*$F$15),"0")</f>
        <v>0</v>
      </c>
      <c r="BM56" s="168" t="str">
        <f t="shared" ref="BM56" si="151">IF(AX56&gt;0,($L56*AX56*$F$16),"0")</f>
        <v>0</v>
      </c>
      <c r="BN56" s="168" t="str">
        <f t="shared" ref="BN56" si="152">IF(AY56&gt;0,($L56*AY56*$F$17),"0")</f>
        <v>0</v>
      </c>
      <c r="BO56" s="168" t="str">
        <f t="shared" ref="BO56" si="153">IF(AZ56&gt;0,($L56*AZ56*$F$17),"0")</f>
        <v>0</v>
      </c>
      <c r="BP56" s="168" t="str">
        <f t="shared" ref="BP56" si="154">IF(BA56&gt;0,($L56*BA56*$F$19),"0")</f>
        <v>0</v>
      </c>
      <c r="BQ56" s="168" t="str">
        <f t="shared" ref="BQ56" si="155">IF(BB56&gt;0,($L56*BB56*$F$20),"0")</f>
        <v>0</v>
      </c>
      <c r="BR56" s="168" t="str">
        <f t="shared" ref="BR56" si="156">IF(BC56&gt;0,($L56*BC56*$F$21),"0")</f>
        <v>0</v>
      </c>
      <c r="BS56" s="168" t="str">
        <f t="shared" ref="BS56" si="157">IF(BD56&gt;0,($L56*BD56*$F$22),"0")</f>
        <v>0</v>
      </c>
      <c r="BT56" s="168" t="str">
        <f t="shared" ref="BT56" si="158">IF(BE56&gt;0,($L56*BE56*$F$23),"0")</f>
        <v>0</v>
      </c>
      <c r="BU56" s="168" t="str">
        <f t="shared" ref="BU56" si="159">IF(BF56&gt;0,($L56*BF56*$F$24),"0")</f>
        <v>0</v>
      </c>
      <c r="BV56" s="168" t="str">
        <f t="shared" ref="BV56" si="160">IF(BG56&gt;0,($L56*BG56*$F$25),"0")</f>
        <v>0</v>
      </c>
      <c r="BW56" s="168" t="str">
        <f t="shared" ref="BW56" si="161">IF(BH56&gt;0,($L56*BH56*$F$26),"0")</f>
        <v>0</v>
      </c>
      <c r="BX56" s="168" t="str">
        <f t="shared" ref="BX56" si="162">IF(BI56&gt;0,($L56*BI56*$F$27),"0")</f>
        <v>0</v>
      </c>
      <c r="BY56" s="168" t="str">
        <f t="shared" ref="BY56" si="163">IF(BJ56&gt;0,($L56*BJ56*$F$28),"0")</f>
        <v>0</v>
      </c>
      <c r="CA56" s="171"/>
    </row>
    <row r="57" spans="1:79" ht="20.100000000000001" customHeight="1" thickBot="1">
      <c r="A57" s="169"/>
      <c r="B57" s="74" t="s">
        <v>64</v>
      </c>
      <c r="C57" s="74">
        <v>0.4548611111111111</v>
      </c>
      <c r="D57" s="76" t="s">
        <v>146</v>
      </c>
      <c r="E57" s="76" t="s">
        <v>164</v>
      </c>
      <c r="F57" s="76" t="s">
        <v>182</v>
      </c>
      <c r="G57" s="76" t="s">
        <v>200</v>
      </c>
      <c r="H57" s="106" t="s">
        <v>218</v>
      </c>
      <c r="I57" s="248">
        <f>K57/1.95583</f>
        <v>103.28096000163613</v>
      </c>
      <c r="J57" s="248">
        <f>L57/1.95583</f>
        <v>103.28096000163613</v>
      </c>
      <c r="K57" s="107">
        <v>202</v>
      </c>
      <c r="L57" s="107">
        <f>$K57*'Campaign Total'!$F$43</f>
        <v>202</v>
      </c>
      <c r="M57" s="164">
        <f>SUM(AV57:BJ57)</f>
        <v>0</v>
      </c>
      <c r="N57" s="206">
        <f>SUM(BK57:BY57)</f>
        <v>0</v>
      </c>
      <c r="O57" s="205">
        <f t="shared" si="71"/>
        <v>0</v>
      </c>
      <c r="Q57" s="170"/>
      <c r="R57" s="170"/>
      <c r="S57" s="170"/>
      <c r="T57" s="170"/>
      <c r="U57" s="170"/>
      <c r="V57" s="166"/>
      <c r="W57" s="166"/>
      <c r="X57" s="170"/>
      <c r="Y57" s="170"/>
      <c r="Z57" s="170"/>
      <c r="AA57" s="170"/>
      <c r="AB57" s="170"/>
      <c r="AC57" s="166"/>
      <c r="AD57" s="166"/>
      <c r="AE57" s="170"/>
      <c r="AF57" s="170"/>
      <c r="AG57" s="170"/>
      <c r="AH57" s="170"/>
      <c r="AI57" s="170"/>
      <c r="AJ57" s="166"/>
      <c r="AK57" s="166"/>
      <c r="AL57" s="170"/>
      <c r="AM57" s="170"/>
      <c r="AN57" s="170"/>
      <c r="AO57" s="170"/>
      <c r="AP57" s="170"/>
      <c r="AQ57" s="166"/>
      <c r="AR57" s="166"/>
      <c r="AS57" s="170"/>
      <c r="AT57" s="170"/>
      <c r="AV57" s="168">
        <f t="shared" si="11"/>
        <v>0</v>
      </c>
      <c r="AW57" s="168">
        <f t="shared" si="12"/>
        <v>0</v>
      </c>
      <c r="AX57" s="168">
        <f t="shared" si="13"/>
        <v>0</v>
      </c>
      <c r="AY57" s="168">
        <f t="shared" si="14"/>
        <v>0</v>
      </c>
      <c r="AZ57" s="168">
        <f t="shared" si="15"/>
        <v>0</v>
      </c>
      <c r="BA57" s="168">
        <f t="shared" si="16"/>
        <v>0</v>
      </c>
      <c r="BB57" s="168">
        <f t="shared" si="17"/>
        <v>0</v>
      </c>
      <c r="BC57" s="168">
        <f t="shared" si="18"/>
        <v>0</v>
      </c>
      <c r="BD57" s="168">
        <f t="shared" si="19"/>
        <v>0</v>
      </c>
      <c r="BE57" s="168">
        <f t="shared" si="20"/>
        <v>0</v>
      </c>
      <c r="BF57" s="168">
        <f t="shared" si="21"/>
        <v>0</v>
      </c>
      <c r="BG57" s="168">
        <f t="shared" si="22"/>
        <v>0</v>
      </c>
      <c r="BH57" s="168">
        <f t="shared" si="23"/>
        <v>0</v>
      </c>
      <c r="BI57" s="168">
        <f t="shared" si="24"/>
        <v>0</v>
      </c>
      <c r="BJ57" s="168">
        <f t="shared" si="25"/>
        <v>0</v>
      </c>
      <c r="BK57" s="168" t="str">
        <f t="shared" si="41"/>
        <v>0</v>
      </c>
      <c r="BL57" s="168" t="str">
        <f t="shared" si="42"/>
        <v>0</v>
      </c>
      <c r="BM57" s="168" t="str">
        <f t="shared" si="43"/>
        <v>0</v>
      </c>
      <c r="BN57" s="168" t="str">
        <f t="shared" si="44"/>
        <v>0</v>
      </c>
      <c r="BO57" s="168" t="str">
        <f t="shared" si="45"/>
        <v>0</v>
      </c>
      <c r="BP57" s="168" t="str">
        <f t="shared" si="46"/>
        <v>0</v>
      </c>
      <c r="BQ57" s="168" t="str">
        <f t="shared" si="47"/>
        <v>0</v>
      </c>
      <c r="BR57" s="168" t="str">
        <f t="shared" si="48"/>
        <v>0</v>
      </c>
      <c r="BS57" s="168" t="str">
        <f t="shared" si="49"/>
        <v>0</v>
      </c>
      <c r="BT57" s="168" t="str">
        <f t="shared" si="50"/>
        <v>0</v>
      </c>
      <c r="BU57" s="168" t="str">
        <f t="shared" si="51"/>
        <v>0</v>
      </c>
      <c r="BV57" s="168" t="str">
        <f t="shared" si="52"/>
        <v>0</v>
      </c>
      <c r="BW57" s="168" t="str">
        <f t="shared" si="53"/>
        <v>0</v>
      </c>
      <c r="BX57" s="168" t="str">
        <f t="shared" si="54"/>
        <v>0</v>
      </c>
      <c r="BY57" s="168" t="str">
        <f t="shared" si="55"/>
        <v>0</v>
      </c>
      <c r="CA57" s="171"/>
    </row>
    <row r="58" spans="1:79" ht="20.100000000000001" customHeight="1" thickBot="1">
      <c r="A58" s="169"/>
      <c r="B58" s="104" t="s">
        <v>63</v>
      </c>
      <c r="C58" s="104">
        <v>0.45833333333333331</v>
      </c>
      <c r="D58" s="212" t="s">
        <v>350</v>
      </c>
      <c r="E58" s="213"/>
      <c r="F58" s="213"/>
      <c r="G58" s="213"/>
      <c r="H58" s="214"/>
      <c r="I58" s="249"/>
      <c r="J58" s="249"/>
      <c r="K58" s="200"/>
      <c r="L58" s="105"/>
      <c r="M58" s="164"/>
      <c r="N58" s="206"/>
      <c r="O58" s="205"/>
      <c r="Q58" s="167"/>
      <c r="R58" s="167"/>
      <c r="S58" s="167"/>
      <c r="T58" s="167"/>
      <c r="U58" s="167"/>
      <c r="V58" s="166"/>
      <c r="W58" s="166"/>
      <c r="X58" s="167"/>
      <c r="Y58" s="167"/>
      <c r="Z58" s="167"/>
      <c r="AA58" s="167"/>
      <c r="AB58" s="167"/>
      <c r="AC58" s="166"/>
      <c r="AD58" s="166"/>
      <c r="AE58" s="167"/>
      <c r="AF58" s="167"/>
      <c r="AG58" s="167"/>
      <c r="AH58" s="167"/>
      <c r="AI58" s="167"/>
      <c r="AJ58" s="166"/>
      <c r="AK58" s="166"/>
      <c r="AL58" s="167"/>
      <c r="AM58" s="167"/>
      <c r="AN58" s="167"/>
      <c r="AO58" s="167"/>
      <c r="AP58" s="167"/>
      <c r="AQ58" s="166"/>
      <c r="AR58" s="166"/>
      <c r="AS58" s="167"/>
      <c r="AT58" s="167"/>
      <c r="AV58" s="168">
        <f t="shared" si="11"/>
        <v>0</v>
      </c>
      <c r="AW58" s="168">
        <f t="shared" si="12"/>
        <v>0</v>
      </c>
      <c r="AX58" s="168">
        <f t="shared" si="13"/>
        <v>0</v>
      </c>
      <c r="AY58" s="168">
        <f t="shared" si="14"/>
        <v>0</v>
      </c>
      <c r="AZ58" s="168">
        <f t="shared" si="15"/>
        <v>0</v>
      </c>
      <c r="BA58" s="168">
        <f t="shared" si="16"/>
        <v>0</v>
      </c>
      <c r="BB58" s="168">
        <f t="shared" si="17"/>
        <v>0</v>
      </c>
      <c r="BC58" s="168">
        <f t="shared" si="18"/>
        <v>0</v>
      </c>
      <c r="BD58" s="168">
        <f t="shared" si="19"/>
        <v>0</v>
      </c>
      <c r="BE58" s="168">
        <f t="shared" si="20"/>
        <v>0</v>
      </c>
      <c r="BF58" s="168">
        <f t="shared" si="21"/>
        <v>0</v>
      </c>
      <c r="BG58" s="168">
        <f t="shared" si="22"/>
        <v>0</v>
      </c>
      <c r="BH58" s="168">
        <f t="shared" si="23"/>
        <v>0</v>
      </c>
      <c r="BI58" s="168">
        <f t="shared" si="24"/>
        <v>0</v>
      </c>
      <c r="BJ58" s="168">
        <f t="shared" si="25"/>
        <v>0</v>
      </c>
      <c r="BK58" s="168" t="str">
        <f t="shared" si="41"/>
        <v>0</v>
      </c>
      <c r="BL58" s="168" t="str">
        <f t="shared" si="42"/>
        <v>0</v>
      </c>
      <c r="BM58" s="168" t="str">
        <f t="shared" si="43"/>
        <v>0</v>
      </c>
      <c r="BN58" s="168" t="str">
        <f t="shared" si="44"/>
        <v>0</v>
      </c>
      <c r="BO58" s="168" t="str">
        <f t="shared" si="45"/>
        <v>0</v>
      </c>
      <c r="BP58" s="168" t="str">
        <f t="shared" si="46"/>
        <v>0</v>
      </c>
      <c r="BQ58" s="168" t="str">
        <f t="shared" si="47"/>
        <v>0</v>
      </c>
      <c r="BR58" s="168" t="str">
        <f t="shared" si="48"/>
        <v>0</v>
      </c>
      <c r="BS58" s="168" t="str">
        <f t="shared" si="49"/>
        <v>0</v>
      </c>
      <c r="BT58" s="168" t="str">
        <f t="shared" si="50"/>
        <v>0</v>
      </c>
      <c r="BU58" s="168" t="str">
        <f t="shared" si="51"/>
        <v>0</v>
      </c>
      <c r="BV58" s="168" t="str">
        <f t="shared" si="52"/>
        <v>0</v>
      </c>
      <c r="BW58" s="168" t="str">
        <f t="shared" si="53"/>
        <v>0</v>
      </c>
      <c r="BX58" s="168" t="str">
        <f t="shared" si="54"/>
        <v>0</v>
      </c>
      <c r="BY58" s="168" t="str">
        <f t="shared" si="55"/>
        <v>0</v>
      </c>
      <c r="CA58" s="171"/>
    </row>
    <row r="59" spans="1:79" ht="20.100000000000001" customHeight="1" thickBot="1">
      <c r="A59" s="169"/>
      <c r="B59" s="74" t="s">
        <v>64</v>
      </c>
      <c r="C59" s="108">
        <v>0.47222222222222227</v>
      </c>
      <c r="D59" s="76" t="s">
        <v>147</v>
      </c>
      <c r="E59" s="76" t="s">
        <v>165</v>
      </c>
      <c r="F59" s="76" t="s">
        <v>183</v>
      </c>
      <c r="G59" s="76" t="s">
        <v>201</v>
      </c>
      <c r="H59" s="106" t="s">
        <v>219</v>
      </c>
      <c r="I59" s="248">
        <f>K59/1.95583</f>
        <v>102.76966812043992</v>
      </c>
      <c r="J59" s="248">
        <f>L59/1.95583</f>
        <v>102.76966812043992</v>
      </c>
      <c r="K59" s="107">
        <v>201</v>
      </c>
      <c r="L59" s="107">
        <f>$K59*'Campaign Total'!$F$43</f>
        <v>201</v>
      </c>
      <c r="M59" s="164">
        <f>SUM(AV59:BJ59)</f>
        <v>0</v>
      </c>
      <c r="N59" s="206">
        <f>SUM(BK59:BY59)</f>
        <v>0</v>
      </c>
      <c r="O59" s="205">
        <f t="shared" si="71"/>
        <v>0</v>
      </c>
      <c r="Q59" s="170"/>
      <c r="R59" s="170"/>
      <c r="S59" s="170"/>
      <c r="T59" s="170"/>
      <c r="U59" s="170"/>
      <c r="V59" s="166"/>
      <c r="W59" s="166"/>
      <c r="X59" s="170"/>
      <c r="Y59" s="170"/>
      <c r="Z59" s="170"/>
      <c r="AA59" s="170"/>
      <c r="AB59" s="170"/>
      <c r="AC59" s="166"/>
      <c r="AD59" s="166"/>
      <c r="AE59" s="170"/>
      <c r="AF59" s="170"/>
      <c r="AG59" s="170"/>
      <c r="AH59" s="170"/>
      <c r="AI59" s="170"/>
      <c r="AJ59" s="166"/>
      <c r="AK59" s="166"/>
      <c r="AL59" s="170"/>
      <c r="AM59" s="170"/>
      <c r="AN59" s="170"/>
      <c r="AO59" s="170"/>
      <c r="AP59" s="170"/>
      <c r="AQ59" s="166"/>
      <c r="AR59" s="166"/>
      <c r="AS59" s="170"/>
      <c r="AT59" s="170"/>
      <c r="AV59" s="168">
        <f t="shared" si="11"/>
        <v>0</v>
      </c>
      <c r="AW59" s="168">
        <f t="shared" si="12"/>
        <v>0</v>
      </c>
      <c r="AX59" s="168">
        <f t="shared" si="13"/>
        <v>0</v>
      </c>
      <c r="AY59" s="168">
        <f t="shared" si="14"/>
        <v>0</v>
      </c>
      <c r="AZ59" s="168">
        <f t="shared" si="15"/>
        <v>0</v>
      </c>
      <c r="BA59" s="168">
        <f t="shared" si="16"/>
        <v>0</v>
      </c>
      <c r="BB59" s="168">
        <f t="shared" si="17"/>
        <v>0</v>
      </c>
      <c r="BC59" s="168">
        <f t="shared" si="18"/>
        <v>0</v>
      </c>
      <c r="BD59" s="168">
        <f t="shared" si="19"/>
        <v>0</v>
      </c>
      <c r="BE59" s="168">
        <f t="shared" si="20"/>
        <v>0</v>
      </c>
      <c r="BF59" s="168">
        <f t="shared" si="21"/>
        <v>0</v>
      </c>
      <c r="BG59" s="168">
        <f t="shared" si="22"/>
        <v>0</v>
      </c>
      <c r="BH59" s="168">
        <f t="shared" si="23"/>
        <v>0</v>
      </c>
      <c r="BI59" s="168">
        <f t="shared" si="24"/>
        <v>0</v>
      </c>
      <c r="BJ59" s="168">
        <f t="shared" si="25"/>
        <v>0</v>
      </c>
      <c r="BK59" s="168" t="str">
        <f t="shared" si="41"/>
        <v>0</v>
      </c>
      <c r="BL59" s="168" t="str">
        <f t="shared" si="42"/>
        <v>0</v>
      </c>
      <c r="BM59" s="168" t="str">
        <f t="shared" si="43"/>
        <v>0</v>
      </c>
      <c r="BN59" s="168" t="str">
        <f t="shared" si="44"/>
        <v>0</v>
      </c>
      <c r="BO59" s="168" t="str">
        <f t="shared" si="45"/>
        <v>0</v>
      </c>
      <c r="BP59" s="168" t="str">
        <f t="shared" si="46"/>
        <v>0</v>
      </c>
      <c r="BQ59" s="168" t="str">
        <f t="shared" si="47"/>
        <v>0</v>
      </c>
      <c r="BR59" s="168" t="str">
        <f t="shared" si="48"/>
        <v>0</v>
      </c>
      <c r="BS59" s="168" t="str">
        <f t="shared" si="49"/>
        <v>0</v>
      </c>
      <c r="BT59" s="168" t="str">
        <f t="shared" si="50"/>
        <v>0</v>
      </c>
      <c r="BU59" s="168" t="str">
        <f t="shared" si="51"/>
        <v>0</v>
      </c>
      <c r="BV59" s="168" t="str">
        <f t="shared" si="52"/>
        <v>0</v>
      </c>
      <c r="BW59" s="168" t="str">
        <f t="shared" si="53"/>
        <v>0</v>
      </c>
      <c r="BX59" s="168" t="str">
        <f t="shared" si="54"/>
        <v>0</v>
      </c>
      <c r="BY59" s="168" t="str">
        <f t="shared" si="55"/>
        <v>0</v>
      </c>
      <c r="CA59" s="171"/>
    </row>
    <row r="60" spans="1:79" ht="20.100000000000001" customHeight="1" thickBot="1">
      <c r="A60" s="169"/>
      <c r="B60" s="73" t="s">
        <v>63</v>
      </c>
      <c r="C60" s="73">
        <v>0.47569444444444442</v>
      </c>
      <c r="D60" s="212" t="s">
        <v>350</v>
      </c>
      <c r="E60" s="213"/>
      <c r="F60" s="213"/>
      <c r="G60" s="213"/>
      <c r="H60" s="214"/>
      <c r="I60" s="249"/>
      <c r="J60" s="249"/>
      <c r="K60" s="105"/>
      <c r="L60" s="105"/>
      <c r="M60" s="164"/>
      <c r="N60" s="206"/>
      <c r="O60" s="205"/>
      <c r="Q60" s="167"/>
      <c r="R60" s="167"/>
      <c r="S60" s="167"/>
      <c r="T60" s="167"/>
      <c r="U60" s="167"/>
      <c r="V60" s="166"/>
      <c r="W60" s="166"/>
      <c r="X60" s="167"/>
      <c r="Y60" s="167"/>
      <c r="Z60" s="167"/>
      <c r="AA60" s="167"/>
      <c r="AB60" s="167"/>
      <c r="AC60" s="166"/>
      <c r="AD60" s="166"/>
      <c r="AE60" s="167"/>
      <c r="AF60" s="167"/>
      <c r="AG60" s="167"/>
      <c r="AH60" s="167"/>
      <c r="AI60" s="167"/>
      <c r="AJ60" s="166"/>
      <c r="AK60" s="166"/>
      <c r="AL60" s="167"/>
      <c r="AM60" s="167"/>
      <c r="AN60" s="167"/>
      <c r="AO60" s="167"/>
      <c r="AP60" s="167"/>
      <c r="AQ60" s="166"/>
      <c r="AR60" s="166"/>
      <c r="AS60" s="167"/>
      <c r="AT60" s="167"/>
      <c r="AV60" s="168">
        <f t="shared" si="11"/>
        <v>0</v>
      </c>
      <c r="AW60" s="168">
        <f t="shared" si="12"/>
        <v>0</v>
      </c>
      <c r="AX60" s="168">
        <f t="shared" si="13"/>
        <v>0</v>
      </c>
      <c r="AY60" s="168">
        <f t="shared" si="14"/>
        <v>0</v>
      </c>
      <c r="AZ60" s="168">
        <f t="shared" si="15"/>
        <v>0</v>
      </c>
      <c r="BA60" s="168">
        <f t="shared" si="16"/>
        <v>0</v>
      </c>
      <c r="BB60" s="168">
        <f t="shared" si="17"/>
        <v>0</v>
      </c>
      <c r="BC60" s="168">
        <f t="shared" si="18"/>
        <v>0</v>
      </c>
      <c r="BD60" s="168">
        <f t="shared" si="19"/>
        <v>0</v>
      </c>
      <c r="BE60" s="168">
        <f t="shared" si="20"/>
        <v>0</v>
      </c>
      <c r="BF60" s="168">
        <f t="shared" si="21"/>
        <v>0</v>
      </c>
      <c r="BG60" s="168">
        <f t="shared" si="22"/>
        <v>0</v>
      </c>
      <c r="BH60" s="168">
        <f t="shared" si="23"/>
        <v>0</v>
      </c>
      <c r="BI60" s="168">
        <f t="shared" si="24"/>
        <v>0</v>
      </c>
      <c r="BJ60" s="168">
        <f t="shared" si="25"/>
        <v>0</v>
      </c>
      <c r="BK60" s="168" t="str">
        <f t="shared" si="41"/>
        <v>0</v>
      </c>
      <c r="BL60" s="168" t="str">
        <f t="shared" si="42"/>
        <v>0</v>
      </c>
      <c r="BM60" s="168" t="str">
        <f t="shared" si="43"/>
        <v>0</v>
      </c>
      <c r="BN60" s="168" t="str">
        <f t="shared" si="44"/>
        <v>0</v>
      </c>
      <c r="BO60" s="168" t="str">
        <f t="shared" si="45"/>
        <v>0</v>
      </c>
      <c r="BP60" s="168" t="str">
        <f t="shared" si="46"/>
        <v>0</v>
      </c>
      <c r="BQ60" s="168" t="str">
        <f t="shared" si="47"/>
        <v>0</v>
      </c>
      <c r="BR60" s="168" t="str">
        <f t="shared" si="48"/>
        <v>0</v>
      </c>
      <c r="BS60" s="168" t="str">
        <f t="shared" si="49"/>
        <v>0</v>
      </c>
      <c r="BT60" s="168" t="str">
        <f t="shared" si="50"/>
        <v>0</v>
      </c>
      <c r="BU60" s="168" t="str">
        <f t="shared" si="51"/>
        <v>0</v>
      </c>
      <c r="BV60" s="168" t="str">
        <f t="shared" si="52"/>
        <v>0</v>
      </c>
      <c r="BW60" s="168" t="str">
        <f t="shared" si="53"/>
        <v>0</v>
      </c>
      <c r="BX60" s="168" t="str">
        <f t="shared" si="54"/>
        <v>0</v>
      </c>
      <c r="BY60" s="168" t="str">
        <f t="shared" si="55"/>
        <v>0</v>
      </c>
      <c r="CA60" s="171"/>
    </row>
    <row r="61" spans="1:79" ht="20.100000000000001" customHeight="1" thickBot="1">
      <c r="A61" s="169"/>
      <c r="B61" s="73" t="s">
        <v>63</v>
      </c>
      <c r="C61" s="73">
        <v>0.47916666666666669</v>
      </c>
      <c r="D61" s="215" t="s">
        <v>141</v>
      </c>
      <c r="E61" s="216"/>
      <c r="F61" s="216"/>
      <c r="G61" s="216"/>
      <c r="H61" s="217"/>
      <c r="I61" s="249"/>
      <c r="J61" s="249"/>
      <c r="K61" s="105"/>
      <c r="L61" s="105"/>
      <c r="M61" s="164"/>
      <c r="N61" s="206"/>
      <c r="O61" s="205"/>
      <c r="Q61" s="167"/>
      <c r="R61" s="167"/>
      <c r="S61" s="167"/>
      <c r="T61" s="167"/>
      <c r="U61" s="167"/>
      <c r="V61" s="166"/>
      <c r="W61" s="166"/>
      <c r="X61" s="167"/>
      <c r="Y61" s="167"/>
      <c r="Z61" s="167"/>
      <c r="AA61" s="167"/>
      <c r="AB61" s="167"/>
      <c r="AC61" s="166"/>
      <c r="AD61" s="166"/>
      <c r="AE61" s="167"/>
      <c r="AF61" s="167"/>
      <c r="AG61" s="167"/>
      <c r="AH61" s="167"/>
      <c r="AI61" s="167"/>
      <c r="AJ61" s="166"/>
      <c r="AK61" s="166"/>
      <c r="AL61" s="167"/>
      <c r="AM61" s="167"/>
      <c r="AN61" s="167"/>
      <c r="AO61" s="167"/>
      <c r="AP61" s="167"/>
      <c r="AQ61" s="166"/>
      <c r="AR61" s="166"/>
      <c r="AS61" s="167"/>
      <c r="AT61" s="167"/>
      <c r="AV61" s="168">
        <f t="shared" si="11"/>
        <v>0</v>
      </c>
      <c r="AW61" s="168">
        <f t="shared" si="12"/>
        <v>0</v>
      </c>
      <c r="AX61" s="168">
        <f t="shared" si="13"/>
        <v>0</v>
      </c>
      <c r="AY61" s="168">
        <f t="shared" si="14"/>
        <v>0</v>
      </c>
      <c r="AZ61" s="168">
        <f t="shared" si="15"/>
        <v>0</v>
      </c>
      <c r="BA61" s="168">
        <f t="shared" si="16"/>
        <v>0</v>
      </c>
      <c r="BB61" s="168">
        <f t="shared" si="17"/>
        <v>0</v>
      </c>
      <c r="BC61" s="168">
        <f t="shared" si="18"/>
        <v>0</v>
      </c>
      <c r="BD61" s="168">
        <f t="shared" si="19"/>
        <v>0</v>
      </c>
      <c r="BE61" s="168">
        <f t="shared" si="20"/>
        <v>0</v>
      </c>
      <c r="BF61" s="168">
        <f t="shared" si="21"/>
        <v>0</v>
      </c>
      <c r="BG61" s="168">
        <f t="shared" si="22"/>
        <v>0</v>
      </c>
      <c r="BH61" s="168">
        <f t="shared" si="23"/>
        <v>0</v>
      </c>
      <c r="BI61" s="168">
        <f t="shared" si="24"/>
        <v>0</v>
      </c>
      <c r="BJ61" s="168">
        <f t="shared" si="25"/>
        <v>0</v>
      </c>
      <c r="BK61" s="168" t="str">
        <f t="shared" si="41"/>
        <v>0</v>
      </c>
      <c r="BL61" s="168" t="str">
        <f t="shared" si="42"/>
        <v>0</v>
      </c>
      <c r="BM61" s="168" t="str">
        <f t="shared" si="43"/>
        <v>0</v>
      </c>
      <c r="BN61" s="168" t="str">
        <f t="shared" si="44"/>
        <v>0</v>
      </c>
      <c r="BO61" s="168" t="str">
        <f t="shared" si="45"/>
        <v>0</v>
      </c>
      <c r="BP61" s="168" t="str">
        <f t="shared" si="46"/>
        <v>0</v>
      </c>
      <c r="BQ61" s="168" t="str">
        <f t="shared" si="47"/>
        <v>0</v>
      </c>
      <c r="BR61" s="168" t="str">
        <f t="shared" si="48"/>
        <v>0</v>
      </c>
      <c r="BS61" s="168" t="str">
        <f t="shared" si="49"/>
        <v>0</v>
      </c>
      <c r="BT61" s="168" t="str">
        <f t="shared" si="50"/>
        <v>0</v>
      </c>
      <c r="BU61" s="168" t="str">
        <f t="shared" si="51"/>
        <v>0</v>
      </c>
      <c r="BV61" s="168" t="str">
        <f t="shared" si="52"/>
        <v>0</v>
      </c>
      <c r="BW61" s="168" t="str">
        <f t="shared" si="53"/>
        <v>0</v>
      </c>
      <c r="BX61" s="168" t="str">
        <f t="shared" si="54"/>
        <v>0</v>
      </c>
      <c r="BY61" s="168" t="str">
        <f t="shared" si="55"/>
        <v>0</v>
      </c>
      <c r="CA61" s="171"/>
    </row>
    <row r="62" spans="1:79" ht="20.100000000000001" customHeight="1" thickBot="1">
      <c r="A62" s="169"/>
      <c r="B62" s="73" t="s">
        <v>63</v>
      </c>
      <c r="C62" s="73">
        <v>0.48958333333333331</v>
      </c>
      <c r="D62" s="215" t="s">
        <v>78</v>
      </c>
      <c r="E62" s="216"/>
      <c r="F62" s="216"/>
      <c r="G62" s="216"/>
      <c r="H62" s="217"/>
      <c r="I62" s="249"/>
      <c r="J62" s="249"/>
      <c r="K62" s="105"/>
      <c r="L62" s="105"/>
      <c r="M62" s="164"/>
      <c r="N62" s="206"/>
      <c r="O62" s="205"/>
      <c r="Q62" s="167"/>
      <c r="R62" s="167"/>
      <c r="S62" s="167"/>
      <c r="T62" s="167"/>
      <c r="U62" s="167"/>
      <c r="V62" s="166"/>
      <c r="W62" s="166"/>
      <c r="X62" s="167"/>
      <c r="Y62" s="167"/>
      <c r="Z62" s="167"/>
      <c r="AA62" s="167"/>
      <c r="AB62" s="167"/>
      <c r="AC62" s="166"/>
      <c r="AD62" s="166"/>
      <c r="AE62" s="167"/>
      <c r="AF62" s="167"/>
      <c r="AG62" s="167"/>
      <c r="AH62" s="167"/>
      <c r="AI62" s="167"/>
      <c r="AJ62" s="166"/>
      <c r="AK62" s="166"/>
      <c r="AL62" s="167"/>
      <c r="AM62" s="167"/>
      <c r="AN62" s="167"/>
      <c r="AO62" s="167"/>
      <c r="AP62" s="167"/>
      <c r="AQ62" s="166"/>
      <c r="AR62" s="166"/>
      <c r="AS62" s="167"/>
      <c r="AT62" s="167"/>
      <c r="AV62" s="168">
        <f t="shared" si="11"/>
        <v>0</v>
      </c>
      <c r="AW62" s="168">
        <f t="shared" si="12"/>
        <v>0</v>
      </c>
      <c r="AX62" s="168">
        <f t="shared" si="13"/>
        <v>0</v>
      </c>
      <c r="AY62" s="168">
        <f t="shared" si="14"/>
        <v>0</v>
      </c>
      <c r="AZ62" s="168">
        <f t="shared" si="15"/>
        <v>0</v>
      </c>
      <c r="BA62" s="168">
        <f t="shared" si="16"/>
        <v>0</v>
      </c>
      <c r="BB62" s="168">
        <f t="shared" si="17"/>
        <v>0</v>
      </c>
      <c r="BC62" s="168">
        <f t="shared" si="18"/>
        <v>0</v>
      </c>
      <c r="BD62" s="168">
        <f t="shared" si="19"/>
        <v>0</v>
      </c>
      <c r="BE62" s="168">
        <f t="shared" si="20"/>
        <v>0</v>
      </c>
      <c r="BF62" s="168">
        <f t="shared" si="21"/>
        <v>0</v>
      </c>
      <c r="BG62" s="168">
        <f t="shared" si="22"/>
        <v>0</v>
      </c>
      <c r="BH62" s="168">
        <f t="shared" si="23"/>
        <v>0</v>
      </c>
      <c r="BI62" s="168">
        <f t="shared" si="24"/>
        <v>0</v>
      </c>
      <c r="BJ62" s="168">
        <f t="shared" si="25"/>
        <v>0</v>
      </c>
      <c r="BK62" s="168" t="str">
        <f t="shared" ref="BK62" si="164">IF(AV62&gt;0,($L62*AV62*$F$14),"0")</f>
        <v>0</v>
      </c>
      <c r="BL62" s="168" t="str">
        <f t="shared" ref="BL62" si="165">IF(AW62&gt;0,($L62*AW62*$F$15),"0")</f>
        <v>0</v>
      </c>
      <c r="BM62" s="168" t="str">
        <f t="shared" ref="BM62" si="166">IF(AX62&gt;0,($L62*AX62*$F$16),"0")</f>
        <v>0</v>
      </c>
      <c r="BN62" s="168" t="str">
        <f t="shared" ref="BN62" si="167">IF(AY62&gt;0,($L62*AY62*$F$17),"0")</f>
        <v>0</v>
      </c>
      <c r="BO62" s="168" t="str">
        <f t="shared" ref="BO62" si="168">IF(AZ62&gt;0,($L62*AZ62*$F$17),"0")</f>
        <v>0</v>
      </c>
      <c r="BP62" s="168" t="str">
        <f t="shared" ref="BP62" si="169">IF(BA62&gt;0,($L62*BA62*$F$19),"0")</f>
        <v>0</v>
      </c>
      <c r="BQ62" s="168" t="str">
        <f t="shared" ref="BQ62" si="170">IF(BB62&gt;0,($L62*BB62*$F$20),"0")</f>
        <v>0</v>
      </c>
      <c r="BR62" s="168" t="str">
        <f t="shared" ref="BR62" si="171">IF(BC62&gt;0,($L62*BC62*$F$21),"0")</f>
        <v>0</v>
      </c>
      <c r="BS62" s="168" t="str">
        <f t="shared" ref="BS62" si="172">IF(BD62&gt;0,($L62*BD62*$F$22),"0")</f>
        <v>0</v>
      </c>
      <c r="BT62" s="168" t="str">
        <f t="shared" ref="BT62" si="173">IF(BE62&gt;0,($L62*BE62*$F$23),"0")</f>
        <v>0</v>
      </c>
      <c r="BU62" s="168" t="str">
        <f t="shared" ref="BU62" si="174">IF(BF62&gt;0,($L62*BF62*$F$24),"0")</f>
        <v>0</v>
      </c>
      <c r="BV62" s="168" t="str">
        <f t="shared" ref="BV62" si="175">IF(BG62&gt;0,($L62*BG62*$F$25),"0")</f>
        <v>0</v>
      </c>
      <c r="BW62" s="168" t="str">
        <f t="shared" ref="BW62" si="176">IF(BH62&gt;0,($L62*BH62*$F$26),"0")</f>
        <v>0</v>
      </c>
      <c r="BX62" s="168" t="str">
        <f t="shared" ref="BX62" si="177">IF(BI62&gt;0,($L62*BI62*$F$27),"0")</f>
        <v>0</v>
      </c>
      <c r="BY62" s="168" t="str">
        <f t="shared" ref="BY62" si="178">IF(BJ62&gt;0,($L62*BJ62*$F$28),"0")</f>
        <v>0</v>
      </c>
      <c r="CA62" s="171"/>
    </row>
    <row r="63" spans="1:79" ht="20.100000000000001" customHeight="1" thickBot="1">
      <c r="A63" s="169"/>
      <c r="B63" s="74" t="s">
        <v>64</v>
      </c>
      <c r="C63" s="74">
        <v>0.50347222222222221</v>
      </c>
      <c r="D63" s="76" t="s">
        <v>311</v>
      </c>
      <c r="E63" s="76" t="s">
        <v>312</v>
      </c>
      <c r="F63" s="76" t="s">
        <v>313</v>
      </c>
      <c r="G63" s="76" t="s">
        <v>314</v>
      </c>
      <c r="H63" s="76" t="s">
        <v>315</v>
      </c>
      <c r="I63" s="248">
        <f>K63/1.95583</f>
        <v>56.242106931584033</v>
      </c>
      <c r="J63" s="248">
        <f>L63/1.95583</f>
        <v>56.242106931584033</v>
      </c>
      <c r="K63" s="107">
        <v>110</v>
      </c>
      <c r="L63" s="107">
        <f>$K63*'Campaign Total'!$F$43</f>
        <v>110</v>
      </c>
      <c r="M63" s="164">
        <f>SUM(AV63:BJ63)</f>
        <v>0</v>
      </c>
      <c r="N63" s="206">
        <f>SUM(BK63:BY63)</f>
        <v>0</v>
      </c>
      <c r="O63" s="205">
        <f t="shared" si="71"/>
        <v>0</v>
      </c>
      <c r="Q63" s="170"/>
      <c r="R63" s="170"/>
      <c r="S63" s="170"/>
      <c r="T63" s="170"/>
      <c r="U63" s="170"/>
      <c r="V63" s="166"/>
      <c r="W63" s="166"/>
      <c r="X63" s="170"/>
      <c r="Y63" s="170"/>
      <c r="Z63" s="170"/>
      <c r="AA63" s="170"/>
      <c r="AB63" s="170"/>
      <c r="AC63" s="166"/>
      <c r="AD63" s="166"/>
      <c r="AE63" s="170"/>
      <c r="AF63" s="170"/>
      <c r="AG63" s="170"/>
      <c r="AH63" s="170"/>
      <c r="AI63" s="170"/>
      <c r="AJ63" s="166"/>
      <c r="AK63" s="166"/>
      <c r="AL63" s="170"/>
      <c r="AM63" s="170"/>
      <c r="AN63" s="170"/>
      <c r="AO63" s="170"/>
      <c r="AP63" s="170"/>
      <c r="AQ63" s="166"/>
      <c r="AR63" s="166"/>
      <c r="AS63" s="170"/>
      <c r="AT63" s="170"/>
      <c r="AV63" s="168">
        <f t="shared" si="11"/>
        <v>0</v>
      </c>
      <c r="AW63" s="168">
        <f t="shared" si="12"/>
        <v>0</v>
      </c>
      <c r="AX63" s="168">
        <f t="shared" si="13"/>
        <v>0</v>
      </c>
      <c r="AY63" s="168">
        <f t="shared" si="14"/>
        <v>0</v>
      </c>
      <c r="AZ63" s="168">
        <f t="shared" si="15"/>
        <v>0</v>
      </c>
      <c r="BA63" s="168">
        <f t="shared" si="16"/>
        <v>0</v>
      </c>
      <c r="BB63" s="168">
        <f t="shared" si="17"/>
        <v>0</v>
      </c>
      <c r="BC63" s="168">
        <f t="shared" si="18"/>
        <v>0</v>
      </c>
      <c r="BD63" s="168">
        <f t="shared" si="19"/>
        <v>0</v>
      </c>
      <c r="BE63" s="168">
        <f t="shared" si="20"/>
        <v>0</v>
      </c>
      <c r="BF63" s="168">
        <f t="shared" si="21"/>
        <v>0</v>
      </c>
      <c r="BG63" s="168">
        <f t="shared" si="22"/>
        <v>0</v>
      </c>
      <c r="BH63" s="168">
        <f t="shared" si="23"/>
        <v>0</v>
      </c>
      <c r="BI63" s="168">
        <f t="shared" si="24"/>
        <v>0</v>
      </c>
      <c r="BJ63" s="168">
        <f t="shared" si="25"/>
        <v>0</v>
      </c>
      <c r="BK63" s="168" t="str">
        <f t="shared" si="41"/>
        <v>0</v>
      </c>
      <c r="BL63" s="168" t="str">
        <f t="shared" si="42"/>
        <v>0</v>
      </c>
      <c r="BM63" s="168" t="str">
        <f t="shared" si="43"/>
        <v>0</v>
      </c>
      <c r="BN63" s="168" t="str">
        <f t="shared" si="44"/>
        <v>0</v>
      </c>
      <c r="BO63" s="168" t="str">
        <f t="shared" si="45"/>
        <v>0</v>
      </c>
      <c r="BP63" s="168" t="str">
        <f t="shared" si="46"/>
        <v>0</v>
      </c>
      <c r="BQ63" s="168" t="str">
        <f t="shared" si="47"/>
        <v>0</v>
      </c>
      <c r="BR63" s="168" t="str">
        <f t="shared" si="48"/>
        <v>0</v>
      </c>
      <c r="BS63" s="168" t="str">
        <f t="shared" si="49"/>
        <v>0</v>
      </c>
      <c r="BT63" s="168" t="str">
        <f t="shared" si="50"/>
        <v>0</v>
      </c>
      <c r="BU63" s="168" t="str">
        <f t="shared" si="51"/>
        <v>0</v>
      </c>
      <c r="BV63" s="168" t="str">
        <f t="shared" si="52"/>
        <v>0</v>
      </c>
      <c r="BW63" s="168" t="str">
        <f t="shared" si="53"/>
        <v>0</v>
      </c>
      <c r="BX63" s="168" t="str">
        <f t="shared" si="54"/>
        <v>0</v>
      </c>
      <c r="BY63" s="168" t="str">
        <f t="shared" si="55"/>
        <v>0</v>
      </c>
      <c r="CA63" s="171"/>
    </row>
    <row r="64" spans="1:79" ht="20.100000000000001" customHeight="1" thickBot="1">
      <c r="A64" s="169"/>
      <c r="B64" s="73" t="s">
        <v>63</v>
      </c>
      <c r="C64" s="73">
        <v>0.50694444444444442</v>
      </c>
      <c r="D64" s="215" t="s">
        <v>78</v>
      </c>
      <c r="E64" s="216"/>
      <c r="F64" s="216"/>
      <c r="G64" s="216"/>
      <c r="H64" s="217"/>
      <c r="I64" s="249"/>
      <c r="J64" s="249"/>
      <c r="K64" s="105"/>
      <c r="L64" s="105"/>
      <c r="M64" s="164"/>
      <c r="N64" s="206"/>
      <c r="O64" s="205"/>
      <c r="Q64" s="167"/>
      <c r="R64" s="167"/>
      <c r="S64" s="167"/>
      <c r="T64" s="167"/>
      <c r="U64" s="167"/>
      <c r="V64" s="166"/>
      <c r="W64" s="166"/>
      <c r="X64" s="167"/>
      <c r="Y64" s="167"/>
      <c r="Z64" s="167"/>
      <c r="AA64" s="167"/>
      <c r="AB64" s="167"/>
      <c r="AC64" s="166"/>
      <c r="AD64" s="166"/>
      <c r="AE64" s="167"/>
      <c r="AF64" s="167"/>
      <c r="AG64" s="167"/>
      <c r="AH64" s="167"/>
      <c r="AI64" s="167"/>
      <c r="AJ64" s="166"/>
      <c r="AK64" s="166"/>
      <c r="AL64" s="167"/>
      <c r="AM64" s="167"/>
      <c r="AN64" s="167"/>
      <c r="AO64" s="167"/>
      <c r="AP64" s="167"/>
      <c r="AQ64" s="166"/>
      <c r="AR64" s="166"/>
      <c r="AS64" s="167"/>
      <c r="AT64" s="167"/>
      <c r="AV64" s="168">
        <f t="shared" si="11"/>
        <v>0</v>
      </c>
      <c r="AW64" s="168">
        <f t="shared" si="12"/>
        <v>0</v>
      </c>
      <c r="AX64" s="168">
        <f t="shared" si="13"/>
        <v>0</v>
      </c>
      <c r="AY64" s="168">
        <f t="shared" si="14"/>
        <v>0</v>
      </c>
      <c r="AZ64" s="168">
        <f t="shared" si="15"/>
        <v>0</v>
      </c>
      <c r="BA64" s="168">
        <f t="shared" si="16"/>
        <v>0</v>
      </c>
      <c r="BB64" s="168">
        <f t="shared" si="17"/>
        <v>0</v>
      </c>
      <c r="BC64" s="168">
        <f t="shared" si="18"/>
        <v>0</v>
      </c>
      <c r="BD64" s="168">
        <f t="shared" si="19"/>
        <v>0</v>
      </c>
      <c r="BE64" s="168">
        <f t="shared" si="20"/>
        <v>0</v>
      </c>
      <c r="BF64" s="168">
        <f t="shared" si="21"/>
        <v>0</v>
      </c>
      <c r="BG64" s="168">
        <f t="shared" si="22"/>
        <v>0</v>
      </c>
      <c r="BH64" s="168">
        <f t="shared" si="23"/>
        <v>0</v>
      </c>
      <c r="BI64" s="168">
        <f t="shared" si="24"/>
        <v>0</v>
      </c>
      <c r="BJ64" s="168">
        <f t="shared" si="25"/>
        <v>0</v>
      </c>
      <c r="BK64" s="168" t="str">
        <f t="shared" ref="BK64" si="179">IF(AV64&gt;0,($L64*AV64*$F$14),"0")</f>
        <v>0</v>
      </c>
      <c r="BL64" s="168" t="str">
        <f t="shared" ref="BL64" si="180">IF(AW64&gt;0,($L64*AW64*$F$15),"0")</f>
        <v>0</v>
      </c>
      <c r="BM64" s="168" t="str">
        <f t="shared" ref="BM64" si="181">IF(AX64&gt;0,($L64*AX64*$F$16),"0")</f>
        <v>0</v>
      </c>
      <c r="BN64" s="168" t="str">
        <f t="shared" ref="BN64" si="182">IF(AY64&gt;0,($L64*AY64*$F$17),"0")</f>
        <v>0</v>
      </c>
      <c r="BO64" s="168" t="str">
        <f t="shared" ref="BO64" si="183">IF(AZ64&gt;0,($L64*AZ64*$F$17),"0")</f>
        <v>0</v>
      </c>
      <c r="BP64" s="168" t="str">
        <f t="shared" ref="BP64" si="184">IF(BA64&gt;0,($L64*BA64*$F$19),"0")</f>
        <v>0</v>
      </c>
      <c r="BQ64" s="168" t="str">
        <f t="shared" ref="BQ64" si="185">IF(BB64&gt;0,($L64*BB64*$F$20),"0")</f>
        <v>0</v>
      </c>
      <c r="BR64" s="168" t="str">
        <f t="shared" ref="BR64" si="186">IF(BC64&gt;0,($L64*BC64*$F$21),"0")</f>
        <v>0</v>
      </c>
      <c r="BS64" s="168" t="str">
        <f t="shared" ref="BS64" si="187">IF(BD64&gt;0,($L64*BD64*$F$22),"0")</f>
        <v>0</v>
      </c>
      <c r="BT64" s="168" t="str">
        <f t="shared" ref="BT64" si="188">IF(BE64&gt;0,($L64*BE64*$F$23),"0")</f>
        <v>0</v>
      </c>
      <c r="BU64" s="168" t="str">
        <f t="shared" ref="BU64" si="189">IF(BF64&gt;0,($L64*BF64*$F$24),"0")</f>
        <v>0</v>
      </c>
      <c r="BV64" s="168" t="str">
        <f t="shared" ref="BV64" si="190">IF(BG64&gt;0,($L64*BG64*$F$25),"0")</f>
        <v>0</v>
      </c>
      <c r="BW64" s="168" t="str">
        <f t="shared" ref="BW64" si="191">IF(BH64&gt;0,($L64*BH64*$F$26),"0")</f>
        <v>0</v>
      </c>
      <c r="BX64" s="168" t="str">
        <f t="shared" ref="BX64" si="192">IF(BI64&gt;0,($L64*BI64*$F$27),"0")</f>
        <v>0</v>
      </c>
      <c r="BY64" s="168" t="str">
        <f t="shared" ref="BY64" si="193">IF(BJ64&gt;0,($L64*BJ64*$F$28),"0")</f>
        <v>0</v>
      </c>
      <c r="CA64" s="171"/>
    </row>
    <row r="65" spans="1:79" ht="20.100000000000001" customHeight="1" thickBot="1">
      <c r="A65" s="169"/>
      <c r="B65" s="74" t="s">
        <v>64</v>
      </c>
      <c r="C65" s="74">
        <v>0.52430555555555558</v>
      </c>
      <c r="D65" s="76" t="s">
        <v>148</v>
      </c>
      <c r="E65" s="76" t="s">
        <v>166</v>
      </c>
      <c r="F65" s="76" t="s">
        <v>184</v>
      </c>
      <c r="G65" s="76" t="s">
        <v>202</v>
      </c>
      <c r="H65" s="106" t="s">
        <v>220</v>
      </c>
      <c r="I65" s="248">
        <f>K65/1.95583</f>
        <v>138.04880792297899</v>
      </c>
      <c r="J65" s="248">
        <f>L65/1.95583</f>
        <v>138.04880792297899</v>
      </c>
      <c r="K65" s="107">
        <v>270</v>
      </c>
      <c r="L65" s="107">
        <f>$K65*'Campaign Total'!$F$43</f>
        <v>270</v>
      </c>
      <c r="M65" s="164">
        <f>SUM(AV65:BJ65)</f>
        <v>0</v>
      </c>
      <c r="N65" s="206">
        <f>SUM(BK65:BY65)</f>
        <v>0</v>
      </c>
      <c r="O65" s="205">
        <f t="shared" si="71"/>
        <v>0</v>
      </c>
      <c r="Q65" s="170"/>
      <c r="R65" s="170"/>
      <c r="S65" s="170"/>
      <c r="T65" s="170"/>
      <c r="U65" s="170"/>
      <c r="V65" s="166"/>
      <c r="W65" s="166"/>
      <c r="X65" s="170"/>
      <c r="Y65" s="170"/>
      <c r="Z65" s="170"/>
      <c r="AA65" s="170"/>
      <c r="AB65" s="170"/>
      <c r="AC65" s="166"/>
      <c r="AD65" s="166"/>
      <c r="AE65" s="170"/>
      <c r="AF65" s="170"/>
      <c r="AG65" s="170"/>
      <c r="AH65" s="170"/>
      <c r="AI65" s="170"/>
      <c r="AJ65" s="166"/>
      <c r="AK65" s="166"/>
      <c r="AL65" s="170"/>
      <c r="AM65" s="170"/>
      <c r="AN65" s="170"/>
      <c r="AO65" s="170"/>
      <c r="AP65" s="170"/>
      <c r="AQ65" s="166"/>
      <c r="AR65" s="166"/>
      <c r="AS65" s="170"/>
      <c r="AT65" s="170"/>
      <c r="AV65" s="168">
        <f t="shared" si="11"/>
        <v>0</v>
      </c>
      <c r="AW65" s="168">
        <f t="shared" si="12"/>
        <v>0</v>
      </c>
      <c r="AX65" s="168">
        <f t="shared" si="13"/>
        <v>0</v>
      </c>
      <c r="AY65" s="168">
        <f t="shared" si="14"/>
        <v>0</v>
      </c>
      <c r="AZ65" s="168">
        <f t="shared" si="15"/>
        <v>0</v>
      </c>
      <c r="BA65" s="168">
        <f t="shared" si="16"/>
        <v>0</v>
      </c>
      <c r="BB65" s="168">
        <f t="shared" si="17"/>
        <v>0</v>
      </c>
      <c r="BC65" s="168">
        <f t="shared" si="18"/>
        <v>0</v>
      </c>
      <c r="BD65" s="168">
        <f t="shared" si="19"/>
        <v>0</v>
      </c>
      <c r="BE65" s="168">
        <f t="shared" si="20"/>
        <v>0</v>
      </c>
      <c r="BF65" s="168">
        <f t="shared" si="21"/>
        <v>0</v>
      </c>
      <c r="BG65" s="168">
        <f t="shared" si="22"/>
        <v>0</v>
      </c>
      <c r="BH65" s="168">
        <f t="shared" si="23"/>
        <v>0</v>
      </c>
      <c r="BI65" s="168">
        <f t="shared" si="24"/>
        <v>0</v>
      </c>
      <c r="BJ65" s="168">
        <f t="shared" si="25"/>
        <v>0</v>
      </c>
      <c r="BK65" s="168" t="str">
        <f t="shared" si="41"/>
        <v>0</v>
      </c>
      <c r="BL65" s="168" t="str">
        <f t="shared" si="42"/>
        <v>0</v>
      </c>
      <c r="BM65" s="168" t="str">
        <f t="shared" si="43"/>
        <v>0</v>
      </c>
      <c r="BN65" s="168" t="str">
        <f t="shared" si="44"/>
        <v>0</v>
      </c>
      <c r="BO65" s="168" t="str">
        <f t="shared" si="45"/>
        <v>0</v>
      </c>
      <c r="BP65" s="168" t="str">
        <f t="shared" si="46"/>
        <v>0</v>
      </c>
      <c r="BQ65" s="168" t="str">
        <f t="shared" si="47"/>
        <v>0</v>
      </c>
      <c r="BR65" s="168" t="str">
        <f t="shared" si="48"/>
        <v>0</v>
      </c>
      <c r="BS65" s="168" t="str">
        <f t="shared" si="49"/>
        <v>0</v>
      </c>
      <c r="BT65" s="168" t="str">
        <f t="shared" si="50"/>
        <v>0</v>
      </c>
      <c r="BU65" s="168" t="str">
        <f t="shared" si="51"/>
        <v>0</v>
      </c>
      <c r="BV65" s="168" t="str">
        <f t="shared" si="52"/>
        <v>0</v>
      </c>
      <c r="BW65" s="168" t="str">
        <f t="shared" si="53"/>
        <v>0</v>
      </c>
      <c r="BX65" s="168" t="str">
        <f t="shared" si="54"/>
        <v>0</v>
      </c>
      <c r="BY65" s="168" t="str">
        <f t="shared" si="55"/>
        <v>0</v>
      </c>
      <c r="CA65" s="171"/>
    </row>
    <row r="66" spans="1:79" ht="19.5" customHeight="1" thickBot="1">
      <c r="A66" s="169"/>
      <c r="B66" s="73" t="s">
        <v>63</v>
      </c>
      <c r="C66" s="73">
        <v>0.52777777777777779</v>
      </c>
      <c r="D66" s="215" t="s">
        <v>78</v>
      </c>
      <c r="E66" s="216"/>
      <c r="F66" s="216"/>
      <c r="G66" s="216"/>
      <c r="H66" s="217"/>
      <c r="I66" s="249"/>
      <c r="J66" s="249"/>
      <c r="K66" s="105"/>
      <c r="L66" s="105"/>
      <c r="M66" s="164"/>
      <c r="N66" s="206"/>
      <c r="O66" s="205"/>
      <c r="Q66" s="167"/>
      <c r="R66" s="167"/>
      <c r="S66" s="167"/>
      <c r="T66" s="167"/>
      <c r="U66" s="167"/>
      <c r="V66" s="166"/>
      <c r="W66" s="166"/>
      <c r="X66" s="167"/>
      <c r="Y66" s="167"/>
      <c r="Z66" s="167"/>
      <c r="AA66" s="167"/>
      <c r="AB66" s="167"/>
      <c r="AC66" s="166"/>
      <c r="AD66" s="166"/>
      <c r="AE66" s="167"/>
      <c r="AF66" s="167"/>
      <c r="AG66" s="167"/>
      <c r="AH66" s="167"/>
      <c r="AI66" s="167"/>
      <c r="AJ66" s="166"/>
      <c r="AK66" s="166"/>
      <c r="AL66" s="167"/>
      <c r="AM66" s="167"/>
      <c r="AN66" s="167"/>
      <c r="AO66" s="167"/>
      <c r="AP66" s="167"/>
      <c r="AQ66" s="166"/>
      <c r="AR66" s="166"/>
      <c r="AS66" s="167"/>
      <c r="AT66" s="167"/>
      <c r="AV66" s="168">
        <f t="shared" si="11"/>
        <v>0</v>
      </c>
      <c r="AW66" s="168">
        <f t="shared" si="12"/>
        <v>0</v>
      </c>
      <c r="AX66" s="168">
        <f t="shared" si="13"/>
        <v>0</v>
      </c>
      <c r="AY66" s="168">
        <f t="shared" si="14"/>
        <v>0</v>
      </c>
      <c r="AZ66" s="168">
        <f t="shared" si="15"/>
        <v>0</v>
      </c>
      <c r="BA66" s="168">
        <f t="shared" si="16"/>
        <v>0</v>
      </c>
      <c r="BB66" s="168">
        <f t="shared" si="17"/>
        <v>0</v>
      </c>
      <c r="BC66" s="168">
        <f t="shared" si="18"/>
        <v>0</v>
      </c>
      <c r="BD66" s="168">
        <f t="shared" si="19"/>
        <v>0</v>
      </c>
      <c r="BE66" s="168">
        <f t="shared" si="20"/>
        <v>0</v>
      </c>
      <c r="BF66" s="168">
        <f t="shared" si="21"/>
        <v>0</v>
      </c>
      <c r="BG66" s="168">
        <f t="shared" si="22"/>
        <v>0</v>
      </c>
      <c r="BH66" s="168">
        <f t="shared" si="23"/>
        <v>0</v>
      </c>
      <c r="BI66" s="168">
        <f t="shared" si="24"/>
        <v>0</v>
      </c>
      <c r="BJ66" s="168">
        <f t="shared" si="25"/>
        <v>0</v>
      </c>
      <c r="BK66" s="168" t="str">
        <f t="shared" si="41"/>
        <v>0</v>
      </c>
      <c r="BL66" s="168" t="str">
        <f t="shared" si="42"/>
        <v>0</v>
      </c>
      <c r="BM66" s="168" t="str">
        <f t="shared" si="43"/>
        <v>0</v>
      </c>
      <c r="BN66" s="168" t="str">
        <f t="shared" si="44"/>
        <v>0</v>
      </c>
      <c r="BO66" s="168" t="str">
        <f t="shared" si="45"/>
        <v>0</v>
      </c>
      <c r="BP66" s="168" t="str">
        <f t="shared" si="46"/>
        <v>0</v>
      </c>
      <c r="BQ66" s="168" t="str">
        <f t="shared" si="47"/>
        <v>0</v>
      </c>
      <c r="BR66" s="168" t="str">
        <f t="shared" si="48"/>
        <v>0</v>
      </c>
      <c r="BS66" s="168" t="str">
        <f t="shared" si="49"/>
        <v>0</v>
      </c>
      <c r="BT66" s="168" t="str">
        <f t="shared" si="50"/>
        <v>0</v>
      </c>
      <c r="BU66" s="168" t="str">
        <f t="shared" si="51"/>
        <v>0</v>
      </c>
      <c r="BV66" s="168" t="str">
        <f t="shared" si="52"/>
        <v>0</v>
      </c>
      <c r="BW66" s="168" t="str">
        <f t="shared" si="53"/>
        <v>0</v>
      </c>
      <c r="BX66" s="168" t="str">
        <f t="shared" si="54"/>
        <v>0</v>
      </c>
      <c r="BY66" s="168" t="str">
        <f t="shared" si="55"/>
        <v>0</v>
      </c>
      <c r="CA66" s="171"/>
    </row>
    <row r="67" spans="1:79" ht="20.100000000000001" customHeight="1" thickBot="1">
      <c r="A67" s="169"/>
      <c r="B67" s="73" t="s">
        <v>63</v>
      </c>
      <c r="C67" s="73">
        <v>0.53125</v>
      </c>
      <c r="D67" s="212" t="s">
        <v>422</v>
      </c>
      <c r="E67" s="213"/>
      <c r="F67" s="213"/>
      <c r="G67" s="213"/>
      <c r="H67" s="214"/>
      <c r="I67" s="249"/>
      <c r="J67" s="249"/>
      <c r="K67" s="105"/>
      <c r="L67" s="105"/>
      <c r="M67" s="164"/>
      <c r="N67" s="206"/>
      <c r="O67" s="205"/>
      <c r="Q67" s="167"/>
      <c r="R67" s="167"/>
      <c r="S67" s="167"/>
      <c r="T67" s="167"/>
      <c r="U67" s="167"/>
      <c r="V67" s="166"/>
      <c r="W67" s="166"/>
      <c r="X67" s="167"/>
      <c r="Y67" s="167"/>
      <c r="Z67" s="167"/>
      <c r="AA67" s="167"/>
      <c r="AB67" s="167"/>
      <c r="AC67" s="166"/>
      <c r="AD67" s="166"/>
      <c r="AE67" s="167"/>
      <c r="AF67" s="167"/>
      <c r="AG67" s="167"/>
      <c r="AH67" s="167"/>
      <c r="AI67" s="167"/>
      <c r="AJ67" s="166"/>
      <c r="AK67" s="166"/>
      <c r="AL67" s="167"/>
      <c r="AM67" s="167"/>
      <c r="AN67" s="167"/>
      <c r="AO67" s="167"/>
      <c r="AP67" s="167"/>
      <c r="AQ67" s="166"/>
      <c r="AR67" s="166"/>
      <c r="AS67" s="167"/>
      <c r="AT67" s="167"/>
      <c r="AV67" s="168">
        <f t="shared" si="11"/>
        <v>0</v>
      </c>
      <c r="AW67" s="168">
        <f t="shared" si="12"/>
        <v>0</v>
      </c>
      <c r="AX67" s="168">
        <f t="shared" si="13"/>
        <v>0</v>
      </c>
      <c r="AY67" s="168">
        <f t="shared" si="14"/>
        <v>0</v>
      </c>
      <c r="AZ67" s="168">
        <f t="shared" si="15"/>
        <v>0</v>
      </c>
      <c r="BA67" s="168">
        <f t="shared" si="16"/>
        <v>0</v>
      </c>
      <c r="BB67" s="168">
        <f t="shared" si="17"/>
        <v>0</v>
      </c>
      <c r="BC67" s="168">
        <f t="shared" si="18"/>
        <v>0</v>
      </c>
      <c r="BD67" s="168">
        <f t="shared" si="19"/>
        <v>0</v>
      </c>
      <c r="BE67" s="168">
        <f t="shared" si="20"/>
        <v>0</v>
      </c>
      <c r="BF67" s="168">
        <f t="shared" si="21"/>
        <v>0</v>
      </c>
      <c r="BG67" s="168">
        <f t="shared" si="22"/>
        <v>0</v>
      </c>
      <c r="BH67" s="168">
        <f t="shared" si="23"/>
        <v>0</v>
      </c>
      <c r="BI67" s="168">
        <f t="shared" si="24"/>
        <v>0</v>
      </c>
      <c r="BJ67" s="168">
        <f t="shared" si="25"/>
        <v>0</v>
      </c>
      <c r="BK67" s="168" t="str">
        <f t="shared" si="41"/>
        <v>0</v>
      </c>
      <c r="BL67" s="168" t="str">
        <f t="shared" si="42"/>
        <v>0</v>
      </c>
      <c r="BM67" s="168" t="str">
        <f t="shared" si="43"/>
        <v>0</v>
      </c>
      <c r="BN67" s="168" t="str">
        <f t="shared" si="44"/>
        <v>0</v>
      </c>
      <c r="BO67" s="168" t="str">
        <f t="shared" si="45"/>
        <v>0</v>
      </c>
      <c r="BP67" s="168" t="str">
        <f t="shared" si="46"/>
        <v>0</v>
      </c>
      <c r="BQ67" s="168" t="str">
        <f t="shared" si="47"/>
        <v>0</v>
      </c>
      <c r="BR67" s="168" t="str">
        <f t="shared" si="48"/>
        <v>0</v>
      </c>
      <c r="BS67" s="168" t="str">
        <f t="shared" si="49"/>
        <v>0</v>
      </c>
      <c r="BT67" s="168" t="str">
        <f t="shared" si="50"/>
        <v>0</v>
      </c>
      <c r="BU67" s="168" t="str">
        <f t="shared" si="51"/>
        <v>0</v>
      </c>
      <c r="BV67" s="168" t="str">
        <f t="shared" si="52"/>
        <v>0</v>
      </c>
      <c r="BW67" s="168" t="str">
        <f t="shared" si="53"/>
        <v>0</v>
      </c>
      <c r="BX67" s="168" t="str">
        <f t="shared" si="54"/>
        <v>0</v>
      </c>
      <c r="BY67" s="168" t="str">
        <f t="shared" si="55"/>
        <v>0</v>
      </c>
      <c r="CA67" s="171"/>
    </row>
    <row r="68" spans="1:79" ht="20.25" customHeight="1" thickBot="1">
      <c r="A68" s="169"/>
      <c r="B68" s="74" t="s">
        <v>64</v>
      </c>
      <c r="C68" s="74">
        <v>0.54513888888888884</v>
      </c>
      <c r="D68" s="76" t="s">
        <v>367</v>
      </c>
      <c r="E68" s="76" t="s">
        <v>167</v>
      </c>
      <c r="F68" s="76" t="s">
        <v>185</v>
      </c>
      <c r="G68" s="76" t="s">
        <v>203</v>
      </c>
      <c r="H68" s="76" t="s">
        <v>221</v>
      </c>
      <c r="I68" s="248">
        <f>K68/1.95583</f>
        <v>168.7263207947521</v>
      </c>
      <c r="J68" s="248">
        <f>L68/1.95583</f>
        <v>168.7263207947521</v>
      </c>
      <c r="K68" s="107">
        <v>330</v>
      </c>
      <c r="L68" s="107">
        <f>$K68*'Campaign Total'!$F$43</f>
        <v>330</v>
      </c>
      <c r="M68" s="164">
        <f>SUM(AV68:BJ68)</f>
        <v>0</v>
      </c>
      <c r="N68" s="206">
        <f>SUM(BK68:BY68)</f>
        <v>0</v>
      </c>
      <c r="O68" s="205">
        <f t="shared" si="71"/>
        <v>0</v>
      </c>
      <c r="Q68" s="170"/>
      <c r="R68" s="170"/>
      <c r="S68" s="170"/>
      <c r="T68" s="170"/>
      <c r="U68" s="170"/>
      <c r="V68" s="166"/>
      <c r="W68" s="166"/>
      <c r="X68" s="170"/>
      <c r="Y68" s="170"/>
      <c r="Z68" s="170"/>
      <c r="AA68" s="170"/>
      <c r="AB68" s="170"/>
      <c r="AC68" s="166"/>
      <c r="AD68" s="166"/>
      <c r="AE68" s="170"/>
      <c r="AF68" s="170"/>
      <c r="AG68" s="170"/>
      <c r="AH68" s="170"/>
      <c r="AI68" s="170"/>
      <c r="AJ68" s="166"/>
      <c r="AK68" s="166"/>
      <c r="AL68" s="170"/>
      <c r="AM68" s="170"/>
      <c r="AN68" s="170"/>
      <c r="AO68" s="170"/>
      <c r="AP68" s="170"/>
      <c r="AQ68" s="166"/>
      <c r="AR68" s="166"/>
      <c r="AS68" s="170"/>
      <c r="AT68" s="170"/>
      <c r="AV68" s="168">
        <f t="shared" si="11"/>
        <v>0</v>
      </c>
      <c r="AW68" s="168">
        <f t="shared" si="12"/>
        <v>0</v>
      </c>
      <c r="AX68" s="168">
        <f t="shared" si="13"/>
        <v>0</v>
      </c>
      <c r="AY68" s="168">
        <f t="shared" si="14"/>
        <v>0</v>
      </c>
      <c r="AZ68" s="168">
        <f t="shared" si="15"/>
        <v>0</v>
      </c>
      <c r="BA68" s="168">
        <f t="shared" si="16"/>
        <v>0</v>
      </c>
      <c r="BB68" s="168">
        <f t="shared" si="17"/>
        <v>0</v>
      </c>
      <c r="BC68" s="168">
        <f t="shared" si="18"/>
        <v>0</v>
      </c>
      <c r="BD68" s="168">
        <f t="shared" si="19"/>
        <v>0</v>
      </c>
      <c r="BE68" s="168">
        <f t="shared" si="20"/>
        <v>0</v>
      </c>
      <c r="BF68" s="168">
        <f t="shared" si="21"/>
        <v>0</v>
      </c>
      <c r="BG68" s="168">
        <f t="shared" si="22"/>
        <v>0</v>
      </c>
      <c r="BH68" s="168">
        <f t="shared" si="23"/>
        <v>0</v>
      </c>
      <c r="BI68" s="168">
        <f t="shared" si="24"/>
        <v>0</v>
      </c>
      <c r="BJ68" s="168">
        <f t="shared" si="25"/>
        <v>0</v>
      </c>
      <c r="BK68" s="168" t="str">
        <f t="shared" si="41"/>
        <v>0</v>
      </c>
      <c r="BL68" s="168" t="str">
        <f t="shared" si="42"/>
        <v>0</v>
      </c>
      <c r="BM68" s="168" t="str">
        <f t="shared" si="43"/>
        <v>0</v>
      </c>
      <c r="BN68" s="168" t="str">
        <f t="shared" si="44"/>
        <v>0</v>
      </c>
      <c r="BO68" s="168" t="str">
        <f t="shared" si="45"/>
        <v>0</v>
      </c>
      <c r="BP68" s="168" t="str">
        <f t="shared" si="46"/>
        <v>0</v>
      </c>
      <c r="BQ68" s="168" t="str">
        <f t="shared" si="47"/>
        <v>0</v>
      </c>
      <c r="BR68" s="168" t="str">
        <f t="shared" si="48"/>
        <v>0</v>
      </c>
      <c r="BS68" s="168" t="str">
        <f t="shared" si="49"/>
        <v>0</v>
      </c>
      <c r="BT68" s="168" t="str">
        <f t="shared" si="50"/>
        <v>0</v>
      </c>
      <c r="BU68" s="168" t="str">
        <f t="shared" si="51"/>
        <v>0</v>
      </c>
      <c r="BV68" s="168" t="str">
        <f t="shared" si="52"/>
        <v>0</v>
      </c>
      <c r="BW68" s="168" t="str">
        <f t="shared" si="53"/>
        <v>0</v>
      </c>
      <c r="BX68" s="168" t="str">
        <f t="shared" si="54"/>
        <v>0</v>
      </c>
      <c r="BY68" s="168" t="str">
        <f t="shared" si="55"/>
        <v>0</v>
      </c>
      <c r="CA68" s="171"/>
    </row>
    <row r="69" spans="1:79" ht="20.25" customHeight="1" thickBot="1">
      <c r="A69" s="169"/>
      <c r="B69" s="73" t="s">
        <v>63</v>
      </c>
      <c r="C69" s="73">
        <v>0.54861111111111116</v>
      </c>
      <c r="D69" s="212" t="s">
        <v>422</v>
      </c>
      <c r="E69" s="213"/>
      <c r="F69" s="213"/>
      <c r="G69" s="213"/>
      <c r="H69" s="214"/>
      <c r="I69" s="249"/>
      <c r="J69" s="249"/>
      <c r="K69" s="105"/>
      <c r="L69" s="105"/>
      <c r="M69" s="164"/>
      <c r="N69" s="206"/>
      <c r="O69" s="205"/>
      <c r="Q69" s="167"/>
      <c r="R69" s="167"/>
      <c r="S69" s="167"/>
      <c r="T69" s="167"/>
      <c r="U69" s="167"/>
      <c r="V69" s="166"/>
      <c r="W69" s="166"/>
      <c r="X69" s="167"/>
      <c r="Y69" s="167"/>
      <c r="Z69" s="167"/>
      <c r="AA69" s="167"/>
      <c r="AB69" s="167"/>
      <c r="AC69" s="166"/>
      <c r="AD69" s="166"/>
      <c r="AE69" s="167"/>
      <c r="AF69" s="167"/>
      <c r="AG69" s="167"/>
      <c r="AH69" s="167"/>
      <c r="AI69" s="167"/>
      <c r="AJ69" s="166"/>
      <c r="AK69" s="166"/>
      <c r="AL69" s="167"/>
      <c r="AM69" s="167"/>
      <c r="AN69" s="167"/>
      <c r="AO69" s="167"/>
      <c r="AP69" s="167"/>
      <c r="AQ69" s="166"/>
      <c r="AR69" s="166"/>
      <c r="AS69" s="167"/>
      <c r="AT69" s="167"/>
      <c r="AV69" s="168">
        <f t="shared" ref="AV69:AV100" si="194">COUNTIF($Q69:$AT69,"a")</f>
        <v>0</v>
      </c>
      <c r="AW69" s="168">
        <f t="shared" ref="AW69:AW100" si="195">COUNTIF($Q69:$AT69,"b")</f>
        <v>0</v>
      </c>
      <c r="AX69" s="168">
        <f t="shared" ref="AX69:AX100" si="196">COUNTIF($Q69:$AT69,"c")</f>
        <v>0</v>
      </c>
      <c r="AY69" s="168">
        <f t="shared" ref="AY69:AY100" si="197">COUNTIF($Q69:$AT69,"d")</f>
        <v>0</v>
      </c>
      <c r="AZ69" s="168">
        <f t="shared" ref="AZ69:AZ100" si="198">COUNTIF($Q69:$AT69,"e")</f>
        <v>0</v>
      </c>
      <c r="BA69" s="168">
        <f t="shared" ref="BA69:BA100" si="199">COUNTIF($Q69:$AT69,"f")</f>
        <v>0</v>
      </c>
      <c r="BB69" s="168">
        <f t="shared" ref="BB69:BB100" si="200">COUNTIF($Q69:$AT69,"g")</f>
        <v>0</v>
      </c>
      <c r="BC69" s="168">
        <f t="shared" ref="BC69:BC100" si="201">COUNTIF($Q69:$AT69,"h")</f>
        <v>0</v>
      </c>
      <c r="BD69" s="168">
        <f t="shared" ref="BD69:BD100" si="202">COUNTIF($Q69:$AT69,"i")</f>
        <v>0</v>
      </c>
      <c r="BE69" s="168">
        <f t="shared" ref="BE69:BE100" si="203">COUNTIF($Q69:$AT69,"j")</f>
        <v>0</v>
      </c>
      <c r="BF69" s="168">
        <f t="shared" ref="BF69:BF100" si="204">COUNTIF($Q69:$AT69,"k")</f>
        <v>0</v>
      </c>
      <c r="BG69" s="168">
        <f t="shared" ref="BG69:BG100" si="205">COUNTIF($Q69:$AT69,"l")</f>
        <v>0</v>
      </c>
      <c r="BH69" s="168">
        <f t="shared" ref="BH69:BH100" si="206">COUNTIF($Q69:$AT69,"m")</f>
        <v>0</v>
      </c>
      <c r="BI69" s="168">
        <f t="shared" ref="BI69:BI100" si="207">COUNTIF($Q69:$AT69,"n")</f>
        <v>0</v>
      </c>
      <c r="BJ69" s="168">
        <f t="shared" ref="BJ69:BJ100" si="208">COUNTIF($Q69:$AT69,"o")</f>
        <v>0</v>
      </c>
      <c r="BK69" s="168" t="str">
        <f t="shared" si="41"/>
        <v>0</v>
      </c>
      <c r="BL69" s="168" t="str">
        <f t="shared" si="42"/>
        <v>0</v>
      </c>
      <c r="BM69" s="168" t="str">
        <f t="shared" si="43"/>
        <v>0</v>
      </c>
      <c r="BN69" s="168" t="str">
        <f t="shared" si="44"/>
        <v>0</v>
      </c>
      <c r="BO69" s="168" t="str">
        <f t="shared" si="45"/>
        <v>0</v>
      </c>
      <c r="BP69" s="168" t="str">
        <f t="shared" si="46"/>
        <v>0</v>
      </c>
      <c r="BQ69" s="168" t="str">
        <f t="shared" si="47"/>
        <v>0</v>
      </c>
      <c r="BR69" s="168" t="str">
        <f t="shared" si="48"/>
        <v>0</v>
      </c>
      <c r="BS69" s="168" t="str">
        <f t="shared" si="49"/>
        <v>0</v>
      </c>
      <c r="BT69" s="168" t="str">
        <f t="shared" si="50"/>
        <v>0</v>
      </c>
      <c r="BU69" s="168" t="str">
        <f t="shared" si="51"/>
        <v>0</v>
      </c>
      <c r="BV69" s="168" t="str">
        <f t="shared" si="52"/>
        <v>0</v>
      </c>
      <c r="BW69" s="168" t="str">
        <f t="shared" si="53"/>
        <v>0</v>
      </c>
      <c r="BX69" s="168" t="str">
        <f t="shared" si="54"/>
        <v>0</v>
      </c>
      <c r="BY69" s="168" t="str">
        <f t="shared" si="55"/>
        <v>0</v>
      </c>
      <c r="CA69" s="171"/>
    </row>
    <row r="70" spans="1:79" ht="19.5" customHeight="1" thickTop="1" thickBot="1">
      <c r="A70" s="163"/>
      <c r="B70" s="104" t="s">
        <v>63</v>
      </c>
      <c r="C70" s="104">
        <v>0.55208333333333337</v>
      </c>
      <c r="D70" s="209" t="s">
        <v>141</v>
      </c>
      <c r="E70" s="210"/>
      <c r="F70" s="210"/>
      <c r="G70" s="210"/>
      <c r="H70" s="211"/>
      <c r="I70" s="249"/>
      <c r="J70" s="249"/>
      <c r="K70" s="105"/>
      <c r="L70" s="105"/>
      <c r="M70" s="164"/>
      <c r="N70" s="206"/>
      <c r="O70" s="205"/>
      <c r="Q70" s="167"/>
      <c r="R70" s="167"/>
      <c r="S70" s="167"/>
      <c r="T70" s="167"/>
      <c r="U70" s="167"/>
      <c r="V70" s="166"/>
      <c r="W70" s="166"/>
      <c r="X70" s="167"/>
      <c r="Y70" s="167"/>
      <c r="Z70" s="167"/>
      <c r="AA70" s="167"/>
      <c r="AB70" s="167"/>
      <c r="AC70" s="166"/>
      <c r="AD70" s="166"/>
      <c r="AE70" s="167"/>
      <c r="AF70" s="167"/>
      <c r="AG70" s="167"/>
      <c r="AH70" s="167"/>
      <c r="AI70" s="167"/>
      <c r="AJ70" s="166"/>
      <c r="AK70" s="166"/>
      <c r="AL70" s="167"/>
      <c r="AM70" s="167"/>
      <c r="AN70" s="167"/>
      <c r="AO70" s="167"/>
      <c r="AP70" s="167"/>
      <c r="AQ70" s="166"/>
      <c r="AR70" s="166"/>
      <c r="AS70" s="167"/>
      <c r="AT70" s="167"/>
      <c r="AV70" s="168">
        <f t="shared" si="194"/>
        <v>0</v>
      </c>
      <c r="AW70" s="168">
        <f t="shared" si="195"/>
        <v>0</v>
      </c>
      <c r="AX70" s="168">
        <f t="shared" si="196"/>
        <v>0</v>
      </c>
      <c r="AY70" s="168">
        <f t="shared" si="197"/>
        <v>0</v>
      </c>
      <c r="AZ70" s="168">
        <f t="shared" si="198"/>
        <v>0</v>
      </c>
      <c r="BA70" s="168">
        <f t="shared" si="199"/>
        <v>0</v>
      </c>
      <c r="BB70" s="168">
        <f t="shared" si="200"/>
        <v>0</v>
      </c>
      <c r="BC70" s="168">
        <f t="shared" si="201"/>
        <v>0</v>
      </c>
      <c r="BD70" s="168">
        <f t="shared" si="202"/>
        <v>0</v>
      </c>
      <c r="BE70" s="168">
        <f t="shared" si="203"/>
        <v>0</v>
      </c>
      <c r="BF70" s="168">
        <f t="shared" si="204"/>
        <v>0</v>
      </c>
      <c r="BG70" s="168">
        <f t="shared" si="205"/>
        <v>0</v>
      </c>
      <c r="BH70" s="168">
        <f t="shared" si="206"/>
        <v>0</v>
      </c>
      <c r="BI70" s="168">
        <f t="shared" si="207"/>
        <v>0</v>
      </c>
      <c r="BJ70" s="168">
        <f t="shared" si="208"/>
        <v>0</v>
      </c>
      <c r="BK70" s="168" t="str">
        <f>IF(AV70&gt;0,($L70*AV70*$F$14),"0")</f>
        <v>0</v>
      </c>
      <c r="BL70" s="168" t="str">
        <f>IF(AW70&gt;0,($L70*AW70*$F$15),"0")</f>
        <v>0</v>
      </c>
      <c r="BM70" s="168" t="str">
        <f>IF(AX70&gt;0,($L70*AX70*$F$16),"0")</f>
        <v>0</v>
      </c>
      <c r="BN70" s="168" t="str">
        <f>IF(AY70&gt;0,($L70*AY70*$F$17),"0")</f>
        <v>0</v>
      </c>
      <c r="BO70" s="168" t="str">
        <f>IF(AZ70&gt;0,($L70*AZ70*$F$17),"0")</f>
        <v>0</v>
      </c>
      <c r="BP70" s="168" t="str">
        <f>IF(BA70&gt;0,($L70*BA70*$F$19),"0")</f>
        <v>0</v>
      </c>
      <c r="BQ70" s="168" t="str">
        <f>IF(BB70&gt;0,($L70*BB70*$F$20),"0")</f>
        <v>0</v>
      </c>
      <c r="BR70" s="168" t="str">
        <f>IF(BC70&gt;0,($L70*BC70*$F$21),"0")</f>
        <v>0</v>
      </c>
      <c r="BS70" s="168" t="str">
        <f>IF(BD70&gt;0,($L70*BD70*$F$22),"0")</f>
        <v>0</v>
      </c>
      <c r="BT70" s="168" t="str">
        <f>IF(BE70&gt;0,($L70*BE70*$F$23),"0")</f>
        <v>0</v>
      </c>
      <c r="BU70" s="168" t="str">
        <f>IF(BF70&gt;0,($L70*BF70*$F$24),"0")</f>
        <v>0</v>
      </c>
      <c r="BV70" s="168" t="str">
        <f>IF(BG70&gt;0,($L70*BG70*$F$25),"0")</f>
        <v>0</v>
      </c>
      <c r="BW70" s="168" t="str">
        <f>IF(BH70&gt;0,($L70*BH70*$F$26),"0")</f>
        <v>0</v>
      </c>
      <c r="BX70" s="168" t="str">
        <f>IF(BI70&gt;0,($L70*BI70*$F$27),"0")</f>
        <v>0</v>
      </c>
      <c r="BY70" s="168" t="str">
        <f>IF(BJ70&gt;0,($L70*BJ70*$F$28),"0")</f>
        <v>0</v>
      </c>
      <c r="CA70" s="171"/>
    </row>
    <row r="71" spans="1:79" ht="20.100000000000001" customHeight="1" thickBot="1">
      <c r="A71" s="169"/>
      <c r="B71" s="73" t="s">
        <v>63</v>
      </c>
      <c r="C71" s="73">
        <v>0.5625</v>
      </c>
      <c r="D71" s="215" t="s">
        <v>79</v>
      </c>
      <c r="E71" s="216"/>
      <c r="F71" s="216"/>
      <c r="G71" s="216"/>
      <c r="H71" s="216"/>
      <c r="I71" s="249"/>
      <c r="J71" s="249"/>
      <c r="K71" s="105"/>
      <c r="L71" s="105"/>
      <c r="M71" s="164"/>
      <c r="N71" s="206"/>
      <c r="O71" s="205"/>
      <c r="Q71" s="167"/>
      <c r="R71" s="167"/>
      <c r="S71" s="167"/>
      <c r="T71" s="167"/>
      <c r="U71" s="167"/>
      <c r="V71" s="166"/>
      <c r="W71" s="166"/>
      <c r="X71" s="167"/>
      <c r="Y71" s="167"/>
      <c r="Z71" s="167"/>
      <c r="AA71" s="167"/>
      <c r="AB71" s="167"/>
      <c r="AC71" s="166"/>
      <c r="AD71" s="166"/>
      <c r="AE71" s="167"/>
      <c r="AF71" s="167"/>
      <c r="AG71" s="167"/>
      <c r="AH71" s="167"/>
      <c r="AI71" s="167"/>
      <c r="AJ71" s="166"/>
      <c r="AK71" s="166"/>
      <c r="AL71" s="167"/>
      <c r="AM71" s="167"/>
      <c r="AN71" s="167"/>
      <c r="AO71" s="167"/>
      <c r="AP71" s="167"/>
      <c r="AQ71" s="166"/>
      <c r="AR71" s="166"/>
      <c r="AS71" s="167"/>
      <c r="AT71" s="167"/>
      <c r="AV71" s="168">
        <f t="shared" si="194"/>
        <v>0</v>
      </c>
      <c r="AW71" s="168">
        <f t="shared" si="195"/>
        <v>0</v>
      </c>
      <c r="AX71" s="168">
        <f t="shared" si="196"/>
        <v>0</v>
      </c>
      <c r="AY71" s="168">
        <f t="shared" si="197"/>
        <v>0</v>
      </c>
      <c r="AZ71" s="168">
        <f t="shared" si="198"/>
        <v>0</v>
      </c>
      <c r="BA71" s="168">
        <f t="shared" si="199"/>
        <v>0</v>
      </c>
      <c r="BB71" s="168">
        <f t="shared" si="200"/>
        <v>0</v>
      </c>
      <c r="BC71" s="168">
        <f t="shared" si="201"/>
        <v>0</v>
      </c>
      <c r="BD71" s="168">
        <f t="shared" si="202"/>
        <v>0</v>
      </c>
      <c r="BE71" s="168">
        <f t="shared" si="203"/>
        <v>0</v>
      </c>
      <c r="BF71" s="168">
        <f t="shared" si="204"/>
        <v>0</v>
      </c>
      <c r="BG71" s="168">
        <f t="shared" si="205"/>
        <v>0</v>
      </c>
      <c r="BH71" s="168">
        <f t="shared" si="206"/>
        <v>0</v>
      </c>
      <c r="BI71" s="168">
        <f t="shared" si="207"/>
        <v>0</v>
      </c>
      <c r="BJ71" s="168">
        <f t="shared" si="208"/>
        <v>0</v>
      </c>
      <c r="BK71" s="168" t="str">
        <f t="shared" si="41"/>
        <v>0</v>
      </c>
      <c r="BL71" s="168" t="str">
        <f t="shared" si="42"/>
        <v>0</v>
      </c>
      <c r="BM71" s="168" t="str">
        <f t="shared" si="43"/>
        <v>0</v>
      </c>
      <c r="BN71" s="168" t="str">
        <f t="shared" si="44"/>
        <v>0</v>
      </c>
      <c r="BO71" s="168" t="str">
        <f t="shared" si="45"/>
        <v>0</v>
      </c>
      <c r="BP71" s="168" t="str">
        <f t="shared" si="46"/>
        <v>0</v>
      </c>
      <c r="BQ71" s="168" t="str">
        <f t="shared" si="47"/>
        <v>0</v>
      </c>
      <c r="BR71" s="168" t="str">
        <f t="shared" si="48"/>
        <v>0</v>
      </c>
      <c r="BS71" s="168" t="str">
        <f t="shared" si="49"/>
        <v>0</v>
      </c>
      <c r="BT71" s="168" t="str">
        <f t="shared" si="50"/>
        <v>0</v>
      </c>
      <c r="BU71" s="168" t="str">
        <f t="shared" si="51"/>
        <v>0</v>
      </c>
      <c r="BV71" s="168" t="str">
        <f t="shared" si="52"/>
        <v>0</v>
      </c>
      <c r="BW71" s="168" t="str">
        <f t="shared" si="53"/>
        <v>0</v>
      </c>
      <c r="BX71" s="168" t="str">
        <f t="shared" si="54"/>
        <v>0</v>
      </c>
      <c r="BY71" s="168" t="str">
        <f t="shared" si="55"/>
        <v>0</v>
      </c>
      <c r="CA71" s="171"/>
    </row>
    <row r="72" spans="1:79" ht="20.25" customHeight="1" thickBot="1">
      <c r="A72" s="169"/>
      <c r="B72" s="74" t="s">
        <v>64</v>
      </c>
      <c r="C72" s="74">
        <v>0.57499999999999996</v>
      </c>
      <c r="D72" s="76" t="s">
        <v>425</v>
      </c>
      <c r="E72" s="76" t="s">
        <v>426</v>
      </c>
      <c r="F72" s="76" t="s">
        <v>427</v>
      </c>
      <c r="G72" s="76" t="s">
        <v>428</v>
      </c>
      <c r="H72" s="76" t="s">
        <v>429</v>
      </c>
      <c r="I72" s="250">
        <f>K72/1.95583</f>
        <v>250.53302178614706</v>
      </c>
      <c r="J72" s="250">
        <f>L72/1.95583</f>
        <v>250.53302178614706</v>
      </c>
      <c r="K72" s="109">
        <v>490</v>
      </c>
      <c r="L72" s="109">
        <f>$K72*'Campaign Total'!$F$43</f>
        <v>490</v>
      </c>
      <c r="M72" s="164">
        <f>SUM(AV72:BJ72)</f>
        <v>0</v>
      </c>
      <c r="N72" s="206">
        <f>SUM(BK72:BY72)</f>
        <v>0</v>
      </c>
      <c r="O72" s="205">
        <f t="shared" si="71"/>
        <v>0</v>
      </c>
      <c r="Q72" s="170"/>
      <c r="R72" s="170"/>
      <c r="S72" s="170"/>
      <c r="T72" s="170"/>
      <c r="U72" s="170"/>
      <c r="V72" s="166"/>
      <c r="W72" s="166"/>
      <c r="X72" s="170"/>
      <c r="Y72" s="170"/>
      <c r="Z72" s="170"/>
      <c r="AA72" s="170"/>
      <c r="AB72" s="170"/>
      <c r="AC72" s="166"/>
      <c r="AD72" s="166"/>
      <c r="AE72" s="170"/>
      <c r="AF72" s="170"/>
      <c r="AG72" s="170"/>
      <c r="AH72" s="170"/>
      <c r="AI72" s="170"/>
      <c r="AJ72" s="166"/>
      <c r="AK72" s="166"/>
      <c r="AL72" s="170"/>
      <c r="AM72" s="170"/>
      <c r="AN72" s="170"/>
      <c r="AO72" s="170"/>
      <c r="AP72" s="170"/>
      <c r="AQ72" s="166"/>
      <c r="AR72" s="166"/>
      <c r="AS72" s="170"/>
      <c r="AT72" s="170"/>
      <c r="AV72" s="168">
        <f t="shared" si="194"/>
        <v>0</v>
      </c>
      <c r="AW72" s="168">
        <f t="shared" si="195"/>
        <v>0</v>
      </c>
      <c r="AX72" s="168">
        <f t="shared" si="196"/>
        <v>0</v>
      </c>
      <c r="AY72" s="168">
        <f t="shared" si="197"/>
        <v>0</v>
      </c>
      <c r="AZ72" s="168">
        <f t="shared" si="198"/>
        <v>0</v>
      </c>
      <c r="BA72" s="168">
        <f t="shared" si="199"/>
        <v>0</v>
      </c>
      <c r="BB72" s="168">
        <f t="shared" si="200"/>
        <v>0</v>
      </c>
      <c r="BC72" s="168">
        <f t="shared" si="201"/>
        <v>0</v>
      </c>
      <c r="BD72" s="168">
        <f t="shared" si="202"/>
        <v>0</v>
      </c>
      <c r="BE72" s="168">
        <f t="shared" si="203"/>
        <v>0</v>
      </c>
      <c r="BF72" s="168">
        <f t="shared" si="204"/>
        <v>0</v>
      </c>
      <c r="BG72" s="168">
        <f t="shared" si="205"/>
        <v>0</v>
      </c>
      <c r="BH72" s="168">
        <f t="shared" si="206"/>
        <v>0</v>
      </c>
      <c r="BI72" s="168">
        <f t="shared" si="207"/>
        <v>0</v>
      </c>
      <c r="BJ72" s="168">
        <f t="shared" si="208"/>
        <v>0</v>
      </c>
      <c r="BK72" s="168" t="str">
        <f t="shared" ref="BK72:BK102" si="209">IF(AV72&gt;0,($L72*AV72*$F$14),"0")</f>
        <v>0</v>
      </c>
      <c r="BL72" s="168" t="str">
        <f t="shared" ref="BL72:BL102" si="210">IF(AW72&gt;0,($L72*AW72*$F$15),"0")</f>
        <v>0</v>
      </c>
      <c r="BM72" s="168" t="str">
        <f t="shared" ref="BM72:BM102" si="211">IF(AX72&gt;0,($L72*AX72*$F$16),"0")</f>
        <v>0</v>
      </c>
      <c r="BN72" s="168" t="str">
        <f t="shared" ref="BN72:BN102" si="212">IF(AY72&gt;0,($L72*AY72*$F$17),"0")</f>
        <v>0</v>
      </c>
      <c r="BO72" s="168" t="str">
        <f t="shared" ref="BO72:BO102" si="213">IF(AZ72&gt;0,($L72*AZ72*$F$17),"0")</f>
        <v>0</v>
      </c>
      <c r="BP72" s="168" t="str">
        <f t="shared" ref="BP72:BP102" si="214">IF(BA72&gt;0,($L72*BA72*$F$19),"0")</f>
        <v>0</v>
      </c>
      <c r="BQ72" s="168" t="str">
        <f t="shared" ref="BQ72:BQ102" si="215">IF(BB72&gt;0,($L72*BB72*$F$20),"0")</f>
        <v>0</v>
      </c>
      <c r="BR72" s="168" t="str">
        <f t="shared" ref="BR72:BR102" si="216">IF(BC72&gt;0,($L72*BC72*$F$21),"0")</f>
        <v>0</v>
      </c>
      <c r="BS72" s="168" t="str">
        <f t="shared" ref="BS72:BS102" si="217">IF(BD72&gt;0,($L72*BD72*$F$22),"0")</f>
        <v>0</v>
      </c>
      <c r="BT72" s="168" t="str">
        <f t="shared" ref="BT72:BT102" si="218">IF(BE72&gt;0,($L72*BE72*$F$23),"0")</f>
        <v>0</v>
      </c>
      <c r="BU72" s="168" t="str">
        <f t="shared" ref="BU72:BU102" si="219">IF(BF72&gt;0,($L72*BF72*$F$24),"0")</f>
        <v>0</v>
      </c>
      <c r="BV72" s="168" t="str">
        <f t="shared" ref="BV72:BV102" si="220">IF(BG72&gt;0,($L72*BG72*$F$25),"0")</f>
        <v>0</v>
      </c>
      <c r="BW72" s="168" t="str">
        <f t="shared" ref="BW72:BW102" si="221">IF(BH72&gt;0,($L72*BH72*$F$26),"0")</f>
        <v>0</v>
      </c>
      <c r="BX72" s="168" t="str">
        <f t="shared" ref="BX72:BX102" si="222">IF(BI72&gt;0,($L72*BI72*$F$27),"0")</f>
        <v>0</v>
      </c>
      <c r="BY72" s="168" t="str">
        <f t="shared" ref="BY72:BY102" si="223">IF(BJ72&gt;0,($L72*BJ72*$F$28),"0")</f>
        <v>0</v>
      </c>
      <c r="CA72" s="171"/>
    </row>
    <row r="73" spans="1:79" ht="20.100000000000001" customHeight="1" thickBot="1">
      <c r="A73" s="169"/>
      <c r="B73" s="73" t="s">
        <v>63</v>
      </c>
      <c r="C73" s="73">
        <v>0.57847222222222228</v>
      </c>
      <c r="D73" s="215" t="s">
        <v>79</v>
      </c>
      <c r="E73" s="216"/>
      <c r="F73" s="216"/>
      <c r="G73" s="216"/>
      <c r="H73" s="216"/>
      <c r="I73" s="249"/>
      <c r="J73" s="249"/>
      <c r="K73" s="105"/>
      <c r="L73" s="105"/>
      <c r="M73" s="164"/>
      <c r="N73" s="206"/>
      <c r="O73" s="205"/>
      <c r="Q73" s="167"/>
      <c r="R73" s="167"/>
      <c r="S73" s="167"/>
      <c r="T73" s="167"/>
      <c r="U73" s="167"/>
      <c r="V73" s="166"/>
      <c r="W73" s="166"/>
      <c r="X73" s="167"/>
      <c r="Y73" s="167"/>
      <c r="Z73" s="167"/>
      <c r="AA73" s="167"/>
      <c r="AB73" s="167"/>
      <c r="AC73" s="166"/>
      <c r="AD73" s="166"/>
      <c r="AE73" s="167"/>
      <c r="AF73" s="167"/>
      <c r="AG73" s="167"/>
      <c r="AH73" s="167"/>
      <c r="AI73" s="167"/>
      <c r="AJ73" s="166"/>
      <c r="AK73" s="166"/>
      <c r="AL73" s="167"/>
      <c r="AM73" s="167"/>
      <c r="AN73" s="167"/>
      <c r="AO73" s="167"/>
      <c r="AP73" s="167"/>
      <c r="AQ73" s="166"/>
      <c r="AR73" s="166"/>
      <c r="AS73" s="167"/>
      <c r="AT73" s="167"/>
      <c r="AV73" s="168">
        <f t="shared" si="194"/>
        <v>0</v>
      </c>
      <c r="AW73" s="168">
        <f t="shared" si="195"/>
        <v>0</v>
      </c>
      <c r="AX73" s="168">
        <f t="shared" si="196"/>
        <v>0</v>
      </c>
      <c r="AY73" s="168">
        <f t="shared" si="197"/>
        <v>0</v>
      </c>
      <c r="AZ73" s="168">
        <f t="shared" si="198"/>
        <v>0</v>
      </c>
      <c r="BA73" s="168">
        <f t="shared" si="199"/>
        <v>0</v>
      </c>
      <c r="BB73" s="168">
        <f t="shared" si="200"/>
        <v>0</v>
      </c>
      <c r="BC73" s="168">
        <f t="shared" si="201"/>
        <v>0</v>
      </c>
      <c r="BD73" s="168">
        <f t="shared" si="202"/>
        <v>0</v>
      </c>
      <c r="BE73" s="168">
        <f t="shared" si="203"/>
        <v>0</v>
      </c>
      <c r="BF73" s="168">
        <f t="shared" si="204"/>
        <v>0</v>
      </c>
      <c r="BG73" s="168">
        <f t="shared" si="205"/>
        <v>0</v>
      </c>
      <c r="BH73" s="168">
        <f t="shared" si="206"/>
        <v>0</v>
      </c>
      <c r="BI73" s="168">
        <f t="shared" si="207"/>
        <v>0</v>
      </c>
      <c r="BJ73" s="168">
        <f t="shared" si="208"/>
        <v>0</v>
      </c>
      <c r="BK73" s="168" t="str">
        <f t="shared" si="209"/>
        <v>0</v>
      </c>
      <c r="BL73" s="168" t="str">
        <f t="shared" si="210"/>
        <v>0</v>
      </c>
      <c r="BM73" s="168" t="str">
        <f t="shared" si="211"/>
        <v>0</v>
      </c>
      <c r="BN73" s="168" t="str">
        <f t="shared" si="212"/>
        <v>0</v>
      </c>
      <c r="BO73" s="168" t="str">
        <f t="shared" si="213"/>
        <v>0</v>
      </c>
      <c r="BP73" s="168" t="str">
        <f t="shared" si="214"/>
        <v>0</v>
      </c>
      <c r="BQ73" s="168" t="str">
        <f t="shared" si="215"/>
        <v>0</v>
      </c>
      <c r="BR73" s="168" t="str">
        <f t="shared" si="216"/>
        <v>0</v>
      </c>
      <c r="BS73" s="168" t="str">
        <f t="shared" si="217"/>
        <v>0</v>
      </c>
      <c r="BT73" s="168" t="str">
        <f t="shared" si="218"/>
        <v>0</v>
      </c>
      <c r="BU73" s="168" t="str">
        <f t="shared" si="219"/>
        <v>0</v>
      </c>
      <c r="BV73" s="168" t="str">
        <f t="shared" si="220"/>
        <v>0</v>
      </c>
      <c r="BW73" s="168" t="str">
        <f t="shared" si="221"/>
        <v>0</v>
      </c>
      <c r="BX73" s="168" t="str">
        <f t="shared" si="222"/>
        <v>0</v>
      </c>
      <c r="BY73" s="168" t="str">
        <f t="shared" si="223"/>
        <v>0</v>
      </c>
      <c r="CA73" s="171"/>
    </row>
    <row r="74" spans="1:79" ht="20.100000000000001" customHeight="1" thickBot="1">
      <c r="A74" s="169"/>
      <c r="B74" s="73" t="s">
        <v>63</v>
      </c>
      <c r="C74" s="73">
        <v>0.58333333333333337</v>
      </c>
      <c r="D74" s="212" t="s">
        <v>141</v>
      </c>
      <c r="E74" s="213"/>
      <c r="F74" s="213"/>
      <c r="G74" s="213"/>
      <c r="H74" s="214"/>
      <c r="I74" s="249"/>
      <c r="J74" s="249"/>
      <c r="K74" s="105"/>
      <c r="L74" s="105"/>
      <c r="M74" s="164"/>
      <c r="N74" s="206"/>
      <c r="O74" s="205"/>
      <c r="Q74" s="167"/>
      <c r="R74" s="167"/>
      <c r="S74" s="167"/>
      <c r="T74" s="167"/>
      <c r="U74" s="167"/>
      <c r="V74" s="166"/>
      <c r="W74" s="166"/>
      <c r="X74" s="167"/>
      <c r="Y74" s="167"/>
      <c r="Z74" s="167"/>
      <c r="AA74" s="167"/>
      <c r="AB74" s="167"/>
      <c r="AC74" s="166"/>
      <c r="AD74" s="166"/>
      <c r="AE74" s="167"/>
      <c r="AF74" s="167"/>
      <c r="AG74" s="167"/>
      <c r="AH74" s="167"/>
      <c r="AI74" s="167"/>
      <c r="AJ74" s="166"/>
      <c r="AK74" s="166"/>
      <c r="AL74" s="167"/>
      <c r="AM74" s="167"/>
      <c r="AN74" s="167"/>
      <c r="AO74" s="167"/>
      <c r="AP74" s="167"/>
      <c r="AQ74" s="166"/>
      <c r="AR74" s="166"/>
      <c r="AS74" s="167"/>
      <c r="AT74" s="167"/>
      <c r="AV74" s="168">
        <f t="shared" si="194"/>
        <v>0</v>
      </c>
      <c r="AW74" s="168">
        <f t="shared" si="195"/>
        <v>0</v>
      </c>
      <c r="AX74" s="168">
        <f t="shared" si="196"/>
        <v>0</v>
      </c>
      <c r="AY74" s="168">
        <f t="shared" si="197"/>
        <v>0</v>
      </c>
      <c r="AZ74" s="168">
        <f t="shared" si="198"/>
        <v>0</v>
      </c>
      <c r="BA74" s="168">
        <f t="shared" si="199"/>
        <v>0</v>
      </c>
      <c r="BB74" s="168">
        <f t="shared" si="200"/>
        <v>0</v>
      </c>
      <c r="BC74" s="168">
        <f t="shared" si="201"/>
        <v>0</v>
      </c>
      <c r="BD74" s="168">
        <f t="shared" si="202"/>
        <v>0</v>
      </c>
      <c r="BE74" s="168">
        <f t="shared" si="203"/>
        <v>0</v>
      </c>
      <c r="BF74" s="168">
        <f t="shared" si="204"/>
        <v>0</v>
      </c>
      <c r="BG74" s="168">
        <f t="shared" si="205"/>
        <v>0</v>
      </c>
      <c r="BH74" s="168">
        <f t="shared" si="206"/>
        <v>0</v>
      </c>
      <c r="BI74" s="168">
        <f t="shared" si="207"/>
        <v>0</v>
      </c>
      <c r="BJ74" s="168">
        <f t="shared" si="208"/>
        <v>0</v>
      </c>
      <c r="BK74" s="168" t="str">
        <f t="shared" si="209"/>
        <v>0</v>
      </c>
      <c r="BL74" s="168" t="str">
        <f t="shared" si="210"/>
        <v>0</v>
      </c>
      <c r="BM74" s="168" t="str">
        <f t="shared" si="211"/>
        <v>0</v>
      </c>
      <c r="BN74" s="168" t="str">
        <f t="shared" si="212"/>
        <v>0</v>
      </c>
      <c r="BO74" s="168" t="str">
        <f t="shared" si="213"/>
        <v>0</v>
      </c>
      <c r="BP74" s="168" t="str">
        <f t="shared" si="214"/>
        <v>0</v>
      </c>
      <c r="BQ74" s="168" t="str">
        <f t="shared" si="215"/>
        <v>0</v>
      </c>
      <c r="BR74" s="168" t="str">
        <f t="shared" si="216"/>
        <v>0</v>
      </c>
      <c r="BS74" s="168" t="str">
        <f t="shared" si="217"/>
        <v>0</v>
      </c>
      <c r="BT74" s="168" t="str">
        <f t="shared" si="218"/>
        <v>0</v>
      </c>
      <c r="BU74" s="168" t="str">
        <f t="shared" si="219"/>
        <v>0</v>
      </c>
      <c r="BV74" s="168" t="str">
        <f t="shared" si="220"/>
        <v>0</v>
      </c>
      <c r="BW74" s="168" t="str">
        <f t="shared" si="221"/>
        <v>0</v>
      </c>
      <c r="BX74" s="168" t="str">
        <f t="shared" si="222"/>
        <v>0</v>
      </c>
      <c r="BY74" s="168" t="str">
        <f t="shared" si="223"/>
        <v>0</v>
      </c>
      <c r="CA74" s="171"/>
    </row>
    <row r="75" spans="1:79" ht="17.25" customHeight="1" thickBot="1">
      <c r="A75" s="169"/>
      <c r="B75" s="73" t="s">
        <v>63</v>
      </c>
      <c r="C75" s="73">
        <v>0.59375</v>
      </c>
      <c r="D75" s="116" t="s">
        <v>304</v>
      </c>
      <c r="E75" s="116" t="s">
        <v>391</v>
      </c>
      <c r="F75" s="116" t="s">
        <v>302</v>
      </c>
      <c r="G75" s="116" t="s">
        <v>310</v>
      </c>
      <c r="H75" s="123" t="s">
        <v>472</v>
      </c>
      <c r="I75" s="249"/>
      <c r="J75" s="249"/>
      <c r="K75" s="105"/>
      <c r="L75" s="105"/>
      <c r="M75" s="164"/>
      <c r="N75" s="206"/>
      <c r="O75" s="205"/>
      <c r="Q75" s="167"/>
      <c r="R75" s="167"/>
      <c r="S75" s="167"/>
      <c r="T75" s="167"/>
      <c r="U75" s="167"/>
      <c r="V75" s="166"/>
      <c r="W75" s="166"/>
      <c r="X75" s="167"/>
      <c r="Y75" s="167"/>
      <c r="Z75" s="167"/>
      <c r="AA75" s="167"/>
      <c r="AB75" s="167"/>
      <c r="AC75" s="166"/>
      <c r="AD75" s="166"/>
      <c r="AE75" s="167"/>
      <c r="AF75" s="167"/>
      <c r="AG75" s="167"/>
      <c r="AH75" s="167"/>
      <c r="AI75" s="167"/>
      <c r="AJ75" s="166"/>
      <c r="AK75" s="166"/>
      <c r="AL75" s="167"/>
      <c r="AM75" s="167"/>
      <c r="AN75" s="167"/>
      <c r="AO75" s="167"/>
      <c r="AP75" s="167"/>
      <c r="AQ75" s="166"/>
      <c r="AR75" s="166"/>
      <c r="AS75" s="167"/>
      <c r="AT75" s="167"/>
      <c r="AV75" s="168">
        <f t="shared" si="194"/>
        <v>0</v>
      </c>
      <c r="AW75" s="168">
        <f t="shared" si="195"/>
        <v>0</v>
      </c>
      <c r="AX75" s="168">
        <f t="shared" si="196"/>
        <v>0</v>
      </c>
      <c r="AY75" s="168">
        <f t="shared" si="197"/>
        <v>0</v>
      </c>
      <c r="AZ75" s="168">
        <f t="shared" si="198"/>
        <v>0</v>
      </c>
      <c r="BA75" s="168">
        <f t="shared" si="199"/>
        <v>0</v>
      </c>
      <c r="BB75" s="168">
        <f t="shared" si="200"/>
        <v>0</v>
      </c>
      <c r="BC75" s="168">
        <f t="shared" si="201"/>
        <v>0</v>
      </c>
      <c r="BD75" s="168">
        <f t="shared" si="202"/>
        <v>0</v>
      </c>
      <c r="BE75" s="168">
        <f t="shared" si="203"/>
        <v>0</v>
      </c>
      <c r="BF75" s="168">
        <f t="shared" si="204"/>
        <v>0</v>
      </c>
      <c r="BG75" s="168">
        <f t="shared" si="205"/>
        <v>0</v>
      </c>
      <c r="BH75" s="168">
        <f t="shared" si="206"/>
        <v>0</v>
      </c>
      <c r="BI75" s="168">
        <f t="shared" si="207"/>
        <v>0</v>
      </c>
      <c r="BJ75" s="168">
        <f t="shared" si="208"/>
        <v>0</v>
      </c>
      <c r="BK75" s="168" t="str">
        <f t="shared" ref="BK75" si="224">IF(AV75&gt;0,($L75*AV75*$F$14),"0")</f>
        <v>0</v>
      </c>
      <c r="BL75" s="168" t="str">
        <f t="shared" ref="BL75" si="225">IF(AW75&gt;0,($L75*AW75*$F$15),"0")</f>
        <v>0</v>
      </c>
      <c r="BM75" s="168" t="str">
        <f t="shared" ref="BM75" si="226">IF(AX75&gt;0,($L75*AX75*$F$16),"0")</f>
        <v>0</v>
      </c>
      <c r="BN75" s="168" t="str">
        <f t="shared" ref="BN75" si="227">IF(AY75&gt;0,($L75*AY75*$F$17),"0")</f>
        <v>0</v>
      </c>
      <c r="BO75" s="168" t="str">
        <f t="shared" ref="BO75" si="228">IF(AZ75&gt;0,($L75*AZ75*$F$17),"0")</f>
        <v>0</v>
      </c>
      <c r="BP75" s="168" t="str">
        <f t="shared" ref="BP75" si="229">IF(BA75&gt;0,($L75*BA75*$F$19),"0")</f>
        <v>0</v>
      </c>
      <c r="BQ75" s="168" t="str">
        <f t="shared" ref="BQ75" si="230">IF(BB75&gt;0,($L75*BB75*$F$20),"0")</f>
        <v>0</v>
      </c>
      <c r="BR75" s="168" t="str">
        <f t="shared" ref="BR75" si="231">IF(BC75&gt;0,($L75*BC75*$F$21),"0")</f>
        <v>0</v>
      </c>
      <c r="BS75" s="168" t="str">
        <f t="shared" ref="BS75" si="232">IF(BD75&gt;0,($L75*BD75*$F$22),"0")</f>
        <v>0</v>
      </c>
      <c r="BT75" s="168" t="str">
        <f t="shared" ref="BT75" si="233">IF(BE75&gt;0,($L75*BE75*$F$23),"0")</f>
        <v>0</v>
      </c>
      <c r="BU75" s="168" t="str">
        <f t="shared" ref="BU75" si="234">IF(BF75&gt;0,($L75*BF75*$F$24),"0")</f>
        <v>0</v>
      </c>
      <c r="BV75" s="168" t="str">
        <f t="shared" ref="BV75" si="235">IF(BG75&gt;0,($L75*BG75*$F$25),"0")</f>
        <v>0</v>
      </c>
      <c r="BW75" s="168" t="str">
        <f t="shared" ref="BW75" si="236">IF(BH75&gt;0,($L75*BH75*$F$26),"0")</f>
        <v>0</v>
      </c>
      <c r="BX75" s="168" t="str">
        <f t="shared" ref="BX75" si="237">IF(BI75&gt;0,($L75*BI75*$F$27),"0")</f>
        <v>0</v>
      </c>
      <c r="BY75" s="168" t="str">
        <f t="shared" ref="BY75" si="238">IF(BJ75&gt;0,($L75*BJ75*$F$28),"0")</f>
        <v>0</v>
      </c>
      <c r="CA75" s="171"/>
    </row>
    <row r="76" spans="1:79" ht="20.25" customHeight="1" thickBot="1">
      <c r="A76" s="169"/>
      <c r="B76" s="74" t="s">
        <v>64</v>
      </c>
      <c r="C76" s="74">
        <v>0.60763888888888884</v>
      </c>
      <c r="D76" s="75" t="s">
        <v>368</v>
      </c>
      <c r="E76" s="76" t="s">
        <v>369</v>
      </c>
      <c r="F76" s="76" t="s">
        <v>370</v>
      </c>
      <c r="G76" s="76" t="s">
        <v>371</v>
      </c>
      <c r="H76" s="77" t="s">
        <v>372</v>
      </c>
      <c r="I76" s="248">
        <f>K76/1.95583</f>
        <v>112.48421386316807</v>
      </c>
      <c r="J76" s="248">
        <f>L76/1.95583</f>
        <v>112.48421386316807</v>
      </c>
      <c r="K76" s="107">
        <v>220</v>
      </c>
      <c r="L76" s="107">
        <f>$K76*'Campaign Total'!$F$43</f>
        <v>220</v>
      </c>
      <c r="M76" s="164">
        <f>SUM(AV76:BJ76)</f>
        <v>0</v>
      </c>
      <c r="N76" s="206">
        <f>SUM(BK76:BY76)</f>
        <v>0</v>
      </c>
      <c r="O76" s="205">
        <f t="shared" si="71"/>
        <v>0</v>
      </c>
      <c r="Q76" s="170"/>
      <c r="R76" s="170"/>
      <c r="S76" s="170"/>
      <c r="T76" s="170"/>
      <c r="U76" s="170"/>
      <c r="V76" s="166"/>
      <c r="W76" s="166"/>
      <c r="X76" s="170"/>
      <c r="Y76" s="170"/>
      <c r="Z76" s="170"/>
      <c r="AA76" s="170"/>
      <c r="AB76" s="170"/>
      <c r="AC76" s="166"/>
      <c r="AD76" s="166"/>
      <c r="AE76" s="170"/>
      <c r="AF76" s="170"/>
      <c r="AG76" s="170"/>
      <c r="AH76" s="170"/>
      <c r="AI76" s="170"/>
      <c r="AJ76" s="166"/>
      <c r="AK76" s="166"/>
      <c r="AL76" s="170"/>
      <c r="AM76" s="170"/>
      <c r="AN76" s="170"/>
      <c r="AO76" s="170"/>
      <c r="AP76" s="170"/>
      <c r="AQ76" s="166"/>
      <c r="AR76" s="166"/>
      <c r="AS76" s="170"/>
      <c r="AT76" s="170"/>
      <c r="AV76" s="168">
        <f t="shared" si="194"/>
        <v>0</v>
      </c>
      <c r="AW76" s="168">
        <f t="shared" si="195"/>
        <v>0</v>
      </c>
      <c r="AX76" s="168">
        <f t="shared" si="196"/>
        <v>0</v>
      </c>
      <c r="AY76" s="168">
        <f t="shared" si="197"/>
        <v>0</v>
      </c>
      <c r="AZ76" s="168">
        <f t="shared" si="198"/>
        <v>0</v>
      </c>
      <c r="BA76" s="168">
        <f t="shared" si="199"/>
        <v>0</v>
      </c>
      <c r="BB76" s="168">
        <f t="shared" si="200"/>
        <v>0</v>
      </c>
      <c r="BC76" s="168">
        <f t="shared" si="201"/>
        <v>0</v>
      </c>
      <c r="BD76" s="168">
        <f t="shared" si="202"/>
        <v>0</v>
      </c>
      <c r="BE76" s="168">
        <f t="shared" si="203"/>
        <v>0</v>
      </c>
      <c r="BF76" s="168">
        <f t="shared" si="204"/>
        <v>0</v>
      </c>
      <c r="BG76" s="168">
        <f t="shared" si="205"/>
        <v>0</v>
      </c>
      <c r="BH76" s="168">
        <f t="shared" si="206"/>
        <v>0</v>
      </c>
      <c r="BI76" s="168">
        <f t="shared" si="207"/>
        <v>0</v>
      </c>
      <c r="BJ76" s="168">
        <f t="shared" si="208"/>
        <v>0</v>
      </c>
      <c r="BK76" s="168" t="str">
        <f t="shared" si="209"/>
        <v>0</v>
      </c>
      <c r="BL76" s="168" t="str">
        <f t="shared" si="210"/>
        <v>0</v>
      </c>
      <c r="BM76" s="168" t="str">
        <f t="shared" si="211"/>
        <v>0</v>
      </c>
      <c r="BN76" s="168" t="str">
        <f t="shared" si="212"/>
        <v>0</v>
      </c>
      <c r="BO76" s="168" t="str">
        <f t="shared" si="213"/>
        <v>0</v>
      </c>
      <c r="BP76" s="168" t="str">
        <f t="shared" si="214"/>
        <v>0</v>
      </c>
      <c r="BQ76" s="168" t="str">
        <f t="shared" si="215"/>
        <v>0</v>
      </c>
      <c r="BR76" s="168" t="str">
        <f t="shared" si="216"/>
        <v>0</v>
      </c>
      <c r="BS76" s="168" t="str">
        <f t="shared" si="217"/>
        <v>0</v>
      </c>
      <c r="BT76" s="168" t="str">
        <f t="shared" si="218"/>
        <v>0</v>
      </c>
      <c r="BU76" s="168" t="str">
        <f t="shared" si="219"/>
        <v>0</v>
      </c>
      <c r="BV76" s="168" t="str">
        <f t="shared" si="220"/>
        <v>0</v>
      </c>
      <c r="BW76" s="168" t="str">
        <f t="shared" si="221"/>
        <v>0</v>
      </c>
      <c r="BX76" s="168" t="str">
        <f t="shared" si="222"/>
        <v>0</v>
      </c>
      <c r="BY76" s="168" t="str">
        <f t="shared" si="223"/>
        <v>0</v>
      </c>
      <c r="CA76" s="171"/>
    </row>
    <row r="77" spans="1:79" ht="19.5" thickBot="1">
      <c r="A77" s="169"/>
      <c r="B77" s="73" t="s">
        <v>63</v>
      </c>
      <c r="C77" s="73">
        <v>0.61458333333333337</v>
      </c>
      <c r="D77" s="116" t="s">
        <v>302</v>
      </c>
      <c r="E77" s="193" t="s">
        <v>459</v>
      </c>
      <c r="F77" s="193" t="s">
        <v>471</v>
      </c>
      <c r="G77" s="116" t="s">
        <v>310</v>
      </c>
      <c r="H77" s="116" t="s">
        <v>304</v>
      </c>
      <c r="I77" s="249"/>
      <c r="J77" s="249"/>
      <c r="K77" s="201"/>
      <c r="L77" s="105"/>
      <c r="M77" s="164"/>
      <c r="N77" s="206"/>
      <c r="O77" s="205"/>
      <c r="Q77" s="167"/>
      <c r="R77" s="167"/>
      <c r="S77" s="167"/>
      <c r="T77" s="167"/>
      <c r="U77" s="167"/>
      <c r="V77" s="166"/>
      <c r="W77" s="166"/>
      <c r="X77" s="167"/>
      <c r="Y77" s="167"/>
      <c r="Z77" s="167"/>
      <c r="AA77" s="167"/>
      <c r="AB77" s="167"/>
      <c r="AC77" s="166"/>
      <c r="AD77" s="166"/>
      <c r="AE77" s="167"/>
      <c r="AF77" s="167"/>
      <c r="AG77" s="167"/>
      <c r="AH77" s="167"/>
      <c r="AI77" s="167"/>
      <c r="AJ77" s="166"/>
      <c r="AK77" s="166"/>
      <c r="AL77" s="167"/>
      <c r="AM77" s="167"/>
      <c r="AN77" s="167"/>
      <c r="AO77" s="167"/>
      <c r="AP77" s="167"/>
      <c r="AQ77" s="166"/>
      <c r="AR77" s="166"/>
      <c r="AS77" s="167"/>
      <c r="AT77" s="167"/>
      <c r="AV77" s="168">
        <f t="shared" si="194"/>
        <v>0</v>
      </c>
      <c r="AW77" s="168">
        <f t="shared" si="195"/>
        <v>0</v>
      </c>
      <c r="AX77" s="168">
        <f t="shared" si="196"/>
        <v>0</v>
      </c>
      <c r="AY77" s="168">
        <f t="shared" si="197"/>
        <v>0</v>
      </c>
      <c r="AZ77" s="168">
        <f t="shared" si="198"/>
        <v>0</v>
      </c>
      <c r="BA77" s="168">
        <f t="shared" si="199"/>
        <v>0</v>
      </c>
      <c r="BB77" s="168">
        <f t="shared" si="200"/>
        <v>0</v>
      </c>
      <c r="BC77" s="168">
        <f t="shared" si="201"/>
        <v>0</v>
      </c>
      <c r="BD77" s="168">
        <f t="shared" si="202"/>
        <v>0</v>
      </c>
      <c r="BE77" s="168">
        <f t="shared" si="203"/>
        <v>0</v>
      </c>
      <c r="BF77" s="168">
        <f t="shared" si="204"/>
        <v>0</v>
      </c>
      <c r="BG77" s="168">
        <f t="shared" si="205"/>
        <v>0</v>
      </c>
      <c r="BH77" s="168">
        <f t="shared" si="206"/>
        <v>0</v>
      </c>
      <c r="BI77" s="168">
        <f t="shared" si="207"/>
        <v>0</v>
      </c>
      <c r="BJ77" s="168">
        <f t="shared" si="208"/>
        <v>0</v>
      </c>
      <c r="BK77" s="168" t="str">
        <f t="shared" ref="BK77:BK78" si="239">IF(AV77&gt;0,($L77*AV77*$F$14),"0")</f>
        <v>0</v>
      </c>
      <c r="BL77" s="168" t="str">
        <f t="shared" ref="BL77:BL78" si="240">IF(AW77&gt;0,($L77*AW77*$F$15),"0")</f>
        <v>0</v>
      </c>
      <c r="BM77" s="168" t="str">
        <f t="shared" ref="BM77:BM78" si="241">IF(AX77&gt;0,($L77*AX77*$F$16),"0")</f>
        <v>0</v>
      </c>
      <c r="BN77" s="168" t="str">
        <f t="shared" ref="BN77:BN78" si="242">IF(AY77&gt;0,($L77*AY77*$F$17),"0")</f>
        <v>0</v>
      </c>
      <c r="BO77" s="168" t="str">
        <f t="shared" ref="BO77:BO78" si="243">IF(AZ77&gt;0,($L77*AZ77*$F$17),"0")</f>
        <v>0</v>
      </c>
      <c r="BP77" s="168" t="str">
        <f t="shared" ref="BP77:BP78" si="244">IF(BA77&gt;0,($L77*BA77*$F$19),"0")</f>
        <v>0</v>
      </c>
      <c r="BQ77" s="168" t="str">
        <f t="shared" ref="BQ77:BQ78" si="245">IF(BB77&gt;0,($L77*BB77*$F$20),"0")</f>
        <v>0</v>
      </c>
      <c r="BR77" s="168" t="str">
        <f t="shared" ref="BR77:BR78" si="246">IF(BC77&gt;0,($L77*BC77*$F$21),"0")</f>
        <v>0</v>
      </c>
      <c r="BS77" s="168" t="str">
        <f t="shared" ref="BS77:BS78" si="247">IF(BD77&gt;0,($L77*BD77*$F$22),"0")</f>
        <v>0</v>
      </c>
      <c r="BT77" s="168" t="str">
        <f t="shared" ref="BT77:BT78" si="248">IF(BE77&gt;0,($L77*BE77*$F$23),"0")</f>
        <v>0</v>
      </c>
      <c r="BU77" s="168" t="str">
        <f t="shared" ref="BU77:BU78" si="249">IF(BF77&gt;0,($L77*BF77*$F$24),"0")</f>
        <v>0</v>
      </c>
      <c r="BV77" s="168" t="str">
        <f t="shared" ref="BV77:BV78" si="250">IF(BG77&gt;0,($L77*BG77*$F$25),"0")</f>
        <v>0</v>
      </c>
      <c r="BW77" s="168" t="str">
        <f t="shared" ref="BW77:BW78" si="251">IF(BH77&gt;0,($L77*BH77*$F$26),"0")</f>
        <v>0</v>
      </c>
      <c r="BX77" s="168" t="str">
        <f t="shared" ref="BX77:BX78" si="252">IF(BI77&gt;0,($L77*BI77*$F$27),"0")</f>
        <v>0</v>
      </c>
      <c r="BY77" s="168" t="str">
        <f t="shared" ref="BY77:BY78" si="253">IF(BJ77&gt;0,($L77*BJ77*$F$28),"0")</f>
        <v>0</v>
      </c>
      <c r="CA77" s="171"/>
    </row>
    <row r="78" spans="1:79" ht="20.25" customHeight="1" thickBot="1">
      <c r="A78" s="169"/>
      <c r="B78" s="74" t="s">
        <v>64</v>
      </c>
      <c r="C78" s="74">
        <v>0.63194444444444442</v>
      </c>
      <c r="D78" s="75" t="s">
        <v>149</v>
      </c>
      <c r="E78" s="76" t="s">
        <v>168</v>
      </c>
      <c r="F78" s="76" t="s">
        <v>186</v>
      </c>
      <c r="G78" s="76" t="s">
        <v>204</v>
      </c>
      <c r="H78" s="77" t="s">
        <v>222</v>
      </c>
      <c r="I78" s="248">
        <f>K78/1.95583</f>
        <v>173.8392396067143</v>
      </c>
      <c r="J78" s="248">
        <f>L78/1.95583</f>
        <v>173.8392396067143</v>
      </c>
      <c r="K78" s="107">
        <v>340</v>
      </c>
      <c r="L78" s="107">
        <f>$K78*'Campaign Total'!$F$43</f>
        <v>340</v>
      </c>
      <c r="M78" s="164">
        <f>SUM(AV78:BJ78)</f>
        <v>0</v>
      </c>
      <c r="N78" s="206">
        <f>SUM(BK78:BY78)</f>
        <v>0</v>
      </c>
      <c r="O78" s="205">
        <f t="shared" si="71"/>
        <v>0</v>
      </c>
      <c r="Q78" s="170"/>
      <c r="R78" s="170"/>
      <c r="S78" s="170"/>
      <c r="T78" s="170"/>
      <c r="U78" s="170"/>
      <c r="V78" s="166"/>
      <c r="W78" s="166"/>
      <c r="X78" s="170"/>
      <c r="Y78" s="170"/>
      <c r="Z78" s="170"/>
      <c r="AA78" s="170"/>
      <c r="AB78" s="170"/>
      <c r="AC78" s="166"/>
      <c r="AD78" s="166"/>
      <c r="AE78" s="170"/>
      <c r="AF78" s="170"/>
      <c r="AG78" s="170"/>
      <c r="AH78" s="170"/>
      <c r="AI78" s="170"/>
      <c r="AJ78" s="166"/>
      <c r="AK78" s="166"/>
      <c r="AL78" s="170"/>
      <c r="AM78" s="170"/>
      <c r="AN78" s="170"/>
      <c r="AO78" s="170"/>
      <c r="AP78" s="170"/>
      <c r="AQ78" s="166"/>
      <c r="AR78" s="166"/>
      <c r="AS78" s="170"/>
      <c r="AT78" s="170"/>
      <c r="AV78" s="168">
        <f t="shared" si="194"/>
        <v>0</v>
      </c>
      <c r="AW78" s="168">
        <f t="shared" si="195"/>
        <v>0</v>
      </c>
      <c r="AX78" s="168">
        <f t="shared" si="196"/>
        <v>0</v>
      </c>
      <c r="AY78" s="168">
        <f t="shared" si="197"/>
        <v>0</v>
      </c>
      <c r="AZ78" s="168">
        <f t="shared" si="198"/>
        <v>0</v>
      </c>
      <c r="BA78" s="168">
        <f t="shared" si="199"/>
        <v>0</v>
      </c>
      <c r="BB78" s="168">
        <f t="shared" si="200"/>
        <v>0</v>
      </c>
      <c r="BC78" s="168">
        <f t="shared" si="201"/>
        <v>0</v>
      </c>
      <c r="BD78" s="168">
        <f t="shared" si="202"/>
        <v>0</v>
      </c>
      <c r="BE78" s="168">
        <f t="shared" si="203"/>
        <v>0</v>
      </c>
      <c r="BF78" s="168">
        <f t="shared" si="204"/>
        <v>0</v>
      </c>
      <c r="BG78" s="168">
        <f t="shared" si="205"/>
        <v>0</v>
      </c>
      <c r="BH78" s="168">
        <f t="shared" si="206"/>
        <v>0</v>
      </c>
      <c r="BI78" s="168">
        <f t="shared" si="207"/>
        <v>0</v>
      </c>
      <c r="BJ78" s="168">
        <f t="shared" si="208"/>
        <v>0</v>
      </c>
      <c r="BK78" s="168" t="str">
        <f t="shared" si="239"/>
        <v>0</v>
      </c>
      <c r="BL78" s="168" t="str">
        <f t="shared" si="240"/>
        <v>0</v>
      </c>
      <c r="BM78" s="168" t="str">
        <f t="shared" si="241"/>
        <v>0</v>
      </c>
      <c r="BN78" s="168" t="str">
        <f t="shared" si="242"/>
        <v>0</v>
      </c>
      <c r="BO78" s="168" t="str">
        <f t="shared" si="243"/>
        <v>0</v>
      </c>
      <c r="BP78" s="168" t="str">
        <f t="shared" si="244"/>
        <v>0</v>
      </c>
      <c r="BQ78" s="168" t="str">
        <f t="shared" si="245"/>
        <v>0</v>
      </c>
      <c r="BR78" s="168" t="str">
        <f t="shared" si="246"/>
        <v>0</v>
      </c>
      <c r="BS78" s="168" t="str">
        <f t="shared" si="247"/>
        <v>0</v>
      </c>
      <c r="BT78" s="168" t="str">
        <f t="shared" si="248"/>
        <v>0</v>
      </c>
      <c r="BU78" s="168" t="str">
        <f t="shared" si="249"/>
        <v>0</v>
      </c>
      <c r="BV78" s="168" t="str">
        <f t="shared" si="250"/>
        <v>0</v>
      </c>
      <c r="BW78" s="168" t="str">
        <f t="shared" si="251"/>
        <v>0</v>
      </c>
      <c r="BX78" s="168" t="str">
        <f t="shared" si="252"/>
        <v>0</v>
      </c>
      <c r="BY78" s="168" t="str">
        <f t="shared" si="253"/>
        <v>0</v>
      </c>
      <c r="CA78" s="171"/>
    </row>
    <row r="79" spans="1:79" ht="20.25" customHeight="1" thickBot="1">
      <c r="A79" s="169"/>
      <c r="B79" s="73" t="s">
        <v>63</v>
      </c>
      <c r="C79" s="73">
        <v>0.63541666666666663</v>
      </c>
      <c r="D79" s="212" t="s">
        <v>141</v>
      </c>
      <c r="E79" s="213"/>
      <c r="F79" s="213"/>
      <c r="G79" s="213"/>
      <c r="H79" s="214"/>
      <c r="I79" s="249"/>
      <c r="J79" s="249"/>
      <c r="K79" s="105"/>
      <c r="L79" s="105"/>
      <c r="M79" s="164"/>
      <c r="N79" s="206"/>
      <c r="O79" s="205"/>
      <c r="Q79" s="167"/>
      <c r="R79" s="167"/>
      <c r="S79" s="167"/>
      <c r="T79" s="167"/>
      <c r="U79" s="167"/>
      <c r="V79" s="166"/>
      <c r="W79" s="166"/>
      <c r="X79" s="167"/>
      <c r="Y79" s="167"/>
      <c r="Z79" s="167"/>
      <c r="AA79" s="167"/>
      <c r="AB79" s="167"/>
      <c r="AC79" s="166"/>
      <c r="AD79" s="166"/>
      <c r="AE79" s="167"/>
      <c r="AF79" s="167"/>
      <c r="AG79" s="167"/>
      <c r="AH79" s="167"/>
      <c r="AI79" s="167"/>
      <c r="AJ79" s="166"/>
      <c r="AK79" s="166"/>
      <c r="AL79" s="167"/>
      <c r="AM79" s="167"/>
      <c r="AN79" s="167"/>
      <c r="AO79" s="167"/>
      <c r="AP79" s="167"/>
      <c r="AQ79" s="166"/>
      <c r="AR79" s="166"/>
      <c r="AS79" s="167"/>
      <c r="AT79" s="167"/>
      <c r="AV79" s="168">
        <f t="shared" si="194"/>
        <v>0</v>
      </c>
      <c r="AW79" s="168">
        <f t="shared" si="195"/>
        <v>0</v>
      </c>
      <c r="AX79" s="168">
        <f t="shared" si="196"/>
        <v>0</v>
      </c>
      <c r="AY79" s="168">
        <f t="shared" si="197"/>
        <v>0</v>
      </c>
      <c r="AZ79" s="168">
        <f t="shared" si="198"/>
        <v>0</v>
      </c>
      <c r="BA79" s="168">
        <f t="shared" si="199"/>
        <v>0</v>
      </c>
      <c r="BB79" s="168">
        <f t="shared" si="200"/>
        <v>0</v>
      </c>
      <c r="BC79" s="168">
        <f t="shared" si="201"/>
        <v>0</v>
      </c>
      <c r="BD79" s="168">
        <f t="shared" si="202"/>
        <v>0</v>
      </c>
      <c r="BE79" s="168">
        <f t="shared" si="203"/>
        <v>0</v>
      </c>
      <c r="BF79" s="168">
        <f t="shared" si="204"/>
        <v>0</v>
      </c>
      <c r="BG79" s="168">
        <f t="shared" si="205"/>
        <v>0</v>
      </c>
      <c r="BH79" s="168">
        <f t="shared" si="206"/>
        <v>0</v>
      </c>
      <c r="BI79" s="168">
        <f t="shared" si="207"/>
        <v>0</v>
      </c>
      <c r="BJ79" s="168">
        <f t="shared" si="208"/>
        <v>0</v>
      </c>
      <c r="BK79" s="168" t="str">
        <f t="shared" si="209"/>
        <v>0</v>
      </c>
      <c r="BL79" s="168" t="str">
        <f t="shared" si="210"/>
        <v>0</v>
      </c>
      <c r="BM79" s="168" t="str">
        <f t="shared" si="211"/>
        <v>0</v>
      </c>
      <c r="BN79" s="168" t="str">
        <f t="shared" si="212"/>
        <v>0</v>
      </c>
      <c r="BO79" s="168" t="str">
        <f t="shared" si="213"/>
        <v>0</v>
      </c>
      <c r="BP79" s="168" t="str">
        <f t="shared" si="214"/>
        <v>0</v>
      </c>
      <c r="BQ79" s="168" t="str">
        <f t="shared" si="215"/>
        <v>0</v>
      </c>
      <c r="BR79" s="168" t="str">
        <f t="shared" si="216"/>
        <v>0</v>
      </c>
      <c r="BS79" s="168" t="str">
        <f t="shared" si="217"/>
        <v>0</v>
      </c>
      <c r="BT79" s="168" t="str">
        <f t="shared" si="218"/>
        <v>0</v>
      </c>
      <c r="BU79" s="168" t="str">
        <f t="shared" si="219"/>
        <v>0</v>
      </c>
      <c r="BV79" s="168" t="str">
        <f t="shared" si="220"/>
        <v>0</v>
      </c>
      <c r="BW79" s="168" t="str">
        <f t="shared" si="221"/>
        <v>0</v>
      </c>
      <c r="BX79" s="168" t="str">
        <f t="shared" si="222"/>
        <v>0</v>
      </c>
      <c r="BY79" s="168" t="str">
        <f t="shared" si="223"/>
        <v>0</v>
      </c>
      <c r="CA79" s="171"/>
    </row>
    <row r="80" spans="1:79" ht="20.25" customHeight="1" thickBot="1">
      <c r="A80" s="169"/>
      <c r="B80" s="73" t="s">
        <v>63</v>
      </c>
      <c r="C80" s="73">
        <v>0.64583333333333337</v>
      </c>
      <c r="D80" s="212" t="s">
        <v>96</v>
      </c>
      <c r="E80" s="213"/>
      <c r="F80" s="213"/>
      <c r="G80" s="213"/>
      <c r="H80" s="214"/>
      <c r="I80" s="249"/>
      <c r="J80" s="249"/>
      <c r="K80" s="105"/>
      <c r="L80" s="105"/>
      <c r="M80" s="164"/>
      <c r="N80" s="206"/>
      <c r="O80" s="205"/>
      <c r="Q80" s="167"/>
      <c r="R80" s="167"/>
      <c r="S80" s="167"/>
      <c r="T80" s="167"/>
      <c r="U80" s="167"/>
      <c r="V80" s="166"/>
      <c r="W80" s="166"/>
      <c r="X80" s="167"/>
      <c r="Y80" s="167"/>
      <c r="Z80" s="167"/>
      <c r="AA80" s="167"/>
      <c r="AB80" s="167"/>
      <c r="AC80" s="166"/>
      <c r="AD80" s="166"/>
      <c r="AE80" s="167"/>
      <c r="AF80" s="167"/>
      <c r="AG80" s="167"/>
      <c r="AH80" s="167"/>
      <c r="AI80" s="167"/>
      <c r="AJ80" s="166"/>
      <c r="AK80" s="166"/>
      <c r="AL80" s="167"/>
      <c r="AM80" s="167"/>
      <c r="AN80" s="167"/>
      <c r="AO80" s="167"/>
      <c r="AP80" s="167"/>
      <c r="AQ80" s="166"/>
      <c r="AR80" s="166"/>
      <c r="AS80" s="167"/>
      <c r="AT80" s="167"/>
      <c r="AV80" s="168">
        <f t="shared" si="194"/>
        <v>0</v>
      </c>
      <c r="AW80" s="168">
        <f t="shared" si="195"/>
        <v>0</v>
      </c>
      <c r="AX80" s="168">
        <f t="shared" si="196"/>
        <v>0</v>
      </c>
      <c r="AY80" s="168">
        <f t="shared" si="197"/>
        <v>0</v>
      </c>
      <c r="AZ80" s="168">
        <f t="shared" si="198"/>
        <v>0</v>
      </c>
      <c r="BA80" s="168">
        <f t="shared" si="199"/>
        <v>0</v>
      </c>
      <c r="BB80" s="168">
        <f t="shared" si="200"/>
        <v>0</v>
      </c>
      <c r="BC80" s="168">
        <f t="shared" si="201"/>
        <v>0</v>
      </c>
      <c r="BD80" s="168">
        <f t="shared" si="202"/>
        <v>0</v>
      </c>
      <c r="BE80" s="168">
        <f t="shared" si="203"/>
        <v>0</v>
      </c>
      <c r="BF80" s="168">
        <f t="shared" si="204"/>
        <v>0</v>
      </c>
      <c r="BG80" s="168">
        <f t="shared" si="205"/>
        <v>0</v>
      </c>
      <c r="BH80" s="168">
        <f t="shared" si="206"/>
        <v>0</v>
      </c>
      <c r="BI80" s="168">
        <f t="shared" si="207"/>
        <v>0</v>
      </c>
      <c r="BJ80" s="168">
        <f t="shared" si="208"/>
        <v>0</v>
      </c>
      <c r="BK80" s="168" t="str">
        <f t="shared" ref="BK80" si="254">IF(AV80&gt;0,($L80*AV80*$F$14),"0")</f>
        <v>0</v>
      </c>
      <c r="BL80" s="168" t="str">
        <f t="shared" ref="BL80" si="255">IF(AW80&gt;0,($L80*AW80*$F$15),"0")</f>
        <v>0</v>
      </c>
      <c r="BM80" s="168" t="str">
        <f t="shared" ref="BM80" si="256">IF(AX80&gt;0,($L80*AX80*$F$16),"0")</f>
        <v>0</v>
      </c>
      <c r="BN80" s="168" t="str">
        <f t="shared" ref="BN80" si="257">IF(AY80&gt;0,($L80*AY80*$F$17),"0")</f>
        <v>0</v>
      </c>
      <c r="BO80" s="168" t="str">
        <f t="shared" ref="BO80" si="258">IF(AZ80&gt;0,($L80*AZ80*$F$17),"0")</f>
        <v>0</v>
      </c>
      <c r="BP80" s="168" t="str">
        <f t="shared" ref="BP80" si="259">IF(BA80&gt;0,($L80*BA80*$F$19),"0")</f>
        <v>0</v>
      </c>
      <c r="BQ80" s="168" t="str">
        <f t="shared" ref="BQ80" si="260">IF(BB80&gt;0,($L80*BB80*$F$20),"0")</f>
        <v>0</v>
      </c>
      <c r="BR80" s="168" t="str">
        <f t="shared" ref="BR80" si="261">IF(BC80&gt;0,($L80*BC80*$F$21),"0")</f>
        <v>0</v>
      </c>
      <c r="BS80" s="168" t="str">
        <f t="shared" ref="BS80" si="262">IF(BD80&gt;0,($L80*BD80*$F$22),"0")</f>
        <v>0</v>
      </c>
      <c r="BT80" s="168" t="str">
        <f t="shared" ref="BT80" si="263">IF(BE80&gt;0,($L80*BE80*$F$23),"0")</f>
        <v>0</v>
      </c>
      <c r="BU80" s="168" t="str">
        <f t="shared" ref="BU80" si="264">IF(BF80&gt;0,($L80*BF80*$F$24),"0")</f>
        <v>0</v>
      </c>
      <c r="BV80" s="168" t="str">
        <f t="shared" ref="BV80" si="265">IF(BG80&gt;0,($L80*BG80*$F$25),"0")</f>
        <v>0</v>
      </c>
      <c r="BW80" s="168" t="str">
        <f t="shared" ref="BW80" si="266">IF(BH80&gt;0,($L80*BH80*$F$26),"0")</f>
        <v>0</v>
      </c>
      <c r="BX80" s="168" t="str">
        <f t="shared" ref="BX80" si="267">IF(BI80&gt;0,($L80*BI80*$F$27),"0")</f>
        <v>0</v>
      </c>
      <c r="BY80" s="168" t="str">
        <f t="shared" ref="BY80" si="268">IF(BJ80&gt;0,($L80*BJ80*$F$28),"0")</f>
        <v>0</v>
      </c>
      <c r="CA80" s="171"/>
    </row>
    <row r="81" spans="1:79" ht="19.5" customHeight="1" thickBot="1">
      <c r="A81" s="169"/>
      <c r="B81" s="74" t="s">
        <v>64</v>
      </c>
      <c r="C81" s="74">
        <v>0.65277777777777779</v>
      </c>
      <c r="D81" s="75" t="s">
        <v>379</v>
      </c>
      <c r="E81" s="76" t="s">
        <v>380</v>
      </c>
      <c r="F81" s="76" t="s">
        <v>381</v>
      </c>
      <c r="G81" s="76" t="s">
        <v>382</v>
      </c>
      <c r="H81" s="77" t="s">
        <v>383</v>
      </c>
      <c r="I81" s="248">
        <f>K81/1.95583</f>
        <v>235.19426535026051</v>
      </c>
      <c r="J81" s="248">
        <f>L81/1.95583</f>
        <v>235.19426535026051</v>
      </c>
      <c r="K81" s="107">
        <v>460</v>
      </c>
      <c r="L81" s="107">
        <f>$K81*'Campaign Total'!$F$43</f>
        <v>460</v>
      </c>
      <c r="M81" s="164">
        <f>SUM(AV81:BJ81)</f>
        <v>0</v>
      </c>
      <c r="N81" s="206">
        <f>SUM(BK81:BY81)</f>
        <v>0</v>
      </c>
      <c r="O81" s="205">
        <f t="shared" si="71"/>
        <v>0</v>
      </c>
      <c r="Q81" s="170"/>
      <c r="R81" s="170"/>
      <c r="S81" s="170"/>
      <c r="T81" s="170"/>
      <c r="U81" s="170"/>
      <c r="V81" s="166"/>
      <c r="W81" s="166"/>
      <c r="X81" s="170"/>
      <c r="Y81" s="170"/>
      <c r="Z81" s="170"/>
      <c r="AA81" s="170"/>
      <c r="AB81" s="170"/>
      <c r="AC81" s="166"/>
      <c r="AD81" s="166"/>
      <c r="AE81" s="170"/>
      <c r="AF81" s="170"/>
      <c r="AG81" s="170"/>
      <c r="AH81" s="170"/>
      <c r="AI81" s="170"/>
      <c r="AJ81" s="166"/>
      <c r="AK81" s="166"/>
      <c r="AL81" s="170"/>
      <c r="AM81" s="170"/>
      <c r="AN81" s="170"/>
      <c r="AO81" s="170"/>
      <c r="AP81" s="170"/>
      <c r="AQ81" s="166"/>
      <c r="AR81" s="166"/>
      <c r="AS81" s="170"/>
      <c r="AT81" s="170"/>
      <c r="AV81" s="168">
        <f t="shared" si="194"/>
        <v>0</v>
      </c>
      <c r="AW81" s="168">
        <f t="shared" si="195"/>
        <v>0</v>
      </c>
      <c r="AX81" s="168">
        <f t="shared" si="196"/>
        <v>0</v>
      </c>
      <c r="AY81" s="168">
        <f t="shared" si="197"/>
        <v>0</v>
      </c>
      <c r="AZ81" s="168">
        <f t="shared" si="198"/>
        <v>0</v>
      </c>
      <c r="BA81" s="168">
        <f t="shared" si="199"/>
        <v>0</v>
      </c>
      <c r="BB81" s="168">
        <f t="shared" si="200"/>
        <v>0</v>
      </c>
      <c r="BC81" s="168">
        <f t="shared" si="201"/>
        <v>0</v>
      </c>
      <c r="BD81" s="168">
        <f t="shared" si="202"/>
        <v>0</v>
      </c>
      <c r="BE81" s="168">
        <f t="shared" si="203"/>
        <v>0</v>
      </c>
      <c r="BF81" s="168">
        <f t="shared" si="204"/>
        <v>0</v>
      </c>
      <c r="BG81" s="168">
        <f t="shared" si="205"/>
        <v>0</v>
      </c>
      <c r="BH81" s="168">
        <f t="shared" si="206"/>
        <v>0</v>
      </c>
      <c r="BI81" s="168">
        <f t="shared" si="207"/>
        <v>0</v>
      </c>
      <c r="BJ81" s="168">
        <f t="shared" si="208"/>
        <v>0</v>
      </c>
      <c r="BK81" s="168" t="str">
        <f t="shared" si="209"/>
        <v>0</v>
      </c>
      <c r="BL81" s="168" t="str">
        <f t="shared" si="210"/>
        <v>0</v>
      </c>
      <c r="BM81" s="168" t="str">
        <f t="shared" si="211"/>
        <v>0</v>
      </c>
      <c r="BN81" s="168" t="str">
        <f t="shared" si="212"/>
        <v>0</v>
      </c>
      <c r="BO81" s="168" t="str">
        <f t="shared" si="213"/>
        <v>0</v>
      </c>
      <c r="BP81" s="168" t="str">
        <f t="shared" si="214"/>
        <v>0</v>
      </c>
      <c r="BQ81" s="168" t="str">
        <f t="shared" si="215"/>
        <v>0</v>
      </c>
      <c r="BR81" s="168" t="str">
        <f t="shared" si="216"/>
        <v>0</v>
      </c>
      <c r="BS81" s="168" t="str">
        <f t="shared" si="217"/>
        <v>0</v>
      </c>
      <c r="BT81" s="168" t="str">
        <f t="shared" si="218"/>
        <v>0</v>
      </c>
      <c r="BU81" s="168" t="str">
        <f t="shared" si="219"/>
        <v>0</v>
      </c>
      <c r="BV81" s="168" t="str">
        <f t="shared" si="220"/>
        <v>0</v>
      </c>
      <c r="BW81" s="168" t="str">
        <f t="shared" si="221"/>
        <v>0</v>
      </c>
      <c r="BX81" s="168" t="str">
        <f t="shared" si="222"/>
        <v>0</v>
      </c>
      <c r="BY81" s="168" t="str">
        <f t="shared" si="223"/>
        <v>0</v>
      </c>
      <c r="CA81" s="171"/>
    </row>
    <row r="82" spans="1:79" ht="20.100000000000001" customHeight="1" thickBot="1">
      <c r="A82" s="169"/>
      <c r="B82" s="73" t="s">
        <v>63</v>
      </c>
      <c r="C82" s="73">
        <v>0.65625</v>
      </c>
      <c r="D82" s="212" t="s">
        <v>141</v>
      </c>
      <c r="E82" s="213"/>
      <c r="F82" s="213"/>
      <c r="G82" s="213"/>
      <c r="H82" s="214"/>
      <c r="I82" s="249"/>
      <c r="J82" s="249"/>
      <c r="K82" s="105"/>
      <c r="L82" s="105"/>
      <c r="M82" s="164"/>
      <c r="N82" s="206"/>
      <c r="O82" s="205"/>
      <c r="Q82" s="167"/>
      <c r="R82" s="167"/>
      <c r="S82" s="167"/>
      <c r="T82" s="167"/>
      <c r="U82" s="167"/>
      <c r="V82" s="166"/>
      <c r="W82" s="166"/>
      <c r="X82" s="167"/>
      <c r="Y82" s="167"/>
      <c r="Z82" s="167"/>
      <c r="AA82" s="167"/>
      <c r="AB82" s="167"/>
      <c r="AC82" s="166"/>
      <c r="AD82" s="166"/>
      <c r="AE82" s="167"/>
      <c r="AF82" s="167"/>
      <c r="AG82" s="167"/>
      <c r="AH82" s="167"/>
      <c r="AI82" s="167"/>
      <c r="AJ82" s="166"/>
      <c r="AK82" s="166"/>
      <c r="AL82" s="167"/>
      <c r="AM82" s="167"/>
      <c r="AN82" s="167"/>
      <c r="AO82" s="167"/>
      <c r="AP82" s="167"/>
      <c r="AQ82" s="166"/>
      <c r="AR82" s="166"/>
      <c r="AS82" s="167"/>
      <c r="AT82" s="167"/>
      <c r="AV82" s="168">
        <f t="shared" si="194"/>
        <v>0</v>
      </c>
      <c r="AW82" s="168">
        <f t="shared" si="195"/>
        <v>0</v>
      </c>
      <c r="AX82" s="168">
        <f t="shared" si="196"/>
        <v>0</v>
      </c>
      <c r="AY82" s="168">
        <f t="shared" si="197"/>
        <v>0</v>
      </c>
      <c r="AZ82" s="168">
        <f t="shared" si="198"/>
        <v>0</v>
      </c>
      <c r="BA82" s="168">
        <f t="shared" si="199"/>
        <v>0</v>
      </c>
      <c r="BB82" s="168">
        <f t="shared" si="200"/>
        <v>0</v>
      </c>
      <c r="BC82" s="168">
        <f t="shared" si="201"/>
        <v>0</v>
      </c>
      <c r="BD82" s="168">
        <f t="shared" si="202"/>
        <v>0</v>
      </c>
      <c r="BE82" s="168">
        <f t="shared" si="203"/>
        <v>0</v>
      </c>
      <c r="BF82" s="168">
        <f t="shared" si="204"/>
        <v>0</v>
      </c>
      <c r="BG82" s="168">
        <f t="shared" si="205"/>
        <v>0</v>
      </c>
      <c r="BH82" s="168">
        <f t="shared" si="206"/>
        <v>0</v>
      </c>
      <c r="BI82" s="168">
        <f t="shared" si="207"/>
        <v>0</v>
      </c>
      <c r="BJ82" s="168">
        <f t="shared" si="208"/>
        <v>0</v>
      </c>
      <c r="BK82" s="168" t="str">
        <f t="shared" ref="BK82" si="269">IF(AV82&gt;0,($L82*AV82*$F$14),"0")</f>
        <v>0</v>
      </c>
      <c r="BL82" s="168" t="str">
        <f t="shared" ref="BL82" si="270">IF(AW82&gt;0,($L82*AW82*$F$15),"0")</f>
        <v>0</v>
      </c>
      <c r="BM82" s="168" t="str">
        <f t="shared" ref="BM82" si="271">IF(AX82&gt;0,($L82*AX82*$F$16),"0")</f>
        <v>0</v>
      </c>
      <c r="BN82" s="168" t="str">
        <f t="shared" ref="BN82" si="272">IF(AY82&gt;0,($L82*AY82*$F$17),"0")</f>
        <v>0</v>
      </c>
      <c r="BO82" s="168" t="str">
        <f t="shared" ref="BO82" si="273">IF(AZ82&gt;0,($L82*AZ82*$F$17),"0")</f>
        <v>0</v>
      </c>
      <c r="BP82" s="168" t="str">
        <f t="shared" ref="BP82" si="274">IF(BA82&gt;0,($L82*BA82*$F$19),"0")</f>
        <v>0</v>
      </c>
      <c r="BQ82" s="168" t="str">
        <f t="shared" ref="BQ82" si="275">IF(BB82&gt;0,($L82*BB82*$F$20),"0")</f>
        <v>0</v>
      </c>
      <c r="BR82" s="168" t="str">
        <f t="shared" ref="BR82" si="276">IF(BC82&gt;0,($L82*BC82*$F$21),"0")</f>
        <v>0</v>
      </c>
      <c r="BS82" s="168" t="str">
        <f t="shared" ref="BS82" si="277">IF(BD82&gt;0,($L82*BD82*$F$22),"0")</f>
        <v>0</v>
      </c>
      <c r="BT82" s="168" t="str">
        <f t="shared" ref="BT82" si="278">IF(BE82&gt;0,($L82*BE82*$F$23),"0")</f>
        <v>0</v>
      </c>
      <c r="BU82" s="168" t="str">
        <f t="shared" ref="BU82" si="279">IF(BF82&gt;0,($L82*BF82*$F$24),"0")</f>
        <v>0</v>
      </c>
      <c r="BV82" s="168" t="str">
        <f t="shared" ref="BV82" si="280">IF(BG82&gt;0,($L82*BG82*$F$25),"0")</f>
        <v>0</v>
      </c>
      <c r="BW82" s="168" t="str">
        <f t="shared" ref="BW82" si="281">IF(BH82&gt;0,($L82*BH82*$F$26),"0")</f>
        <v>0</v>
      </c>
      <c r="BX82" s="168" t="str">
        <f t="shared" ref="BX82" si="282">IF(BI82&gt;0,($L82*BI82*$F$27),"0")</f>
        <v>0</v>
      </c>
      <c r="BY82" s="168" t="str">
        <f t="shared" ref="BY82" si="283">IF(BJ82&gt;0,($L82*BJ82*$F$28),"0")</f>
        <v>0</v>
      </c>
      <c r="CA82" s="171"/>
    </row>
    <row r="83" spans="1:79" ht="20.100000000000001" customHeight="1" thickBot="1">
      <c r="A83" s="169"/>
      <c r="B83" s="73" t="s">
        <v>63</v>
      </c>
      <c r="C83" s="73">
        <v>0.66666666666666663</v>
      </c>
      <c r="D83" s="212" t="s">
        <v>462</v>
      </c>
      <c r="E83" s="213"/>
      <c r="F83" s="213"/>
      <c r="G83" s="213"/>
      <c r="H83" s="214"/>
      <c r="I83" s="249"/>
      <c r="J83" s="249"/>
      <c r="K83" s="105"/>
      <c r="L83" s="105"/>
      <c r="M83" s="164"/>
      <c r="N83" s="206"/>
      <c r="O83" s="205"/>
      <c r="Q83" s="167"/>
      <c r="R83" s="167"/>
      <c r="S83" s="167"/>
      <c r="T83" s="167"/>
      <c r="U83" s="167"/>
      <c r="V83" s="166"/>
      <c r="W83" s="166"/>
      <c r="X83" s="167"/>
      <c r="Y83" s="167"/>
      <c r="Z83" s="167"/>
      <c r="AA83" s="167"/>
      <c r="AB83" s="167"/>
      <c r="AC83" s="166"/>
      <c r="AD83" s="166"/>
      <c r="AE83" s="167"/>
      <c r="AF83" s="167"/>
      <c r="AG83" s="167"/>
      <c r="AH83" s="167"/>
      <c r="AI83" s="167"/>
      <c r="AJ83" s="166"/>
      <c r="AK83" s="166"/>
      <c r="AL83" s="167"/>
      <c r="AM83" s="167"/>
      <c r="AN83" s="167"/>
      <c r="AO83" s="167"/>
      <c r="AP83" s="167"/>
      <c r="AQ83" s="166"/>
      <c r="AR83" s="166"/>
      <c r="AS83" s="167"/>
      <c r="AT83" s="167"/>
      <c r="AV83" s="168">
        <f t="shared" si="194"/>
        <v>0</v>
      </c>
      <c r="AW83" s="168">
        <f t="shared" si="195"/>
        <v>0</v>
      </c>
      <c r="AX83" s="168">
        <f t="shared" si="196"/>
        <v>0</v>
      </c>
      <c r="AY83" s="168">
        <f t="shared" si="197"/>
        <v>0</v>
      </c>
      <c r="AZ83" s="168">
        <f t="shared" si="198"/>
        <v>0</v>
      </c>
      <c r="BA83" s="168">
        <f t="shared" si="199"/>
        <v>0</v>
      </c>
      <c r="BB83" s="168">
        <f t="shared" si="200"/>
        <v>0</v>
      </c>
      <c r="BC83" s="168">
        <f t="shared" si="201"/>
        <v>0</v>
      </c>
      <c r="BD83" s="168">
        <f t="shared" si="202"/>
        <v>0</v>
      </c>
      <c r="BE83" s="168">
        <f t="shared" si="203"/>
        <v>0</v>
      </c>
      <c r="BF83" s="168">
        <f t="shared" si="204"/>
        <v>0</v>
      </c>
      <c r="BG83" s="168">
        <f t="shared" si="205"/>
        <v>0</v>
      </c>
      <c r="BH83" s="168">
        <f t="shared" si="206"/>
        <v>0</v>
      </c>
      <c r="BI83" s="168">
        <f t="shared" si="207"/>
        <v>0</v>
      </c>
      <c r="BJ83" s="168">
        <f t="shared" si="208"/>
        <v>0</v>
      </c>
      <c r="BK83" s="168" t="str">
        <f t="shared" si="209"/>
        <v>0</v>
      </c>
      <c r="BL83" s="168" t="str">
        <f t="shared" si="210"/>
        <v>0</v>
      </c>
      <c r="BM83" s="168" t="str">
        <f t="shared" si="211"/>
        <v>0</v>
      </c>
      <c r="BN83" s="168" t="str">
        <f t="shared" si="212"/>
        <v>0</v>
      </c>
      <c r="BO83" s="168" t="str">
        <f t="shared" si="213"/>
        <v>0</v>
      </c>
      <c r="BP83" s="168" t="str">
        <f t="shared" si="214"/>
        <v>0</v>
      </c>
      <c r="BQ83" s="168" t="str">
        <f t="shared" si="215"/>
        <v>0</v>
      </c>
      <c r="BR83" s="168" t="str">
        <f t="shared" si="216"/>
        <v>0</v>
      </c>
      <c r="BS83" s="168" t="str">
        <f t="shared" si="217"/>
        <v>0</v>
      </c>
      <c r="BT83" s="168" t="str">
        <f t="shared" si="218"/>
        <v>0</v>
      </c>
      <c r="BU83" s="168" t="str">
        <f t="shared" si="219"/>
        <v>0</v>
      </c>
      <c r="BV83" s="168" t="str">
        <f t="shared" si="220"/>
        <v>0</v>
      </c>
      <c r="BW83" s="168" t="str">
        <f t="shared" si="221"/>
        <v>0</v>
      </c>
      <c r="BX83" s="168" t="str">
        <f t="shared" si="222"/>
        <v>0</v>
      </c>
      <c r="BY83" s="168" t="str">
        <f t="shared" si="223"/>
        <v>0</v>
      </c>
      <c r="CA83" s="171"/>
    </row>
    <row r="84" spans="1:79" ht="20.100000000000001" customHeight="1" thickBot="1">
      <c r="A84" s="169"/>
      <c r="B84" s="74" t="s">
        <v>64</v>
      </c>
      <c r="C84" s="74">
        <v>0.68055555555555547</v>
      </c>
      <c r="D84" s="75" t="s">
        <v>150</v>
      </c>
      <c r="E84" s="76" t="s">
        <v>169</v>
      </c>
      <c r="F84" s="76" t="s">
        <v>187</v>
      </c>
      <c r="G84" s="76" t="s">
        <v>205</v>
      </c>
      <c r="H84" s="77" t="s">
        <v>223</v>
      </c>
      <c r="I84" s="248">
        <f>K84/1.95583</f>
        <v>214.74259010241178</v>
      </c>
      <c r="J84" s="248">
        <f>L84/1.95583</f>
        <v>214.74259010241178</v>
      </c>
      <c r="K84" s="107">
        <v>420</v>
      </c>
      <c r="L84" s="107">
        <f>$K84*'Campaign Total'!$F$43</f>
        <v>420</v>
      </c>
      <c r="M84" s="164">
        <f>SUM(AV84:BJ84)</f>
        <v>0</v>
      </c>
      <c r="N84" s="206">
        <f>SUM(BK84:BY84)</f>
        <v>0</v>
      </c>
      <c r="O84" s="205">
        <f t="shared" si="71"/>
        <v>0</v>
      </c>
      <c r="Q84" s="170"/>
      <c r="R84" s="170"/>
      <c r="S84" s="170"/>
      <c r="T84" s="170"/>
      <c r="U84" s="170"/>
      <c r="V84" s="166"/>
      <c r="W84" s="166"/>
      <c r="X84" s="170"/>
      <c r="Y84" s="170"/>
      <c r="Z84" s="170"/>
      <c r="AA84" s="170"/>
      <c r="AB84" s="170"/>
      <c r="AC84" s="166"/>
      <c r="AD84" s="166"/>
      <c r="AE84" s="170"/>
      <c r="AF84" s="170"/>
      <c r="AG84" s="170"/>
      <c r="AH84" s="170"/>
      <c r="AI84" s="170"/>
      <c r="AJ84" s="166"/>
      <c r="AK84" s="166"/>
      <c r="AL84" s="170"/>
      <c r="AM84" s="170"/>
      <c r="AN84" s="170"/>
      <c r="AO84" s="170"/>
      <c r="AP84" s="170"/>
      <c r="AQ84" s="166"/>
      <c r="AR84" s="166"/>
      <c r="AS84" s="170"/>
      <c r="AT84" s="170"/>
      <c r="AV84" s="168">
        <f t="shared" si="194"/>
        <v>0</v>
      </c>
      <c r="AW84" s="168">
        <f t="shared" si="195"/>
        <v>0</v>
      </c>
      <c r="AX84" s="168">
        <f t="shared" si="196"/>
        <v>0</v>
      </c>
      <c r="AY84" s="168">
        <f t="shared" si="197"/>
        <v>0</v>
      </c>
      <c r="AZ84" s="168">
        <f t="shared" si="198"/>
        <v>0</v>
      </c>
      <c r="BA84" s="168">
        <f t="shared" si="199"/>
        <v>0</v>
      </c>
      <c r="BB84" s="168">
        <f t="shared" si="200"/>
        <v>0</v>
      </c>
      <c r="BC84" s="168">
        <f t="shared" si="201"/>
        <v>0</v>
      </c>
      <c r="BD84" s="168">
        <f t="shared" si="202"/>
        <v>0</v>
      </c>
      <c r="BE84" s="168">
        <f t="shared" si="203"/>
        <v>0</v>
      </c>
      <c r="BF84" s="168">
        <f t="shared" si="204"/>
        <v>0</v>
      </c>
      <c r="BG84" s="168">
        <f t="shared" si="205"/>
        <v>0</v>
      </c>
      <c r="BH84" s="168">
        <f t="shared" si="206"/>
        <v>0</v>
      </c>
      <c r="BI84" s="168">
        <f t="shared" si="207"/>
        <v>0</v>
      </c>
      <c r="BJ84" s="168">
        <f t="shared" si="208"/>
        <v>0</v>
      </c>
      <c r="BK84" s="168" t="str">
        <f t="shared" si="209"/>
        <v>0</v>
      </c>
      <c r="BL84" s="168" t="str">
        <f t="shared" si="210"/>
        <v>0</v>
      </c>
      <c r="BM84" s="168" t="str">
        <f t="shared" si="211"/>
        <v>0</v>
      </c>
      <c r="BN84" s="168" t="str">
        <f t="shared" si="212"/>
        <v>0</v>
      </c>
      <c r="BO84" s="168" t="str">
        <f t="shared" si="213"/>
        <v>0</v>
      </c>
      <c r="BP84" s="168" t="str">
        <f t="shared" si="214"/>
        <v>0</v>
      </c>
      <c r="BQ84" s="168" t="str">
        <f t="shared" si="215"/>
        <v>0</v>
      </c>
      <c r="BR84" s="168" t="str">
        <f t="shared" si="216"/>
        <v>0</v>
      </c>
      <c r="BS84" s="168" t="str">
        <f t="shared" si="217"/>
        <v>0</v>
      </c>
      <c r="BT84" s="168" t="str">
        <f t="shared" si="218"/>
        <v>0</v>
      </c>
      <c r="BU84" s="168" t="str">
        <f t="shared" si="219"/>
        <v>0</v>
      </c>
      <c r="BV84" s="168" t="str">
        <f t="shared" si="220"/>
        <v>0</v>
      </c>
      <c r="BW84" s="168" t="str">
        <f t="shared" si="221"/>
        <v>0</v>
      </c>
      <c r="BX84" s="168" t="str">
        <f t="shared" si="222"/>
        <v>0</v>
      </c>
      <c r="BY84" s="168" t="str">
        <f t="shared" si="223"/>
        <v>0</v>
      </c>
      <c r="CA84" s="171"/>
    </row>
    <row r="85" spans="1:79" ht="20.100000000000001" customHeight="1" thickBot="1">
      <c r="A85" s="169"/>
      <c r="B85" s="73" t="s">
        <v>63</v>
      </c>
      <c r="C85" s="73">
        <v>0.68402777777777779</v>
      </c>
      <c r="D85" s="212" t="s">
        <v>462</v>
      </c>
      <c r="E85" s="213"/>
      <c r="F85" s="213"/>
      <c r="G85" s="213"/>
      <c r="H85" s="214"/>
      <c r="I85" s="249"/>
      <c r="J85" s="249"/>
      <c r="K85" s="105"/>
      <c r="L85" s="105"/>
      <c r="M85" s="164"/>
      <c r="N85" s="206"/>
      <c r="O85" s="205"/>
      <c r="Q85" s="167"/>
      <c r="R85" s="167"/>
      <c r="S85" s="167"/>
      <c r="T85" s="167"/>
      <c r="U85" s="167"/>
      <c r="V85" s="166"/>
      <c r="W85" s="166"/>
      <c r="X85" s="167"/>
      <c r="Y85" s="167"/>
      <c r="Z85" s="167"/>
      <c r="AA85" s="167"/>
      <c r="AB85" s="167"/>
      <c r="AC85" s="166"/>
      <c r="AD85" s="166"/>
      <c r="AE85" s="167"/>
      <c r="AF85" s="167"/>
      <c r="AG85" s="167"/>
      <c r="AH85" s="167"/>
      <c r="AI85" s="167"/>
      <c r="AJ85" s="166"/>
      <c r="AK85" s="166"/>
      <c r="AL85" s="167"/>
      <c r="AM85" s="167"/>
      <c r="AN85" s="167"/>
      <c r="AO85" s="167"/>
      <c r="AP85" s="167"/>
      <c r="AQ85" s="166"/>
      <c r="AR85" s="166"/>
      <c r="AS85" s="167"/>
      <c r="AT85" s="167"/>
      <c r="AV85" s="168">
        <f t="shared" si="194"/>
        <v>0</v>
      </c>
      <c r="AW85" s="168">
        <f t="shared" si="195"/>
        <v>0</v>
      </c>
      <c r="AX85" s="168">
        <f t="shared" si="196"/>
        <v>0</v>
      </c>
      <c r="AY85" s="168">
        <f t="shared" si="197"/>
        <v>0</v>
      </c>
      <c r="AZ85" s="168">
        <f t="shared" si="198"/>
        <v>0</v>
      </c>
      <c r="BA85" s="168">
        <f t="shared" si="199"/>
        <v>0</v>
      </c>
      <c r="BB85" s="168">
        <f t="shared" si="200"/>
        <v>0</v>
      </c>
      <c r="BC85" s="168">
        <f t="shared" si="201"/>
        <v>0</v>
      </c>
      <c r="BD85" s="168">
        <f t="shared" si="202"/>
        <v>0</v>
      </c>
      <c r="BE85" s="168">
        <f t="shared" si="203"/>
        <v>0</v>
      </c>
      <c r="BF85" s="168">
        <f t="shared" si="204"/>
        <v>0</v>
      </c>
      <c r="BG85" s="168">
        <f t="shared" si="205"/>
        <v>0</v>
      </c>
      <c r="BH85" s="168">
        <f t="shared" si="206"/>
        <v>0</v>
      </c>
      <c r="BI85" s="168">
        <f t="shared" si="207"/>
        <v>0</v>
      </c>
      <c r="BJ85" s="168">
        <f t="shared" si="208"/>
        <v>0</v>
      </c>
      <c r="BK85" s="168" t="str">
        <f t="shared" si="209"/>
        <v>0</v>
      </c>
      <c r="BL85" s="168" t="str">
        <f t="shared" si="210"/>
        <v>0</v>
      </c>
      <c r="BM85" s="168" t="str">
        <f t="shared" si="211"/>
        <v>0</v>
      </c>
      <c r="BN85" s="168" t="str">
        <f t="shared" si="212"/>
        <v>0</v>
      </c>
      <c r="BO85" s="168" t="str">
        <f t="shared" si="213"/>
        <v>0</v>
      </c>
      <c r="BP85" s="168" t="str">
        <f t="shared" si="214"/>
        <v>0</v>
      </c>
      <c r="BQ85" s="168" t="str">
        <f t="shared" si="215"/>
        <v>0</v>
      </c>
      <c r="BR85" s="168" t="str">
        <f t="shared" si="216"/>
        <v>0</v>
      </c>
      <c r="BS85" s="168" t="str">
        <f t="shared" si="217"/>
        <v>0</v>
      </c>
      <c r="BT85" s="168" t="str">
        <f t="shared" si="218"/>
        <v>0</v>
      </c>
      <c r="BU85" s="168" t="str">
        <f t="shared" si="219"/>
        <v>0</v>
      </c>
      <c r="BV85" s="168" t="str">
        <f t="shared" si="220"/>
        <v>0</v>
      </c>
      <c r="BW85" s="168" t="str">
        <f t="shared" si="221"/>
        <v>0</v>
      </c>
      <c r="BX85" s="168" t="str">
        <f t="shared" si="222"/>
        <v>0</v>
      </c>
      <c r="BY85" s="168" t="str">
        <f t="shared" si="223"/>
        <v>0</v>
      </c>
      <c r="CA85" s="171"/>
    </row>
    <row r="86" spans="1:79" ht="20.100000000000001" customHeight="1" thickBot="1">
      <c r="A86" s="169"/>
      <c r="B86" s="74" t="s">
        <v>64</v>
      </c>
      <c r="C86" s="74">
        <v>0.69791666666666663</v>
      </c>
      <c r="D86" s="75" t="s">
        <v>151</v>
      </c>
      <c r="E86" s="76" t="s">
        <v>170</v>
      </c>
      <c r="F86" s="76" t="s">
        <v>188</v>
      </c>
      <c r="G86" s="76" t="s">
        <v>206</v>
      </c>
      <c r="H86" s="77" t="s">
        <v>224</v>
      </c>
      <c r="I86" s="248">
        <f>K86/1.95583</f>
        <v>214.74259010241178</v>
      </c>
      <c r="J86" s="248">
        <f>L86/1.95583</f>
        <v>214.74259010241178</v>
      </c>
      <c r="K86" s="107">
        <v>420</v>
      </c>
      <c r="L86" s="107">
        <f>$K86*'Campaign Total'!$F$43</f>
        <v>420</v>
      </c>
      <c r="M86" s="164">
        <f>SUM(AV86:BJ86)</f>
        <v>0</v>
      </c>
      <c r="N86" s="206">
        <f>SUM(BK86:BY86)</f>
        <v>0</v>
      </c>
      <c r="O86" s="205">
        <f t="shared" si="71"/>
        <v>0</v>
      </c>
      <c r="Q86" s="170"/>
      <c r="R86" s="170"/>
      <c r="S86" s="170"/>
      <c r="T86" s="170"/>
      <c r="U86" s="170"/>
      <c r="V86" s="166"/>
      <c r="W86" s="166"/>
      <c r="X86" s="170"/>
      <c r="Y86" s="170"/>
      <c r="Z86" s="170"/>
      <c r="AA86" s="170"/>
      <c r="AB86" s="170"/>
      <c r="AC86" s="166"/>
      <c r="AD86" s="166"/>
      <c r="AE86" s="170"/>
      <c r="AF86" s="170"/>
      <c r="AG86" s="170"/>
      <c r="AH86" s="170"/>
      <c r="AI86" s="170"/>
      <c r="AJ86" s="166"/>
      <c r="AK86" s="166"/>
      <c r="AL86" s="170"/>
      <c r="AM86" s="170"/>
      <c r="AN86" s="170"/>
      <c r="AO86" s="170"/>
      <c r="AP86" s="170"/>
      <c r="AQ86" s="166"/>
      <c r="AR86" s="166"/>
      <c r="AS86" s="170"/>
      <c r="AT86" s="170"/>
      <c r="AV86" s="168">
        <f t="shared" si="194"/>
        <v>0</v>
      </c>
      <c r="AW86" s="168">
        <f t="shared" si="195"/>
        <v>0</v>
      </c>
      <c r="AX86" s="168">
        <f t="shared" si="196"/>
        <v>0</v>
      </c>
      <c r="AY86" s="168">
        <f t="shared" si="197"/>
        <v>0</v>
      </c>
      <c r="AZ86" s="168">
        <f t="shared" si="198"/>
        <v>0</v>
      </c>
      <c r="BA86" s="168">
        <f t="shared" si="199"/>
        <v>0</v>
      </c>
      <c r="BB86" s="168">
        <f t="shared" si="200"/>
        <v>0</v>
      </c>
      <c r="BC86" s="168">
        <f t="shared" si="201"/>
        <v>0</v>
      </c>
      <c r="BD86" s="168">
        <f t="shared" si="202"/>
        <v>0</v>
      </c>
      <c r="BE86" s="168">
        <f t="shared" si="203"/>
        <v>0</v>
      </c>
      <c r="BF86" s="168">
        <f t="shared" si="204"/>
        <v>0</v>
      </c>
      <c r="BG86" s="168">
        <f t="shared" si="205"/>
        <v>0</v>
      </c>
      <c r="BH86" s="168">
        <f t="shared" si="206"/>
        <v>0</v>
      </c>
      <c r="BI86" s="168">
        <f t="shared" si="207"/>
        <v>0</v>
      </c>
      <c r="BJ86" s="168">
        <f t="shared" si="208"/>
        <v>0</v>
      </c>
      <c r="BK86" s="168" t="str">
        <f t="shared" si="209"/>
        <v>0</v>
      </c>
      <c r="BL86" s="168" t="str">
        <f t="shared" si="210"/>
        <v>0</v>
      </c>
      <c r="BM86" s="168" t="str">
        <f t="shared" si="211"/>
        <v>0</v>
      </c>
      <c r="BN86" s="168" t="str">
        <f t="shared" si="212"/>
        <v>0</v>
      </c>
      <c r="BO86" s="168" t="str">
        <f t="shared" si="213"/>
        <v>0</v>
      </c>
      <c r="BP86" s="168" t="str">
        <f t="shared" si="214"/>
        <v>0</v>
      </c>
      <c r="BQ86" s="168" t="str">
        <f t="shared" si="215"/>
        <v>0</v>
      </c>
      <c r="BR86" s="168" t="str">
        <f t="shared" si="216"/>
        <v>0</v>
      </c>
      <c r="BS86" s="168" t="str">
        <f t="shared" si="217"/>
        <v>0</v>
      </c>
      <c r="BT86" s="168" t="str">
        <f t="shared" si="218"/>
        <v>0</v>
      </c>
      <c r="BU86" s="168" t="str">
        <f t="shared" si="219"/>
        <v>0</v>
      </c>
      <c r="BV86" s="168" t="str">
        <f t="shared" si="220"/>
        <v>0</v>
      </c>
      <c r="BW86" s="168" t="str">
        <f t="shared" si="221"/>
        <v>0</v>
      </c>
      <c r="BX86" s="168" t="str">
        <f t="shared" si="222"/>
        <v>0</v>
      </c>
      <c r="BY86" s="168" t="str">
        <f t="shared" si="223"/>
        <v>0</v>
      </c>
      <c r="CA86" s="171"/>
    </row>
    <row r="87" spans="1:79" ht="27.75" customHeight="1" thickBot="1">
      <c r="A87" s="169"/>
      <c r="B87" s="73" t="s">
        <v>63</v>
      </c>
      <c r="C87" s="73">
        <v>0.70138888888888884</v>
      </c>
      <c r="D87" s="212" t="s">
        <v>462</v>
      </c>
      <c r="E87" s="213"/>
      <c r="F87" s="213"/>
      <c r="G87" s="213"/>
      <c r="H87" s="214"/>
      <c r="I87" s="249"/>
      <c r="J87" s="249"/>
      <c r="K87" s="105"/>
      <c r="L87" s="105"/>
      <c r="M87" s="164"/>
      <c r="N87" s="206"/>
      <c r="O87" s="205"/>
      <c r="Q87" s="167"/>
      <c r="R87" s="167"/>
      <c r="S87" s="167"/>
      <c r="T87" s="167"/>
      <c r="U87" s="167"/>
      <c r="V87" s="166"/>
      <c r="W87" s="166"/>
      <c r="X87" s="167"/>
      <c r="Y87" s="167"/>
      <c r="Z87" s="167"/>
      <c r="AA87" s="167"/>
      <c r="AB87" s="167"/>
      <c r="AC87" s="166"/>
      <c r="AD87" s="166"/>
      <c r="AE87" s="167"/>
      <c r="AF87" s="167"/>
      <c r="AG87" s="167"/>
      <c r="AH87" s="167"/>
      <c r="AI87" s="167"/>
      <c r="AJ87" s="166"/>
      <c r="AK87" s="166"/>
      <c r="AL87" s="167"/>
      <c r="AM87" s="167"/>
      <c r="AN87" s="167"/>
      <c r="AO87" s="167"/>
      <c r="AP87" s="167"/>
      <c r="AQ87" s="166"/>
      <c r="AR87" s="166"/>
      <c r="AS87" s="167"/>
      <c r="AT87" s="167"/>
      <c r="AV87" s="168">
        <f t="shared" si="194"/>
        <v>0</v>
      </c>
      <c r="AW87" s="168">
        <f t="shared" si="195"/>
        <v>0</v>
      </c>
      <c r="AX87" s="168">
        <f t="shared" si="196"/>
        <v>0</v>
      </c>
      <c r="AY87" s="168">
        <f t="shared" si="197"/>
        <v>0</v>
      </c>
      <c r="AZ87" s="168">
        <f t="shared" si="198"/>
        <v>0</v>
      </c>
      <c r="BA87" s="168">
        <f t="shared" si="199"/>
        <v>0</v>
      </c>
      <c r="BB87" s="168">
        <f t="shared" si="200"/>
        <v>0</v>
      </c>
      <c r="BC87" s="168">
        <f t="shared" si="201"/>
        <v>0</v>
      </c>
      <c r="BD87" s="168">
        <f t="shared" si="202"/>
        <v>0</v>
      </c>
      <c r="BE87" s="168">
        <f t="shared" si="203"/>
        <v>0</v>
      </c>
      <c r="BF87" s="168">
        <f t="shared" si="204"/>
        <v>0</v>
      </c>
      <c r="BG87" s="168">
        <f t="shared" si="205"/>
        <v>0</v>
      </c>
      <c r="BH87" s="168">
        <f t="shared" si="206"/>
        <v>0</v>
      </c>
      <c r="BI87" s="168">
        <f t="shared" si="207"/>
        <v>0</v>
      </c>
      <c r="BJ87" s="168">
        <f t="shared" si="208"/>
        <v>0</v>
      </c>
      <c r="BK87" s="168" t="str">
        <f t="shared" ref="BK87:BK88" si="284">IF(AV87&gt;0,($L87*AV87*$F$14),"0")</f>
        <v>0</v>
      </c>
      <c r="BL87" s="168" t="str">
        <f t="shared" ref="BL87:BL88" si="285">IF(AW87&gt;0,($L87*AW87*$F$15),"0")</f>
        <v>0</v>
      </c>
      <c r="BM87" s="168" t="str">
        <f t="shared" ref="BM87:BM88" si="286">IF(AX87&gt;0,($L87*AX87*$F$16),"0")</f>
        <v>0</v>
      </c>
      <c r="BN87" s="168" t="str">
        <f t="shared" ref="BN87:BN88" si="287">IF(AY87&gt;0,($L87*AY87*$F$17),"0")</f>
        <v>0</v>
      </c>
      <c r="BO87" s="168" t="str">
        <f t="shared" ref="BO87:BO88" si="288">IF(AZ87&gt;0,($L87*AZ87*$F$17),"0")</f>
        <v>0</v>
      </c>
      <c r="BP87" s="168" t="str">
        <f t="shared" ref="BP87:BP88" si="289">IF(BA87&gt;0,($L87*BA87*$F$19),"0")</f>
        <v>0</v>
      </c>
      <c r="BQ87" s="168" t="str">
        <f t="shared" ref="BQ87:BQ88" si="290">IF(BB87&gt;0,($L87*BB87*$F$20),"0")</f>
        <v>0</v>
      </c>
      <c r="BR87" s="168" t="str">
        <f t="shared" ref="BR87:BR88" si="291">IF(BC87&gt;0,($L87*BC87*$F$21),"0")</f>
        <v>0</v>
      </c>
      <c r="BS87" s="168" t="str">
        <f t="shared" ref="BS87:BS88" si="292">IF(BD87&gt;0,($L87*BD87*$F$22),"0")</f>
        <v>0</v>
      </c>
      <c r="BT87" s="168" t="str">
        <f t="shared" ref="BT87:BT88" si="293">IF(BE87&gt;0,($L87*BE87*$F$23),"0")</f>
        <v>0</v>
      </c>
      <c r="BU87" s="168" t="str">
        <f t="shared" ref="BU87:BU88" si="294">IF(BF87&gt;0,($L87*BF87*$F$24),"0")</f>
        <v>0</v>
      </c>
      <c r="BV87" s="168" t="str">
        <f t="shared" ref="BV87:BV88" si="295">IF(BG87&gt;0,($L87*BG87*$F$25),"0")</f>
        <v>0</v>
      </c>
      <c r="BW87" s="168" t="str">
        <f t="shared" ref="BW87:BW88" si="296">IF(BH87&gt;0,($L87*BH87*$F$26),"0")</f>
        <v>0</v>
      </c>
      <c r="BX87" s="168" t="str">
        <f t="shared" ref="BX87:BX88" si="297">IF(BI87&gt;0,($L87*BI87*$F$27),"0")</f>
        <v>0</v>
      </c>
      <c r="BY87" s="168" t="str">
        <f t="shared" ref="BY87:BY88" si="298">IF(BJ87&gt;0,($L87*BJ87*$F$28),"0")</f>
        <v>0</v>
      </c>
      <c r="CA87" s="171"/>
    </row>
    <row r="88" spans="1:79" ht="20.100000000000001" customHeight="1" thickBot="1">
      <c r="A88" s="169"/>
      <c r="B88" s="74" t="s">
        <v>64</v>
      </c>
      <c r="C88" s="74">
        <v>0.71875</v>
      </c>
      <c r="D88" s="77" t="s">
        <v>351</v>
      </c>
      <c r="E88" s="77" t="s">
        <v>352</v>
      </c>
      <c r="F88" s="77" t="s">
        <v>353</v>
      </c>
      <c r="G88" s="77" t="s">
        <v>354</v>
      </c>
      <c r="H88" s="77" t="s">
        <v>355</v>
      </c>
      <c r="I88" s="248">
        <f>K88/1.95583</f>
        <v>214.74259010241178</v>
      </c>
      <c r="J88" s="248">
        <f>L88/1.95583</f>
        <v>214.74259010241178</v>
      </c>
      <c r="K88" s="107">
        <v>420</v>
      </c>
      <c r="L88" s="107">
        <f>$K88*'Campaign Total'!$F$43</f>
        <v>420</v>
      </c>
      <c r="M88" s="164">
        <f>SUM(AV88:BJ88)</f>
        <v>0</v>
      </c>
      <c r="N88" s="206">
        <f>SUM(BK88:BY88)</f>
        <v>0</v>
      </c>
      <c r="O88" s="205">
        <f t="shared" si="71"/>
        <v>0</v>
      </c>
      <c r="Q88" s="170"/>
      <c r="R88" s="170"/>
      <c r="S88" s="170"/>
      <c r="T88" s="170"/>
      <c r="U88" s="170"/>
      <c r="V88" s="166"/>
      <c r="W88" s="166"/>
      <c r="X88" s="170"/>
      <c r="Y88" s="170"/>
      <c r="Z88" s="170"/>
      <c r="AA88" s="170"/>
      <c r="AB88" s="170"/>
      <c r="AC88" s="166"/>
      <c r="AD88" s="166"/>
      <c r="AE88" s="170"/>
      <c r="AF88" s="170"/>
      <c r="AG88" s="170"/>
      <c r="AH88" s="170"/>
      <c r="AI88" s="170"/>
      <c r="AJ88" s="166"/>
      <c r="AK88" s="166"/>
      <c r="AL88" s="170"/>
      <c r="AM88" s="170"/>
      <c r="AN88" s="170"/>
      <c r="AO88" s="170"/>
      <c r="AP88" s="170"/>
      <c r="AQ88" s="166"/>
      <c r="AR88" s="166"/>
      <c r="AS88" s="170"/>
      <c r="AT88" s="170"/>
      <c r="AV88" s="168">
        <f t="shared" si="194"/>
        <v>0</v>
      </c>
      <c r="AW88" s="168">
        <f t="shared" si="195"/>
        <v>0</v>
      </c>
      <c r="AX88" s="168">
        <f t="shared" si="196"/>
        <v>0</v>
      </c>
      <c r="AY88" s="168">
        <f t="shared" si="197"/>
        <v>0</v>
      </c>
      <c r="AZ88" s="168">
        <f t="shared" si="198"/>
        <v>0</v>
      </c>
      <c r="BA88" s="168">
        <f t="shared" si="199"/>
        <v>0</v>
      </c>
      <c r="BB88" s="168">
        <f t="shared" si="200"/>
        <v>0</v>
      </c>
      <c r="BC88" s="168">
        <f t="shared" si="201"/>
        <v>0</v>
      </c>
      <c r="BD88" s="168">
        <f t="shared" si="202"/>
        <v>0</v>
      </c>
      <c r="BE88" s="168">
        <f t="shared" si="203"/>
        <v>0</v>
      </c>
      <c r="BF88" s="168">
        <f t="shared" si="204"/>
        <v>0</v>
      </c>
      <c r="BG88" s="168">
        <f t="shared" si="205"/>
        <v>0</v>
      </c>
      <c r="BH88" s="168">
        <f t="shared" si="206"/>
        <v>0</v>
      </c>
      <c r="BI88" s="168">
        <f t="shared" si="207"/>
        <v>0</v>
      </c>
      <c r="BJ88" s="168">
        <f t="shared" si="208"/>
        <v>0</v>
      </c>
      <c r="BK88" s="168" t="str">
        <f t="shared" si="284"/>
        <v>0</v>
      </c>
      <c r="BL88" s="168" t="str">
        <f t="shared" si="285"/>
        <v>0</v>
      </c>
      <c r="BM88" s="168" t="str">
        <f t="shared" si="286"/>
        <v>0</v>
      </c>
      <c r="BN88" s="168" t="str">
        <f t="shared" si="287"/>
        <v>0</v>
      </c>
      <c r="BO88" s="168" t="str">
        <f t="shared" si="288"/>
        <v>0</v>
      </c>
      <c r="BP88" s="168" t="str">
        <f t="shared" si="289"/>
        <v>0</v>
      </c>
      <c r="BQ88" s="168" t="str">
        <f t="shared" si="290"/>
        <v>0</v>
      </c>
      <c r="BR88" s="168" t="str">
        <f t="shared" si="291"/>
        <v>0</v>
      </c>
      <c r="BS88" s="168" t="str">
        <f t="shared" si="292"/>
        <v>0</v>
      </c>
      <c r="BT88" s="168" t="str">
        <f t="shared" si="293"/>
        <v>0</v>
      </c>
      <c r="BU88" s="168" t="str">
        <f t="shared" si="294"/>
        <v>0</v>
      </c>
      <c r="BV88" s="168" t="str">
        <f t="shared" si="295"/>
        <v>0</v>
      </c>
      <c r="BW88" s="168" t="str">
        <f t="shared" si="296"/>
        <v>0</v>
      </c>
      <c r="BX88" s="168" t="str">
        <f t="shared" si="297"/>
        <v>0</v>
      </c>
      <c r="BY88" s="168" t="str">
        <f t="shared" si="298"/>
        <v>0</v>
      </c>
      <c r="CA88" s="171"/>
    </row>
    <row r="89" spans="1:79" ht="30.75" customHeight="1" thickBot="1">
      <c r="A89" s="169"/>
      <c r="B89" s="73" t="s">
        <v>63</v>
      </c>
      <c r="C89" s="73">
        <v>0.72222222222222221</v>
      </c>
      <c r="D89" s="212" t="s">
        <v>462</v>
      </c>
      <c r="E89" s="213"/>
      <c r="F89" s="213"/>
      <c r="G89" s="213"/>
      <c r="H89" s="214"/>
      <c r="I89" s="249"/>
      <c r="J89" s="249"/>
      <c r="K89" s="105"/>
      <c r="L89" s="105"/>
      <c r="M89" s="164"/>
      <c r="N89" s="206"/>
      <c r="O89" s="205"/>
      <c r="Q89" s="167"/>
      <c r="R89" s="167"/>
      <c r="S89" s="167"/>
      <c r="T89" s="167"/>
      <c r="U89" s="167"/>
      <c r="V89" s="166"/>
      <c r="W89" s="166"/>
      <c r="X89" s="167"/>
      <c r="Y89" s="167"/>
      <c r="Z89" s="167"/>
      <c r="AA89" s="167"/>
      <c r="AB89" s="167"/>
      <c r="AC89" s="166"/>
      <c r="AD89" s="166"/>
      <c r="AE89" s="167"/>
      <c r="AF89" s="167"/>
      <c r="AG89" s="167"/>
      <c r="AH89" s="167"/>
      <c r="AI89" s="167"/>
      <c r="AJ89" s="166"/>
      <c r="AK89" s="166"/>
      <c r="AL89" s="167"/>
      <c r="AM89" s="167"/>
      <c r="AN89" s="167"/>
      <c r="AO89" s="167"/>
      <c r="AP89" s="167"/>
      <c r="AQ89" s="166"/>
      <c r="AR89" s="166"/>
      <c r="AS89" s="167"/>
      <c r="AT89" s="167"/>
      <c r="AV89" s="168">
        <f t="shared" si="194"/>
        <v>0</v>
      </c>
      <c r="AW89" s="168">
        <f t="shared" si="195"/>
        <v>0</v>
      </c>
      <c r="AX89" s="168">
        <f t="shared" si="196"/>
        <v>0</v>
      </c>
      <c r="AY89" s="168">
        <f t="shared" si="197"/>
        <v>0</v>
      </c>
      <c r="AZ89" s="168">
        <f t="shared" si="198"/>
        <v>0</v>
      </c>
      <c r="BA89" s="168">
        <f t="shared" si="199"/>
        <v>0</v>
      </c>
      <c r="BB89" s="168">
        <f t="shared" si="200"/>
        <v>0</v>
      </c>
      <c r="BC89" s="168">
        <f t="shared" si="201"/>
        <v>0</v>
      </c>
      <c r="BD89" s="168">
        <f t="shared" si="202"/>
        <v>0</v>
      </c>
      <c r="BE89" s="168">
        <f t="shared" si="203"/>
        <v>0</v>
      </c>
      <c r="BF89" s="168">
        <f t="shared" si="204"/>
        <v>0</v>
      </c>
      <c r="BG89" s="168">
        <f t="shared" si="205"/>
        <v>0</v>
      </c>
      <c r="BH89" s="168">
        <f t="shared" si="206"/>
        <v>0</v>
      </c>
      <c r="BI89" s="168">
        <f t="shared" si="207"/>
        <v>0</v>
      </c>
      <c r="BJ89" s="168">
        <f t="shared" si="208"/>
        <v>0</v>
      </c>
      <c r="BK89" s="168" t="str">
        <f t="shared" ref="BK89:BK90" si="299">IF(AV89&gt;0,($L89*AV89*$F$14),"0")</f>
        <v>0</v>
      </c>
      <c r="BL89" s="168" t="str">
        <f t="shared" ref="BL89:BL90" si="300">IF(AW89&gt;0,($L89*AW89*$F$15),"0")</f>
        <v>0</v>
      </c>
      <c r="BM89" s="168" t="str">
        <f t="shared" ref="BM89:BM90" si="301">IF(AX89&gt;0,($L89*AX89*$F$16),"0")</f>
        <v>0</v>
      </c>
      <c r="BN89" s="168" t="str">
        <f t="shared" ref="BN89:BN90" si="302">IF(AY89&gt;0,($L89*AY89*$F$17),"0")</f>
        <v>0</v>
      </c>
      <c r="BO89" s="168" t="str">
        <f t="shared" ref="BO89:BO90" si="303">IF(AZ89&gt;0,($L89*AZ89*$F$17),"0")</f>
        <v>0</v>
      </c>
      <c r="BP89" s="168" t="str">
        <f t="shared" ref="BP89:BP90" si="304">IF(BA89&gt;0,($L89*BA89*$F$19),"0")</f>
        <v>0</v>
      </c>
      <c r="BQ89" s="168" t="str">
        <f t="shared" ref="BQ89:BQ90" si="305">IF(BB89&gt;0,($L89*BB89*$F$20),"0")</f>
        <v>0</v>
      </c>
      <c r="BR89" s="168" t="str">
        <f t="shared" ref="BR89:BR90" si="306">IF(BC89&gt;0,($L89*BC89*$F$21),"0")</f>
        <v>0</v>
      </c>
      <c r="BS89" s="168" t="str">
        <f t="shared" ref="BS89:BS90" si="307">IF(BD89&gt;0,($L89*BD89*$F$22),"0")</f>
        <v>0</v>
      </c>
      <c r="BT89" s="168" t="str">
        <f t="shared" ref="BT89:BT90" si="308">IF(BE89&gt;0,($L89*BE89*$F$23),"0")</f>
        <v>0</v>
      </c>
      <c r="BU89" s="168" t="str">
        <f t="shared" ref="BU89:BU90" si="309">IF(BF89&gt;0,($L89*BF89*$F$24),"0")</f>
        <v>0</v>
      </c>
      <c r="BV89" s="168" t="str">
        <f t="shared" ref="BV89:BV90" si="310">IF(BG89&gt;0,($L89*BG89*$F$25),"0")</f>
        <v>0</v>
      </c>
      <c r="BW89" s="168" t="str">
        <f t="shared" ref="BW89:BW90" si="311">IF(BH89&gt;0,($L89*BH89*$F$26),"0")</f>
        <v>0</v>
      </c>
      <c r="BX89" s="168" t="str">
        <f t="shared" ref="BX89:BX90" si="312">IF(BI89&gt;0,($L89*BI89*$F$27),"0")</f>
        <v>0</v>
      </c>
      <c r="BY89" s="168" t="str">
        <f t="shared" ref="BY89:BY90" si="313">IF(BJ89&gt;0,($L89*BJ89*$F$28),"0")</f>
        <v>0</v>
      </c>
      <c r="CA89" s="171"/>
    </row>
    <row r="90" spans="1:79" ht="19.5" customHeight="1" thickBot="1">
      <c r="A90" s="163"/>
      <c r="B90" s="74" t="s">
        <v>64</v>
      </c>
      <c r="C90" s="74">
        <v>0.73958333333333337</v>
      </c>
      <c r="D90" s="77" t="s">
        <v>374</v>
      </c>
      <c r="E90" s="77" t="s">
        <v>375</v>
      </c>
      <c r="F90" s="77" t="s">
        <v>376</v>
      </c>
      <c r="G90" s="77" t="s">
        <v>377</v>
      </c>
      <c r="H90" s="77" t="s">
        <v>378</v>
      </c>
      <c r="I90" s="248">
        <f>K90/1.95583</f>
        <v>214.74259010241178</v>
      </c>
      <c r="J90" s="248">
        <f>L90/1.95583</f>
        <v>214.74259010241178</v>
      </c>
      <c r="K90" s="107">
        <v>420</v>
      </c>
      <c r="L90" s="107">
        <f>$K90*'Campaign Total'!$F$43</f>
        <v>420</v>
      </c>
      <c r="M90" s="164">
        <f t="shared" ref="M90" si="314">SUM(AV90:BJ90)</f>
        <v>0</v>
      </c>
      <c r="N90" s="206">
        <f t="shared" ref="N90" si="315">SUM(BK90:BY90)</f>
        <v>0</v>
      </c>
      <c r="O90" s="205">
        <f t="shared" si="71"/>
        <v>0</v>
      </c>
      <c r="Q90" s="170"/>
      <c r="R90" s="170"/>
      <c r="S90" s="170"/>
      <c r="T90" s="170"/>
      <c r="U90" s="170"/>
      <c r="V90" s="166"/>
      <c r="W90" s="166"/>
      <c r="X90" s="170"/>
      <c r="Y90" s="170"/>
      <c r="Z90" s="170"/>
      <c r="AA90" s="170"/>
      <c r="AB90" s="170"/>
      <c r="AC90" s="166"/>
      <c r="AD90" s="166"/>
      <c r="AE90" s="170"/>
      <c r="AF90" s="170"/>
      <c r="AG90" s="170"/>
      <c r="AH90" s="170"/>
      <c r="AI90" s="170"/>
      <c r="AJ90" s="166"/>
      <c r="AK90" s="166"/>
      <c r="AL90" s="170"/>
      <c r="AM90" s="170"/>
      <c r="AN90" s="170"/>
      <c r="AO90" s="170"/>
      <c r="AP90" s="170"/>
      <c r="AQ90" s="166"/>
      <c r="AR90" s="166"/>
      <c r="AS90" s="170"/>
      <c r="AT90" s="170"/>
      <c r="AV90" s="168">
        <f t="shared" si="194"/>
        <v>0</v>
      </c>
      <c r="AW90" s="168">
        <f t="shared" si="195"/>
        <v>0</v>
      </c>
      <c r="AX90" s="168">
        <f t="shared" si="196"/>
        <v>0</v>
      </c>
      <c r="AY90" s="168">
        <f t="shared" si="197"/>
        <v>0</v>
      </c>
      <c r="AZ90" s="168">
        <f t="shared" si="198"/>
        <v>0</v>
      </c>
      <c r="BA90" s="168">
        <f t="shared" si="199"/>
        <v>0</v>
      </c>
      <c r="BB90" s="168">
        <f t="shared" si="200"/>
        <v>0</v>
      </c>
      <c r="BC90" s="168">
        <f t="shared" si="201"/>
        <v>0</v>
      </c>
      <c r="BD90" s="168">
        <f t="shared" si="202"/>
        <v>0</v>
      </c>
      <c r="BE90" s="168">
        <f t="shared" si="203"/>
        <v>0</v>
      </c>
      <c r="BF90" s="168">
        <f t="shared" si="204"/>
        <v>0</v>
      </c>
      <c r="BG90" s="168">
        <f t="shared" si="205"/>
        <v>0</v>
      </c>
      <c r="BH90" s="168">
        <f t="shared" si="206"/>
        <v>0</v>
      </c>
      <c r="BI90" s="168">
        <f t="shared" si="207"/>
        <v>0</v>
      </c>
      <c r="BJ90" s="168">
        <f t="shared" si="208"/>
        <v>0</v>
      </c>
      <c r="BK90" s="168" t="str">
        <f t="shared" si="299"/>
        <v>0</v>
      </c>
      <c r="BL90" s="168" t="str">
        <f t="shared" si="300"/>
        <v>0</v>
      </c>
      <c r="BM90" s="168" t="str">
        <f t="shared" si="301"/>
        <v>0</v>
      </c>
      <c r="BN90" s="168" t="str">
        <f t="shared" si="302"/>
        <v>0</v>
      </c>
      <c r="BO90" s="168" t="str">
        <f t="shared" si="303"/>
        <v>0</v>
      </c>
      <c r="BP90" s="168" t="str">
        <f t="shared" si="304"/>
        <v>0</v>
      </c>
      <c r="BQ90" s="168" t="str">
        <f t="shared" si="305"/>
        <v>0</v>
      </c>
      <c r="BR90" s="168" t="str">
        <f t="shared" si="306"/>
        <v>0</v>
      </c>
      <c r="BS90" s="168" t="str">
        <f t="shared" si="307"/>
        <v>0</v>
      </c>
      <c r="BT90" s="168" t="str">
        <f t="shared" si="308"/>
        <v>0</v>
      </c>
      <c r="BU90" s="168" t="str">
        <f t="shared" si="309"/>
        <v>0</v>
      </c>
      <c r="BV90" s="168" t="str">
        <f t="shared" si="310"/>
        <v>0</v>
      </c>
      <c r="BW90" s="168" t="str">
        <f t="shared" si="311"/>
        <v>0</v>
      </c>
      <c r="BX90" s="168" t="str">
        <f t="shared" si="312"/>
        <v>0</v>
      </c>
      <c r="BY90" s="168" t="str">
        <f t="shared" si="313"/>
        <v>0</v>
      </c>
      <c r="CA90" s="171"/>
    </row>
    <row r="91" spans="1:79" ht="20.100000000000001" customHeight="1" thickBot="1">
      <c r="A91" s="169"/>
      <c r="B91" s="104" t="s">
        <v>63</v>
      </c>
      <c r="C91" s="195">
        <v>0.74305555555555558</v>
      </c>
      <c r="D91" s="212" t="s">
        <v>373</v>
      </c>
      <c r="E91" s="213"/>
      <c r="F91" s="213"/>
      <c r="G91" s="213"/>
      <c r="H91" s="214"/>
      <c r="I91" s="249"/>
      <c r="J91" s="249"/>
      <c r="K91" s="105"/>
      <c r="L91" s="105"/>
      <c r="M91" s="164"/>
      <c r="N91" s="206"/>
      <c r="O91" s="205"/>
      <c r="Q91" s="167"/>
      <c r="R91" s="167"/>
      <c r="S91" s="167"/>
      <c r="T91" s="167"/>
      <c r="U91" s="167"/>
      <c r="V91" s="166"/>
      <c r="W91" s="166"/>
      <c r="X91" s="167"/>
      <c r="Y91" s="167"/>
      <c r="Z91" s="167"/>
      <c r="AA91" s="167"/>
      <c r="AB91" s="167"/>
      <c r="AC91" s="166"/>
      <c r="AD91" s="166"/>
      <c r="AE91" s="167"/>
      <c r="AF91" s="167"/>
      <c r="AG91" s="167"/>
      <c r="AH91" s="167"/>
      <c r="AI91" s="167"/>
      <c r="AJ91" s="166"/>
      <c r="AK91" s="166"/>
      <c r="AL91" s="167"/>
      <c r="AM91" s="167"/>
      <c r="AN91" s="167"/>
      <c r="AO91" s="167"/>
      <c r="AP91" s="167"/>
      <c r="AQ91" s="166"/>
      <c r="AR91" s="166"/>
      <c r="AS91" s="167"/>
      <c r="AT91" s="167"/>
      <c r="AV91" s="168">
        <f t="shared" si="194"/>
        <v>0</v>
      </c>
      <c r="AW91" s="168">
        <f t="shared" si="195"/>
        <v>0</v>
      </c>
      <c r="AX91" s="168">
        <f t="shared" si="196"/>
        <v>0</v>
      </c>
      <c r="AY91" s="168">
        <f t="shared" si="197"/>
        <v>0</v>
      </c>
      <c r="AZ91" s="168">
        <f t="shared" si="198"/>
        <v>0</v>
      </c>
      <c r="BA91" s="168">
        <f t="shared" si="199"/>
        <v>0</v>
      </c>
      <c r="BB91" s="168">
        <f t="shared" si="200"/>
        <v>0</v>
      </c>
      <c r="BC91" s="168">
        <f t="shared" si="201"/>
        <v>0</v>
      </c>
      <c r="BD91" s="168">
        <f t="shared" si="202"/>
        <v>0</v>
      </c>
      <c r="BE91" s="168">
        <f t="shared" si="203"/>
        <v>0</v>
      </c>
      <c r="BF91" s="168">
        <f t="shared" si="204"/>
        <v>0</v>
      </c>
      <c r="BG91" s="168">
        <f t="shared" si="205"/>
        <v>0</v>
      </c>
      <c r="BH91" s="168">
        <f t="shared" si="206"/>
        <v>0</v>
      </c>
      <c r="BI91" s="168">
        <f t="shared" si="207"/>
        <v>0</v>
      </c>
      <c r="BJ91" s="168">
        <f t="shared" si="208"/>
        <v>0</v>
      </c>
      <c r="BK91" s="168" t="str">
        <f t="shared" si="209"/>
        <v>0</v>
      </c>
      <c r="BL91" s="168" t="str">
        <f t="shared" si="210"/>
        <v>0</v>
      </c>
      <c r="BM91" s="168" t="str">
        <f t="shared" si="211"/>
        <v>0</v>
      </c>
      <c r="BN91" s="168" t="str">
        <f t="shared" si="212"/>
        <v>0</v>
      </c>
      <c r="BO91" s="168" t="str">
        <f t="shared" si="213"/>
        <v>0</v>
      </c>
      <c r="BP91" s="168" t="str">
        <f t="shared" si="214"/>
        <v>0</v>
      </c>
      <c r="BQ91" s="168" t="str">
        <f t="shared" si="215"/>
        <v>0</v>
      </c>
      <c r="BR91" s="168" t="str">
        <f t="shared" si="216"/>
        <v>0</v>
      </c>
      <c r="BS91" s="168" t="str">
        <f t="shared" si="217"/>
        <v>0</v>
      </c>
      <c r="BT91" s="168" t="str">
        <f t="shared" si="218"/>
        <v>0</v>
      </c>
      <c r="BU91" s="168" t="str">
        <f t="shared" si="219"/>
        <v>0</v>
      </c>
      <c r="BV91" s="168" t="str">
        <f t="shared" si="220"/>
        <v>0</v>
      </c>
      <c r="BW91" s="168" t="str">
        <f t="shared" si="221"/>
        <v>0</v>
      </c>
      <c r="BX91" s="168" t="str">
        <f t="shared" si="222"/>
        <v>0</v>
      </c>
      <c r="BY91" s="168" t="str">
        <f t="shared" si="223"/>
        <v>0</v>
      </c>
      <c r="CA91" s="171"/>
    </row>
    <row r="92" spans="1:79" ht="20.100000000000001" customHeight="1" thickBot="1">
      <c r="A92" s="163"/>
      <c r="B92" s="74" t="s">
        <v>64</v>
      </c>
      <c r="C92" s="74">
        <v>0.75694444444444442</v>
      </c>
      <c r="D92" s="77" t="s">
        <v>152</v>
      </c>
      <c r="E92" s="77" t="s">
        <v>171</v>
      </c>
      <c r="F92" s="77" t="s">
        <v>189</v>
      </c>
      <c r="G92" s="77" t="s">
        <v>207</v>
      </c>
      <c r="H92" s="77" t="s">
        <v>225</v>
      </c>
      <c r="I92" s="248">
        <f>K92/1.95583</f>
        <v>199.4038336665252</v>
      </c>
      <c r="J92" s="248">
        <f>L92/1.95583</f>
        <v>199.4038336665252</v>
      </c>
      <c r="K92" s="107">
        <v>390</v>
      </c>
      <c r="L92" s="107">
        <f>$K92*'Campaign Total'!$F$43</f>
        <v>390</v>
      </c>
      <c r="M92" s="164">
        <f t="shared" ref="M92" si="316">SUM(AV92:BJ92)</f>
        <v>0</v>
      </c>
      <c r="N92" s="206">
        <f t="shared" ref="N92" si="317">SUM(BK92:BY92)</f>
        <v>0</v>
      </c>
      <c r="O92" s="205">
        <f t="shared" si="71"/>
        <v>0</v>
      </c>
      <c r="Q92" s="170"/>
      <c r="R92" s="170"/>
      <c r="S92" s="170"/>
      <c r="T92" s="170"/>
      <c r="U92" s="170"/>
      <c r="V92" s="166"/>
      <c r="W92" s="166"/>
      <c r="X92" s="170"/>
      <c r="Y92" s="170"/>
      <c r="Z92" s="170"/>
      <c r="AA92" s="170"/>
      <c r="AB92" s="170"/>
      <c r="AC92" s="166"/>
      <c r="AD92" s="166"/>
      <c r="AE92" s="170"/>
      <c r="AF92" s="170"/>
      <c r="AG92" s="170"/>
      <c r="AH92" s="170"/>
      <c r="AI92" s="170"/>
      <c r="AJ92" s="166"/>
      <c r="AK92" s="166"/>
      <c r="AL92" s="170"/>
      <c r="AM92" s="170"/>
      <c r="AN92" s="170"/>
      <c r="AO92" s="170"/>
      <c r="AP92" s="170"/>
      <c r="AQ92" s="166"/>
      <c r="AR92" s="166"/>
      <c r="AS92" s="170"/>
      <c r="AT92" s="170"/>
      <c r="AV92" s="168">
        <f t="shared" si="194"/>
        <v>0</v>
      </c>
      <c r="AW92" s="168">
        <f t="shared" si="195"/>
        <v>0</v>
      </c>
      <c r="AX92" s="168">
        <f t="shared" si="196"/>
        <v>0</v>
      </c>
      <c r="AY92" s="168">
        <f t="shared" si="197"/>
        <v>0</v>
      </c>
      <c r="AZ92" s="168">
        <f t="shared" si="198"/>
        <v>0</v>
      </c>
      <c r="BA92" s="168">
        <f t="shared" si="199"/>
        <v>0</v>
      </c>
      <c r="BB92" s="168">
        <f t="shared" si="200"/>
        <v>0</v>
      </c>
      <c r="BC92" s="168">
        <f t="shared" si="201"/>
        <v>0</v>
      </c>
      <c r="BD92" s="168">
        <f t="shared" si="202"/>
        <v>0</v>
      </c>
      <c r="BE92" s="168">
        <f t="shared" si="203"/>
        <v>0</v>
      </c>
      <c r="BF92" s="168">
        <f t="shared" si="204"/>
        <v>0</v>
      </c>
      <c r="BG92" s="168">
        <f t="shared" si="205"/>
        <v>0</v>
      </c>
      <c r="BH92" s="168">
        <f t="shared" si="206"/>
        <v>0</v>
      </c>
      <c r="BI92" s="168">
        <f t="shared" si="207"/>
        <v>0</v>
      </c>
      <c r="BJ92" s="168">
        <f t="shared" si="208"/>
        <v>0</v>
      </c>
      <c r="BK92" s="168" t="str">
        <f t="shared" si="209"/>
        <v>0</v>
      </c>
      <c r="BL92" s="168" t="str">
        <f t="shared" si="210"/>
        <v>0</v>
      </c>
      <c r="BM92" s="168" t="str">
        <f t="shared" si="211"/>
        <v>0</v>
      </c>
      <c r="BN92" s="168" t="str">
        <f t="shared" si="212"/>
        <v>0</v>
      </c>
      <c r="BO92" s="168" t="str">
        <f t="shared" si="213"/>
        <v>0</v>
      </c>
      <c r="BP92" s="168" t="str">
        <f t="shared" si="214"/>
        <v>0</v>
      </c>
      <c r="BQ92" s="168" t="str">
        <f t="shared" si="215"/>
        <v>0</v>
      </c>
      <c r="BR92" s="168" t="str">
        <f t="shared" si="216"/>
        <v>0</v>
      </c>
      <c r="BS92" s="168" t="str">
        <f t="shared" si="217"/>
        <v>0</v>
      </c>
      <c r="BT92" s="168" t="str">
        <f t="shared" si="218"/>
        <v>0</v>
      </c>
      <c r="BU92" s="168" t="str">
        <f t="shared" si="219"/>
        <v>0</v>
      </c>
      <c r="BV92" s="168" t="str">
        <f t="shared" si="220"/>
        <v>0</v>
      </c>
      <c r="BW92" s="168" t="str">
        <f t="shared" si="221"/>
        <v>0</v>
      </c>
      <c r="BX92" s="168" t="str">
        <f t="shared" si="222"/>
        <v>0</v>
      </c>
      <c r="BY92" s="168" t="str">
        <f t="shared" si="223"/>
        <v>0</v>
      </c>
      <c r="CA92" s="171"/>
    </row>
    <row r="93" spans="1:79" ht="20.100000000000001" customHeight="1" thickBot="1">
      <c r="A93" s="169"/>
      <c r="B93" s="104" t="s">
        <v>63</v>
      </c>
      <c r="C93" s="104">
        <v>0.75902777777777775</v>
      </c>
      <c r="D93" s="212" t="s">
        <v>373</v>
      </c>
      <c r="E93" s="213"/>
      <c r="F93" s="213"/>
      <c r="G93" s="213"/>
      <c r="H93" s="214"/>
      <c r="I93" s="249"/>
      <c r="J93" s="249"/>
      <c r="K93" s="105"/>
      <c r="L93" s="105"/>
      <c r="M93" s="164"/>
      <c r="N93" s="206"/>
      <c r="O93" s="205"/>
      <c r="Q93" s="167"/>
      <c r="R93" s="167"/>
      <c r="S93" s="167"/>
      <c r="T93" s="167"/>
      <c r="U93" s="167"/>
      <c r="V93" s="166"/>
      <c r="W93" s="166"/>
      <c r="X93" s="167"/>
      <c r="Y93" s="167"/>
      <c r="Z93" s="167"/>
      <c r="AA93" s="167"/>
      <c r="AB93" s="167"/>
      <c r="AC93" s="166"/>
      <c r="AD93" s="166"/>
      <c r="AE93" s="167"/>
      <c r="AF93" s="167"/>
      <c r="AG93" s="167"/>
      <c r="AH93" s="167"/>
      <c r="AI93" s="167"/>
      <c r="AJ93" s="166"/>
      <c r="AK93" s="166"/>
      <c r="AL93" s="167"/>
      <c r="AM93" s="167"/>
      <c r="AN93" s="167"/>
      <c r="AO93" s="167"/>
      <c r="AP93" s="167"/>
      <c r="AQ93" s="166"/>
      <c r="AR93" s="166"/>
      <c r="AS93" s="167"/>
      <c r="AT93" s="167"/>
      <c r="AV93" s="168">
        <f t="shared" si="194"/>
        <v>0</v>
      </c>
      <c r="AW93" s="168">
        <f t="shared" si="195"/>
        <v>0</v>
      </c>
      <c r="AX93" s="168">
        <f t="shared" si="196"/>
        <v>0</v>
      </c>
      <c r="AY93" s="168">
        <f t="shared" si="197"/>
        <v>0</v>
      </c>
      <c r="AZ93" s="168">
        <f t="shared" si="198"/>
        <v>0</v>
      </c>
      <c r="BA93" s="168">
        <f t="shared" si="199"/>
        <v>0</v>
      </c>
      <c r="BB93" s="168">
        <f t="shared" si="200"/>
        <v>0</v>
      </c>
      <c r="BC93" s="168">
        <f t="shared" si="201"/>
        <v>0</v>
      </c>
      <c r="BD93" s="168">
        <f t="shared" si="202"/>
        <v>0</v>
      </c>
      <c r="BE93" s="168">
        <f t="shared" si="203"/>
        <v>0</v>
      </c>
      <c r="BF93" s="168">
        <f t="shared" si="204"/>
        <v>0</v>
      </c>
      <c r="BG93" s="168">
        <f t="shared" si="205"/>
        <v>0</v>
      </c>
      <c r="BH93" s="168">
        <f t="shared" si="206"/>
        <v>0</v>
      </c>
      <c r="BI93" s="168">
        <f t="shared" si="207"/>
        <v>0</v>
      </c>
      <c r="BJ93" s="168">
        <f t="shared" si="208"/>
        <v>0</v>
      </c>
      <c r="BK93" s="168" t="str">
        <f t="shared" si="209"/>
        <v>0</v>
      </c>
      <c r="BL93" s="168" t="str">
        <f t="shared" si="210"/>
        <v>0</v>
      </c>
      <c r="BM93" s="168" t="str">
        <f t="shared" si="211"/>
        <v>0</v>
      </c>
      <c r="BN93" s="168" t="str">
        <f t="shared" si="212"/>
        <v>0</v>
      </c>
      <c r="BO93" s="168" t="str">
        <f t="shared" si="213"/>
        <v>0</v>
      </c>
      <c r="BP93" s="168" t="str">
        <f t="shared" si="214"/>
        <v>0</v>
      </c>
      <c r="BQ93" s="168" t="str">
        <f t="shared" si="215"/>
        <v>0</v>
      </c>
      <c r="BR93" s="168" t="str">
        <f t="shared" si="216"/>
        <v>0</v>
      </c>
      <c r="BS93" s="168" t="str">
        <f t="shared" si="217"/>
        <v>0</v>
      </c>
      <c r="BT93" s="168" t="str">
        <f t="shared" si="218"/>
        <v>0</v>
      </c>
      <c r="BU93" s="168" t="str">
        <f t="shared" si="219"/>
        <v>0</v>
      </c>
      <c r="BV93" s="168" t="str">
        <f t="shared" si="220"/>
        <v>0</v>
      </c>
      <c r="BW93" s="168" t="str">
        <f t="shared" si="221"/>
        <v>0</v>
      </c>
      <c r="BX93" s="168" t="str">
        <f t="shared" si="222"/>
        <v>0</v>
      </c>
      <c r="BY93" s="168" t="str">
        <f t="shared" si="223"/>
        <v>0</v>
      </c>
      <c r="CA93" s="171"/>
    </row>
    <row r="94" spans="1:79" ht="20.100000000000001" customHeight="1" thickBot="1">
      <c r="A94" s="163"/>
      <c r="B94" s="104" t="s">
        <v>63</v>
      </c>
      <c r="C94" s="104">
        <v>0.77083333333333337</v>
      </c>
      <c r="D94" s="218" t="s">
        <v>80</v>
      </c>
      <c r="E94" s="219"/>
      <c r="F94" s="219"/>
      <c r="G94" s="219"/>
      <c r="H94" s="220"/>
      <c r="I94" s="249"/>
      <c r="J94" s="249"/>
      <c r="K94" s="105"/>
      <c r="L94" s="105"/>
      <c r="M94" s="164"/>
      <c r="N94" s="206"/>
      <c r="O94" s="205"/>
      <c r="Q94" s="167"/>
      <c r="R94" s="167"/>
      <c r="S94" s="167"/>
      <c r="T94" s="167"/>
      <c r="U94" s="167"/>
      <c r="V94" s="166"/>
      <c r="W94" s="166"/>
      <c r="X94" s="167"/>
      <c r="Y94" s="167"/>
      <c r="Z94" s="167"/>
      <c r="AA94" s="167"/>
      <c r="AB94" s="167"/>
      <c r="AC94" s="166"/>
      <c r="AD94" s="166"/>
      <c r="AE94" s="167"/>
      <c r="AF94" s="167"/>
      <c r="AG94" s="167"/>
      <c r="AH94" s="167"/>
      <c r="AI94" s="167"/>
      <c r="AJ94" s="166"/>
      <c r="AK94" s="166"/>
      <c r="AL94" s="167"/>
      <c r="AM94" s="167"/>
      <c r="AN94" s="167"/>
      <c r="AO94" s="167"/>
      <c r="AP94" s="167"/>
      <c r="AQ94" s="166"/>
      <c r="AR94" s="166"/>
      <c r="AS94" s="167"/>
      <c r="AT94" s="167"/>
      <c r="AV94" s="168">
        <f t="shared" si="194"/>
        <v>0</v>
      </c>
      <c r="AW94" s="168">
        <f t="shared" si="195"/>
        <v>0</v>
      </c>
      <c r="AX94" s="168">
        <f t="shared" si="196"/>
        <v>0</v>
      </c>
      <c r="AY94" s="168">
        <f t="shared" si="197"/>
        <v>0</v>
      </c>
      <c r="AZ94" s="168">
        <f t="shared" si="198"/>
        <v>0</v>
      </c>
      <c r="BA94" s="168">
        <f t="shared" si="199"/>
        <v>0</v>
      </c>
      <c r="BB94" s="168">
        <f t="shared" si="200"/>
        <v>0</v>
      </c>
      <c r="BC94" s="168">
        <f t="shared" si="201"/>
        <v>0</v>
      </c>
      <c r="BD94" s="168">
        <f t="shared" si="202"/>
        <v>0</v>
      </c>
      <c r="BE94" s="168">
        <f t="shared" si="203"/>
        <v>0</v>
      </c>
      <c r="BF94" s="168">
        <f t="shared" si="204"/>
        <v>0</v>
      </c>
      <c r="BG94" s="168">
        <f t="shared" si="205"/>
        <v>0</v>
      </c>
      <c r="BH94" s="168">
        <f t="shared" si="206"/>
        <v>0</v>
      </c>
      <c r="BI94" s="168">
        <f t="shared" si="207"/>
        <v>0</v>
      </c>
      <c r="BJ94" s="168">
        <f t="shared" si="208"/>
        <v>0</v>
      </c>
      <c r="BK94" s="168" t="str">
        <f t="shared" si="209"/>
        <v>0</v>
      </c>
      <c r="BL94" s="168" t="str">
        <f t="shared" si="210"/>
        <v>0</v>
      </c>
      <c r="BM94" s="168" t="str">
        <f t="shared" si="211"/>
        <v>0</v>
      </c>
      <c r="BN94" s="168" t="str">
        <f t="shared" si="212"/>
        <v>0</v>
      </c>
      <c r="BO94" s="168" t="str">
        <f t="shared" si="213"/>
        <v>0</v>
      </c>
      <c r="BP94" s="168" t="str">
        <f t="shared" si="214"/>
        <v>0</v>
      </c>
      <c r="BQ94" s="168" t="str">
        <f t="shared" si="215"/>
        <v>0</v>
      </c>
      <c r="BR94" s="168" t="str">
        <f t="shared" si="216"/>
        <v>0</v>
      </c>
      <c r="BS94" s="168" t="str">
        <f t="shared" si="217"/>
        <v>0</v>
      </c>
      <c r="BT94" s="168" t="str">
        <f t="shared" si="218"/>
        <v>0</v>
      </c>
      <c r="BU94" s="168" t="str">
        <f t="shared" si="219"/>
        <v>0</v>
      </c>
      <c r="BV94" s="168" t="str">
        <f t="shared" si="220"/>
        <v>0</v>
      </c>
      <c r="BW94" s="168" t="str">
        <f t="shared" si="221"/>
        <v>0</v>
      </c>
      <c r="BX94" s="168" t="str">
        <f t="shared" si="222"/>
        <v>0</v>
      </c>
      <c r="BY94" s="168" t="str">
        <f t="shared" si="223"/>
        <v>0</v>
      </c>
      <c r="CA94" s="171"/>
    </row>
    <row r="95" spans="1:79" ht="20.100000000000001" customHeight="1" thickBot="1">
      <c r="A95" s="163"/>
      <c r="B95" s="74" t="s">
        <v>64</v>
      </c>
      <c r="C95" s="74">
        <v>0.79722222222222228</v>
      </c>
      <c r="D95" s="77" t="s">
        <v>153</v>
      </c>
      <c r="E95" s="77" t="s">
        <v>172</v>
      </c>
      <c r="F95" s="77" t="s">
        <v>190</v>
      </c>
      <c r="G95" s="77" t="s">
        <v>208</v>
      </c>
      <c r="H95" s="77" t="s">
        <v>226</v>
      </c>
      <c r="I95" s="248">
        <f>K95/1.95583</f>
        <v>306.77512871773109</v>
      </c>
      <c r="J95" s="248">
        <f>L95/1.95583</f>
        <v>306.77512871773109</v>
      </c>
      <c r="K95" s="107">
        <v>600</v>
      </c>
      <c r="L95" s="107">
        <f>$K95*'Campaign Total'!$F$43</f>
        <v>600</v>
      </c>
      <c r="M95" s="164">
        <f>SUM(AV95:BJ95)</f>
        <v>0</v>
      </c>
      <c r="N95" s="206">
        <f>SUM(BK95:BY95)</f>
        <v>0</v>
      </c>
      <c r="O95" s="205">
        <f t="shared" si="71"/>
        <v>0</v>
      </c>
      <c r="Q95" s="170"/>
      <c r="R95" s="170"/>
      <c r="S95" s="170"/>
      <c r="T95" s="170"/>
      <c r="U95" s="170"/>
      <c r="V95" s="166"/>
      <c r="W95" s="166"/>
      <c r="X95" s="170"/>
      <c r="Y95" s="170"/>
      <c r="Z95" s="170"/>
      <c r="AA95" s="170"/>
      <c r="AB95" s="170"/>
      <c r="AC95" s="166"/>
      <c r="AD95" s="166"/>
      <c r="AE95" s="170"/>
      <c r="AF95" s="170"/>
      <c r="AG95" s="170"/>
      <c r="AH95" s="170"/>
      <c r="AI95" s="170"/>
      <c r="AJ95" s="166"/>
      <c r="AK95" s="166"/>
      <c r="AL95" s="170"/>
      <c r="AM95" s="170"/>
      <c r="AN95" s="170"/>
      <c r="AO95" s="170"/>
      <c r="AP95" s="170"/>
      <c r="AQ95" s="166"/>
      <c r="AR95" s="166"/>
      <c r="AS95" s="170"/>
      <c r="AT95" s="170"/>
      <c r="AV95" s="168">
        <f t="shared" si="194"/>
        <v>0</v>
      </c>
      <c r="AW95" s="168">
        <f t="shared" si="195"/>
        <v>0</v>
      </c>
      <c r="AX95" s="168">
        <f t="shared" si="196"/>
        <v>0</v>
      </c>
      <c r="AY95" s="168">
        <f t="shared" si="197"/>
        <v>0</v>
      </c>
      <c r="AZ95" s="168">
        <f t="shared" si="198"/>
        <v>0</v>
      </c>
      <c r="BA95" s="168">
        <f t="shared" si="199"/>
        <v>0</v>
      </c>
      <c r="BB95" s="168">
        <f t="shared" si="200"/>
        <v>0</v>
      </c>
      <c r="BC95" s="168">
        <f t="shared" si="201"/>
        <v>0</v>
      </c>
      <c r="BD95" s="168">
        <f t="shared" si="202"/>
        <v>0</v>
      </c>
      <c r="BE95" s="168">
        <f t="shared" si="203"/>
        <v>0</v>
      </c>
      <c r="BF95" s="168">
        <f t="shared" si="204"/>
        <v>0</v>
      </c>
      <c r="BG95" s="168">
        <f t="shared" si="205"/>
        <v>0</v>
      </c>
      <c r="BH95" s="168">
        <f t="shared" si="206"/>
        <v>0</v>
      </c>
      <c r="BI95" s="168">
        <f t="shared" si="207"/>
        <v>0</v>
      </c>
      <c r="BJ95" s="168">
        <f t="shared" si="208"/>
        <v>0</v>
      </c>
      <c r="BK95" s="168" t="str">
        <f t="shared" si="209"/>
        <v>0</v>
      </c>
      <c r="BL95" s="168" t="str">
        <f t="shared" si="210"/>
        <v>0</v>
      </c>
      <c r="BM95" s="168" t="str">
        <f t="shared" si="211"/>
        <v>0</v>
      </c>
      <c r="BN95" s="168" t="str">
        <f t="shared" si="212"/>
        <v>0</v>
      </c>
      <c r="BO95" s="168" t="str">
        <f t="shared" si="213"/>
        <v>0</v>
      </c>
      <c r="BP95" s="168" t="str">
        <f t="shared" si="214"/>
        <v>0</v>
      </c>
      <c r="BQ95" s="168" t="str">
        <f t="shared" si="215"/>
        <v>0</v>
      </c>
      <c r="BR95" s="168" t="str">
        <f t="shared" si="216"/>
        <v>0</v>
      </c>
      <c r="BS95" s="168" t="str">
        <f t="shared" si="217"/>
        <v>0</v>
      </c>
      <c r="BT95" s="168" t="str">
        <f t="shared" si="218"/>
        <v>0</v>
      </c>
      <c r="BU95" s="168" t="str">
        <f t="shared" si="219"/>
        <v>0</v>
      </c>
      <c r="BV95" s="168" t="str">
        <f t="shared" si="220"/>
        <v>0</v>
      </c>
      <c r="BW95" s="168" t="str">
        <f t="shared" si="221"/>
        <v>0</v>
      </c>
      <c r="BX95" s="168" t="str">
        <f t="shared" si="222"/>
        <v>0</v>
      </c>
      <c r="BY95" s="168" t="str">
        <f t="shared" si="223"/>
        <v>0</v>
      </c>
      <c r="CA95" s="171"/>
    </row>
    <row r="96" spans="1:79" ht="20.100000000000001" customHeight="1" thickBot="1">
      <c r="A96" s="163"/>
      <c r="B96" s="104" t="s">
        <v>63</v>
      </c>
      <c r="C96" s="104">
        <v>0.80069444444444449</v>
      </c>
      <c r="D96" s="218" t="s">
        <v>80</v>
      </c>
      <c r="E96" s="219"/>
      <c r="F96" s="219"/>
      <c r="G96" s="219"/>
      <c r="H96" s="220"/>
      <c r="I96" s="249"/>
      <c r="J96" s="249"/>
      <c r="K96" s="105"/>
      <c r="L96" s="105"/>
      <c r="M96" s="164"/>
      <c r="N96" s="206"/>
      <c r="O96" s="205"/>
      <c r="Q96" s="167"/>
      <c r="R96" s="167"/>
      <c r="S96" s="167"/>
      <c r="T96" s="167"/>
      <c r="U96" s="167"/>
      <c r="V96" s="166"/>
      <c r="W96" s="166"/>
      <c r="X96" s="167"/>
      <c r="Y96" s="167"/>
      <c r="Z96" s="167"/>
      <c r="AA96" s="167"/>
      <c r="AB96" s="167"/>
      <c r="AC96" s="166"/>
      <c r="AD96" s="166"/>
      <c r="AE96" s="167"/>
      <c r="AF96" s="167"/>
      <c r="AG96" s="167"/>
      <c r="AH96" s="167"/>
      <c r="AI96" s="167"/>
      <c r="AJ96" s="166"/>
      <c r="AK96" s="166"/>
      <c r="AL96" s="167"/>
      <c r="AM96" s="167"/>
      <c r="AN96" s="167"/>
      <c r="AO96" s="167"/>
      <c r="AP96" s="167"/>
      <c r="AQ96" s="166"/>
      <c r="AR96" s="166"/>
      <c r="AS96" s="167"/>
      <c r="AT96" s="167"/>
      <c r="AV96" s="168">
        <f t="shared" si="194"/>
        <v>0</v>
      </c>
      <c r="AW96" s="168">
        <f t="shared" si="195"/>
        <v>0</v>
      </c>
      <c r="AX96" s="168">
        <f t="shared" si="196"/>
        <v>0</v>
      </c>
      <c r="AY96" s="168">
        <f t="shared" si="197"/>
        <v>0</v>
      </c>
      <c r="AZ96" s="168">
        <f t="shared" si="198"/>
        <v>0</v>
      </c>
      <c r="BA96" s="168">
        <f t="shared" si="199"/>
        <v>0</v>
      </c>
      <c r="BB96" s="168">
        <f t="shared" si="200"/>
        <v>0</v>
      </c>
      <c r="BC96" s="168">
        <f t="shared" si="201"/>
        <v>0</v>
      </c>
      <c r="BD96" s="168">
        <f t="shared" si="202"/>
        <v>0</v>
      </c>
      <c r="BE96" s="168">
        <f t="shared" si="203"/>
        <v>0</v>
      </c>
      <c r="BF96" s="168">
        <f t="shared" si="204"/>
        <v>0</v>
      </c>
      <c r="BG96" s="168">
        <f t="shared" si="205"/>
        <v>0</v>
      </c>
      <c r="BH96" s="168">
        <f t="shared" si="206"/>
        <v>0</v>
      </c>
      <c r="BI96" s="168">
        <f t="shared" si="207"/>
        <v>0</v>
      </c>
      <c r="BJ96" s="168">
        <f t="shared" si="208"/>
        <v>0</v>
      </c>
      <c r="BK96" s="168" t="str">
        <f t="shared" si="209"/>
        <v>0</v>
      </c>
      <c r="BL96" s="168" t="str">
        <f t="shared" si="210"/>
        <v>0</v>
      </c>
      <c r="BM96" s="168" t="str">
        <f t="shared" si="211"/>
        <v>0</v>
      </c>
      <c r="BN96" s="168" t="str">
        <f t="shared" si="212"/>
        <v>0</v>
      </c>
      <c r="BO96" s="168" t="str">
        <f t="shared" si="213"/>
        <v>0</v>
      </c>
      <c r="BP96" s="168" t="str">
        <f t="shared" si="214"/>
        <v>0</v>
      </c>
      <c r="BQ96" s="168" t="str">
        <f t="shared" si="215"/>
        <v>0</v>
      </c>
      <c r="BR96" s="168" t="str">
        <f t="shared" si="216"/>
        <v>0</v>
      </c>
      <c r="BS96" s="168" t="str">
        <f t="shared" si="217"/>
        <v>0</v>
      </c>
      <c r="BT96" s="168" t="str">
        <f t="shared" si="218"/>
        <v>0</v>
      </c>
      <c r="BU96" s="168" t="str">
        <f t="shared" si="219"/>
        <v>0</v>
      </c>
      <c r="BV96" s="168" t="str">
        <f t="shared" si="220"/>
        <v>0</v>
      </c>
      <c r="BW96" s="168" t="str">
        <f t="shared" si="221"/>
        <v>0</v>
      </c>
      <c r="BX96" s="168" t="str">
        <f t="shared" si="222"/>
        <v>0</v>
      </c>
      <c r="BY96" s="168" t="str">
        <f t="shared" si="223"/>
        <v>0</v>
      </c>
      <c r="CA96" s="171"/>
    </row>
    <row r="97" spans="1:79" ht="20.100000000000001" customHeight="1" thickBot="1">
      <c r="A97" s="163"/>
      <c r="B97" s="104" t="s">
        <v>63</v>
      </c>
      <c r="C97" s="104">
        <v>0.80208333333333337</v>
      </c>
      <c r="D97" s="218" t="s">
        <v>81</v>
      </c>
      <c r="E97" s="219"/>
      <c r="F97" s="219"/>
      <c r="G97" s="219"/>
      <c r="H97" s="220"/>
      <c r="I97" s="249"/>
      <c r="J97" s="249"/>
      <c r="K97" s="105"/>
      <c r="L97" s="105"/>
      <c r="M97" s="164"/>
      <c r="N97" s="206"/>
      <c r="O97" s="205"/>
      <c r="Q97" s="167"/>
      <c r="R97" s="167"/>
      <c r="S97" s="167"/>
      <c r="T97" s="167"/>
      <c r="U97" s="167"/>
      <c r="V97" s="166"/>
      <c r="W97" s="166"/>
      <c r="X97" s="167"/>
      <c r="Y97" s="167"/>
      <c r="Z97" s="167"/>
      <c r="AA97" s="167"/>
      <c r="AB97" s="167"/>
      <c r="AC97" s="166"/>
      <c r="AD97" s="166"/>
      <c r="AE97" s="167"/>
      <c r="AF97" s="167"/>
      <c r="AG97" s="167"/>
      <c r="AH97" s="167"/>
      <c r="AI97" s="167"/>
      <c r="AJ97" s="166"/>
      <c r="AK97" s="166"/>
      <c r="AL97" s="167"/>
      <c r="AM97" s="167"/>
      <c r="AN97" s="167"/>
      <c r="AO97" s="167"/>
      <c r="AP97" s="167"/>
      <c r="AQ97" s="166"/>
      <c r="AR97" s="166"/>
      <c r="AS97" s="167"/>
      <c r="AT97" s="167"/>
      <c r="AV97" s="168">
        <f t="shared" si="194"/>
        <v>0</v>
      </c>
      <c r="AW97" s="168">
        <f t="shared" si="195"/>
        <v>0</v>
      </c>
      <c r="AX97" s="168">
        <f t="shared" si="196"/>
        <v>0</v>
      </c>
      <c r="AY97" s="168">
        <f t="shared" si="197"/>
        <v>0</v>
      </c>
      <c r="AZ97" s="168">
        <f t="shared" si="198"/>
        <v>0</v>
      </c>
      <c r="BA97" s="168">
        <f t="shared" si="199"/>
        <v>0</v>
      </c>
      <c r="BB97" s="168">
        <f t="shared" si="200"/>
        <v>0</v>
      </c>
      <c r="BC97" s="168">
        <f t="shared" si="201"/>
        <v>0</v>
      </c>
      <c r="BD97" s="168">
        <f t="shared" si="202"/>
        <v>0</v>
      </c>
      <c r="BE97" s="168">
        <f t="shared" si="203"/>
        <v>0</v>
      </c>
      <c r="BF97" s="168">
        <f t="shared" si="204"/>
        <v>0</v>
      </c>
      <c r="BG97" s="168">
        <f t="shared" si="205"/>
        <v>0</v>
      </c>
      <c r="BH97" s="168">
        <f t="shared" si="206"/>
        <v>0</v>
      </c>
      <c r="BI97" s="168">
        <f t="shared" si="207"/>
        <v>0</v>
      </c>
      <c r="BJ97" s="168">
        <f t="shared" si="208"/>
        <v>0</v>
      </c>
      <c r="BK97" s="168" t="str">
        <f t="shared" ref="BK97" si="318">IF(AV97&gt;0,($L97*AV97*$F$14),"0")</f>
        <v>0</v>
      </c>
      <c r="BL97" s="168" t="str">
        <f t="shared" ref="BL97" si="319">IF(AW97&gt;0,($L97*AW97*$F$15),"0")</f>
        <v>0</v>
      </c>
      <c r="BM97" s="168" t="str">
        <f t="shared" ref="BM97" si="320">IF(AX97&gt;0,($L97*AX97*$F$16),"0")</f>
        <v>0</v>
      </c>
      <c r="BN97" s="168" t="str">
        <f t="shared" ref="BN97" si="321">IF(AY97&gt;0,($L97*AY97*$F$17),"0")</f>
        <v>0</v>
      </c>
      <c r="BO97" s="168" t="str">
        <f t="shared" ref="BO97" si="322">IF(AZ97&gt;0,($L97*AZ97*$F$17),"0")</f>
        <v>0</v>
      </c>
      <c r="BP97" s="168" t="str">
        <f t="shared" ref="BP97" si="323">IF(BA97&gt;0,($L97*BA97*$F$19),"0")</f>
        <v>0</v>
      </c>
      <c r="BQ97" s="168" t="str">
        <f t="shared" ref="BQ97" si="324">IF(BB97&gt;0,($L97*BB97*$F$20),"0")</f>
        <v>0</v>
      </c>
      <c r="BR97" s="168" t="str">
        <f t="shared" ref="BR97" si="325">IF(BC97&gt;0,($L97*BC97*$F$21),"0")</f>
        <v>0</v>
      </c>
      <c r="BS97" s="168" t="str">
        <f t="shared" ref="BS97" si="326">IF(BD97&gt;0,($L97*BD97*$F$22),"0")</f>
        <v>0</v>
      </c>
      <c r="BT97" s="168" t="str">
        <f t="shared" ref="BT97" si="327">IF(BE97&gt;0,($L97*BE97*$F$23),"0")</f>
        <v>0</v>
      </c>
      <c r="BU97" s="168" t="str">
        <f t="shared" ref="BU97" si="328">IF(BF97&gt;0,($L97*BF97*$F$24),"0")</f>
        <v>0</v>
      </c>
      <c r="BV97" s="168" t="str">
        <f t="shared" ref="BV97" si="329">IF(BG97&gt;0,($L97*BG97*$F$25),"0")</f>
        <v>0</v>
      </c>
      <c r="BW97" s="168" t="str">
        <f t="shared" ref="BW97" si="330">IF(BH97&gt;0,($L97*BH97*$F$26),"0")</f>
        <v>0</v>
      </c>
      <c r="BX97" s="168" t="str">
        <f t="shared" ref="BX97" si="331">IF(BI97&gt;0,($L97*BI97*$F$27),"0")</f>
        <v>0</v>
      </c>
      <c r="BY97" s="168" t="str">
        <f t="shared" ref="BY97" si="332">IF(BJ97&gt;0,($L97*BJ97*$F$28),"0")</f>
        <v>0</v>
      </c>
      <c r="CA97" s="171"/>
    </row>
    <row r="98" spans="1:79" ht="20.100000000000001" customHeight="1" thickBot="1">
      <c r="A98" s="169"/>
      <c r="B98" s="74" t="s">
        <v>64</v>
      </c>
      <c r="C98" s="74">
        <v>0.82291666666666663</v>
      </c>
      <c r="D98" s="77" t="s">
        <v>154</v>
      </c>
      <c r="E98" s="77" t="s">
        <v>173</v>
      </c>
      <c r="F98" s="77" t="s">
        <v>191</v>
      </c>
      <c r="G98" s="77" t="s">
        <v>209</v>
      </c>
      <c r="H98" s="77" t="s">
        <v>227</v>
      </c>
      <c r="I98" s="248">
        <f>K98/1.95583</f>
        <v>301.66220990576892</v>
      </c>
      <c r="J98" s="248">
        <f>L98/1.95583</f>
        <v>301.66220990576892</v>
      </c>
      <c r="K98" s="107">
        <v>590</v>
      </c>
      <c r="L98" s="107">
        <f>$K98*'Campaign Total'!$F$43</f>
        <v>590</v>
      </c>
      <c r="M98" s="164">
        <f>SUM(AV98:BJ98)</f>
        <v>0</v>
      </c>
      <c r="N98" s="206">
        <f>SUM(BK98:BY98)</f>
        <v>0</v>
      </c>
      <c r="O98" s="205">
        <f t="shared" si="71"/>
        <v>0</v>
      </c>
      <c r="Q98" s="170"/>
      <c r="R98" s="170"/>
      <c r="S98" s="170"/>
      <c r="T98" s="170"/>
      <c r="U98" s="170"/>
      <c r="V98" s="166"/>
      <c r="W98" s="166"/>
      <c r="X98" s="170"/>
      <c r="Y98" s="170"/>
      <c r="Z98" s="170"/>
      <c r="AA98" s="170"/>
      <c r="AB98" s="170"/>
      <c r="AC98" s="166"/>
      <c r="AD98" s="166"/>
      <c r="AE98" s="170"/>
      <c r="AF98" s="170"/>
      <c r="AG98" s="170"/>
      <c r="AH98" s="170"/>
      <c r="AI98" s="170"/>
      <c r="AJ98" s="166"/>
      <c r="AK98" s="166"/>
      <c r="AL98" s="170"/>
      <c r="AM98" s="170"/>
      <c r="AN98" s="170"/>
      <c r="AO98" s="170"/>
      <c r="AP98" s="170"/>
      <c r="AQ98" s="166"/>
      <c r="AR98" s="166"/>
      <c r="AS98" s="170"/>
      <c r="AT98" s="170"/>
      <c r="AV98" s="168">
        <f t="shared" si="194"/>
        <v>0</v>
      </c>
      <c r="AW98" s="168">
        <f t="shared" si="195"/>
        <v>0</v>
      </c>
      <c r="AX98" s="168">
        <f t="shared" si="196"/>
        <v>0</v>
      </c>
      <c r="AY98" s="168">
        <f t="shared" si="197"/>
        <v>0</v>
      </c>
      <c r="AZ98" s="168">
        <f t="shared" si="198"/>
        <v>0</v>
      </c>
      <c r="BA98" s="168">
        <f t="shared" si="199"/>
        <v>0</v>
      </c>
      <c r="BB98" s="168">
        <f t="shared" si="200"/>
        <v>0</v>
      </c>
      <c r="BC98" s="168">
        <f t="shared" si="201"/>
        <v>0</v>
      </c>
      <c r="BD98" s="168">
        <f t="shared" si="202"/>
        <v>0</v>
      </c>
      <c r="BE98" s="168">
        <f t="shared" si="203"/>
        <v>0</v>
      </c>
      <c r="BF98" s="168">
        <f t="shared" si="204"/>
        <v>0</v>
      </c>
      <c r="BG98" s="168">
        <f t="shared" si="205"/>
        <v>0</v>
      </c>
      <c r="BH98" s="168">
        <f t="shared" si="206"/>
        <v>0</v>
      </c>
      <c r="BI98" s="168">
        <f t="shared" si="207"/>
        <v>0</v>
      </c>
      <c r="BJ98" s="168">
        <f t="shared" si="208"/>
        <v>0</v>
      </c>
      <c r="BK98" s="168" t="str">
        <f t="shared" ref="BK98:BK101" si="333">IF(AV98&gt;0,($L98*AV98*$F$14),"0")</f>
        <v>0</v>
      </c>
      <c r="BL98" s="168" t="str">
        <f t="shared" ref="BL98:BL101" si="334">IF(AW98&gt;0,($L98*AW98*$F$15),"0")</f>
        <v>0</v>
      </c>
      <c r="BM98" s="168" t="str">
        <f t="shared" ref="BM98:BM101" si="335">IF(AX98&gt;0,($L98*AX98*$F$16),"0")</f>
        <v>0</v>
      </c>
      <c r="BN98" s="168" t="str">
        <f t="shared" ref="BN98:BN101" si="336">IF(AY98&gt;0,($L98*AY98*$F$17),"0")</f>
        <v>0</v>
      </c>
      <c r="BO98" s="168" t="str">
        <f t="shared" ref="BO98:BO101" si="337">IF(AZ98&gt;0,($L98*AZ98*$F$17),"0")</f>
        <v>0</v>
      </c>
      <c r="BP98" s="168" t="str">
        <f t="shared" ref="BP98:BP101" si="338">IF(BA98&gt;0,($L98*BA98*$F$19),"0")</f>
        <v>0</v>
      </c>
      <c r="BQ98" s="168" t="str">
        <f t="shared" ref="BQ98:BQ101" si="339">IF(BB98&gt;0,($L98*BB98*$F$20),"0")</f>
        <v>0</v>
      </c>
      <c r="BR98" s="168" t="str">
        <f t="shared" ref="BR98:BR101" si="340">IF(BC98&gt;0,($L98*BC98*$F$21),"0")</f>
        <v>0</v>
      </c>
      <c r="BS98" s="168" t="str">
        <f t="shared" ref="BS98:BS101" si="341">IF(BD98&gt;0,($L98*BD98*$F$22),"0")</f>
        <v>0</v>
      </c>
      <c r="BT98" s="168" t="str">
        <f t="shared" ref="BT98:BT101" si="342">IF(BE98&gt;0,($L98*BE98*$F$23),"0")</f>
        <v>0</v>
      </c>
      <c r="BU98" s="168" t="str">
        <f t="shared" ref="BU98:BU101" si="343">IF(BF98&gt;0,($L98*BF98*$F$24),"0")</f>
        <v>0</v>
      </c>
      <c r="BV98" s="168" t="str">
        <f t="shared" ref="BV98:BV101" si="344">IF(BG98&gt;0,($L98*BG98*$F$25),"0")</f>
        <v>0</v>
      </c>
      <c r="BW98" s="168" t="str">
        <f t="shared" ref="BW98:BW101" si="345">IF(BH98&gt;0,($L98*BH98*$F$26),"0")</f>
        <v>0</v>
      </c>
      <c r="BX98" s="168" t="str">
        <f t="shared" ref="BX98:BX101" si="346">IF(BI98&gt;0,($L98*BI98*$F$27),"0")</f>
        <v>0</v>
      </c>
      <c r="BY98" s="168" t="str">
        <f t="shared" ref="BY98:BY101" si="347">IF(BJ98&gt;0,($L98*BJ98*$F$28),"0")</f>
        <v>0</v>
      </c>
      <c r="CA98" s="171"/>
    </row>
    <row r="99" spans="1:79" ht="19.5" customHeight="1" thickBot="1">
      <c r="A99" s="163"/>
      <c r="B99" s="104" t="s">
        <v>63</v>
      </c>
      <c r="C99" s="104">
        <v>0.82638888888888884</v>
      </c>
      <c r="D99" s="218" t="s">
        <v>81</v>
      </c>
      <c r="E99" s="219"/>
      <c r="F99" s="219"/>
      <c r="G99" s="219"/>
      <c r="H99" s="220"/>
      <c r="I99" s="249"/>
      <c r="J99" s="249"/>
      <c r="K99" s="105"/>
      <c r="L99" s="105"/>
      <c r="M99" s="164"/>
      <c r="N99" s="206"/>
      <c r="O99" s="205"/>
      <c r="Q99" s="167"/>
      <c r="R99" s="167"/>
      <c r="S99" s="167"/>
      <c r="T99" s="167"/>
      <c r="U99" s="167"/>
      <c r="V99" s="166"/>
      <c r="W99" s="166"/>
      <c r="X99" s="167"/>
      <c r="Y99" s="167"/>
      <c r="Z99" s="167"/>
      <c r="AA99" s="167"/>
      <c r="AB99" s="167"/>
      <c r="AC99" s="166"/>
      <c r="AD99" s="166"/>
      <c r="AE99" s="167"/>
      <c r="AF99" s="167"/>
      <c r="AG99" s="167"/>
      <c r="AH99" s="167"/>
      <c r="AI99" s="167"/>
      <c r="AJ99" s="166"/>
      <c r="AK99" s="166"/>
      <c r="AL99" s="167"/>
      <c r="AM99" s="167"/>
      <c r="AN99" s="167"/>
      <c r="AO99" s="167"/>
      <c r="AP99" s="167"/>
      <c r="AQ99" s="166"/>
      <c r="AR99" s="166"/>
      <c r="AS99" s="167"/>
      <c r="AT99" s="167"/>
      <c r="AV99" s="168">
        <f t="shared" si="194"/>
        <v>0</v>
      </c>
      <c r="AW99" s="168">
        <f t="shared" si="195"/>
        <v>0</v>
      </c>
      <c r="AX99" s="168">
        <f t="shared" si="196"/>
        <v>0</v>
      </c>
      <c r="AY99" s="168">
        <f t="shared" si="197"/>
        <v>0</v>
      </c>
      <c r="AZ99" s="168">
        <f t="shared" si="198"/>
        <v>0</v>
      </c>
      <c r="BA99" s="168">
        <f t="shared" si="199"/>
        <v>0</v>
      </c>
      <c r="BB99" s="168">
        <f t="shared" si="200"/>
        <v>0</v>
      </c>
      <c r="BC99" s="168">
        <f t="shared" si="201"/>
        <v>0</v>
      </c>
      <c r="BD99" s="168">
        <f t="shared" si="202"/>
        <v>0</v>
      </c>
      <c r="BE99" s="168">
        <f t="shared" si="203"/>
        <v>0</v>
      </c>
      <c r="BF99" s="168">
        <f t="shared" si="204"/>
        <v>0</v>
      </c>
      <c r="BG99" s="168">
        <f t="shared" si="205"/>
        <v>0</v>
      </c>
      <c r="BH99" s="168">
        <f t="shared" si="206"/>
        <v>0</v>
      </c>
      <c r="BI99" s="168">
        <f t="shared" si="207"/>
        <v>0</v>
      </c>
      <c r="BJ99" s="168">
        <f t="shared" si="208"/>
        <v>0</v>
      </c>
      <c r="BK99" s="168" t="str">
        <f t="shared" si="333"/>
        <v>0</v>
      </c>
      <c r="BL99" s="168" t="str">
        <f t="shared" si="334"/>
        <v>0</v>
      </c>
      <c r="BM99" s="168" t="str">
        <f t="shared" si="335"/>
        <v>0</v>
      </c>
      <c r="BN99" s="168" t="str">
        <f t="shared" si="336"/>
        <v>0</v>
      </c>
      <c r="BO99" s="168" t="str">
        <f t="shared" si="337"/>
        <v>0</v>
      </c>
      <c r="BP99" s="168" t="str">
        <f t="shared" si="338"/>
        <v>0</v>
      </c>
      <c r="BQ99" s="168" t="str">
        <f t="shared" si="339"/>
        <v>0</v>
      </c>
      <c r="BR99" s="168" t="str">
        <f t="shared" si="340"/>
        <v>0</v>
      </c>
      <c r="BS99" s="168" t="str">
        <f t="shared" si="341"/>
        <v>0</v>
      </c>
      <c r="BT99" s="168" t="str">
        <f t="shared" si="342"/>
        <v>0</v>
      </c>
      <c r="BU99" s="168" t="str">
        <f t="shared" si="343"/>
        <v>0</v>
      </c>
      <c r="BV99" s="168" t="str">
        <f t="shared" si="344"/>
        <v>0</v>
      </c>
      <c r="BW99" s="168" t="str">
        <f t="shared" si="345"/>
        <v>0</v>
      </c>
      <c r="BX99" s="168" t="str">
        <f t="shared" si="346"/>
        <v>0</v>
      </c>
      <c r="BY99" s="168" t="str">
        <f t="shared" si="347"/>
        <v>0</v>
      </c>
      <c r="CA99" s="171"/>
    </row>
    <row r="100" spans="1:79" ht="20.100000000000001" customHeight="1" thickBot="1">
      <c r="A100" s="163"/>
      <c r="B100" s="104" t="s">
        <v>63</v>
      </c>
      <c r="C100" s="104">
        <v>0.84027777777777779</v>
      </c>
      <c r="D100" s="215" t="s">
        <v>78</v>
      </c>
      <c r="E100" s="216"/>
      <c r="F100" s="216"/>
      <c r="G100" s="216"/>
      <c r="H100" s="217"/>
      <c r="I100" s="249"/>
      <c r="J100" s="249"/>
      <c r="K100" s="105"/>
      <c r="L100" s="105"/>
      <c r="M100" s="164"/>
      <c r="N100" s="206"/>
      <c r="O100" s="205"/>
      <c r="Q100" s="167"/>
      <c r="R100" s="167"/>
      <c r="S100" s="167"/>
      <c r="T100" s="167"/>
      <c r="U100" s="167"/>
      <c r="V100" s="166"/>
      <c r="W100" s="166"/>
      <c r="X100" s="167"/>
      <c r="Y100" s="167"/>
      <c r="Z100" s="167"/>
      <c r="AA100" s="167"/>
      <c r="AB100" s="167"/>
      <c r="AC100" s="166"/>
      <c r="AD100" s="166"/>
      <c r="AE100" s="167"/>
      <c r="AF100" s="167"/>
      <c r="AG100" s="167"/>
      <c r="AH100" s="167"/>
      <c r="AI100" s="167"/>
      <c r="AJ100" s="166"/>
      <c r="AK100" s="166"/>
      <c r="AL100" s="167"/>
      <c r="AM100" s="167"/>
      <c r="AN100" s="167"/>
      <c r="AO100" s="167"/>
      <c r="AP100" s="167"/>
      <c r="AQ100" s="166"/>
      <c r="AR100" s="166"/>
      <c r="AS100" s="167"/>
      <c r="AT100" s="167"/>
      <c r="AV100" s="168">
        <f t="shared" si="194"/>
        <v>0</v>
      </c>
      <c r="AW100" s="168">
        <f t="shared" si="195"/>
        <v>0</v>
      </c>
      <c r="AX100" s="168">
        <f t="shared" si="196"/>
        <v>0</v>
      </c>
      <c r="AY100" s="168">
        <f t="shared" si="197"/>
        <v>0</v>
      </c>
      <c r="AZ100" s="168">
        <f t="shared" si="198"/>
        <v>0</v>
      </c>
      <c r="BA100" s="168">
        <f t="shared" si="199"/>
        <v>0</v>
      </c>
      <c r="BB100" s="168">
        <f t="shared" si="200"/>
        <v>0</v>
      </c>
      <c r="BC100" s="168">
        <f t="shared" si="201"/>
        <v>0</v>
      </c>
      <c r="BD100" s="168">
        <f t="shared" si="202"/>
        <v>0</v>
      </c>
      <c r="BE100" s="168">
        <f t="shared" si="203"/>
        <v>0</v>
      </c>
      <c r="BF100" s="168">
        <f t="shared" si="204"/>
        <v>0</v>
      </c>
      <c r="BG100" s="168">
        <f t="shared" si="205"/>
        <v>0</v>
      </c>
      <c r="BH100" s="168">
        <f t="shared" si="206"/>
        <v>0</v>
      </c>
      <c r="BI100" s="168">
        <f t="shared" si="207"/>
        <v>0</v>
      </c>
      <c r="BJ100" s="168">
        <f t="shared" si="208"/>
        <v>0</v>
      </c>
      <c r="BK100" s="168" t="str">
        <f>IF(AV100&gt;0,($L100*AV100*$F$14),"0")</f>
        <v>0</v>
      </c>
      <c r="BL100" s="168" t="str">
        <f>IF(AW100&gt;0,($L100*AW100*$F$15),"0")</f>
        <v>0</v>
      </c>
      <c r="BM100" s="168" t="str">
        <f>IF(AX100&gt;0,($L100*AX100*$F$16),"0")</f>
        <v>0</v>
      </c>
      <c r="BN100" s="168" t="str">
        <f>IF(AY100&gt;0,($L100*AY100*$F$17),"0")</f>
        <v>0</v>
      </c>
      <c r="BO100" s="168" t="str">
        <f>IF(AZ100&gt;0,($L100*AZ100*$F$17),"0")</f>
        <v>0</v>
      </c>
      <c r="BP100" s="168" t="str">
        <f>IF(BA100&gt;0,($L100*BA100*$F$19),"0")</f>
        <v>0</v>
      </c>
      <c r="BQ100" s="168" t="str">
        <f>IF(BB100&gt;0,($L100*BB100*$F$20),"0")</f>
        <v>0</v>
      </c>
      <c r="BR100" s="168" t="str">
        <f>IF(BC100&gt;0,($L100*BC100*$F$21),"0")</f>
        <v>0</v>
      </c>
      <c r="BS100" s="168" t="str">
        <f>IF(BD100&gt;0,($L100*BD100*$F$22),"0")</f>
        <v>0</v>
      </c>
      <c r="BT100" s="168" t="str">
        <f>IF(BE100&gt;0,($L100*BE100*$F$23),"0")</f>
        <v>0</v>
      </c>
      <c r="BU100" s="168" t="str">
        <f>IF(BF100&gt;0,($L100*BF100*$F$24),"0")</f>
        <v>0</v>
      </c>
      <c r="BV100" s="168" t="str">
        <f>IF(BG100&gt;0,($L100*BG100*$F$25),"0")</f>
        <v>0</v>
      </c>
      <c r="BW100" s="168" t="str">
        <f>IF(BH100&gt;0,($L100*BH100*$F$26),"0")</f>
        <v>0</v>
      </c>
      <c r="BX100" s="168" t="str">
        <f>IF(BI100&gt;0,($L100*BI100*$F$27),"0")</f>
        <v>0</v>
      </c>
      <c r="BY100" s="168" t="str">
        <f>IF(BJ100&gt;0,($L100*BJ100*$F$28),"0")</f>
        <v>0</v>
      </c>
      <c r="CA100" s="171"/>
    </row>
    <row r="101" spans="1:79" ht="20.100000000000001" customHeight="1" thickBot="1">
      <c r="A101" s="163"/>
      <c r="B101" s="74" t="s">
        <v>64</v>
      </c>
      <c r="C101" s="74">
        <v>0.85416666666666663</v>
      </c>
      <c r="D101" s="76" t="s">
        <v>155</v>
      </c>
      <c r="E101" s="76" t="s">
        <v>174</v>
      </c>
      <c r="F101" s="76" t="s">
        <v>192</v>
      </c>
      <c r="G101" s="76" t="s">
        <v>210</v>
      </c>
      <c r="H101" s="76" t="s">
        <v>228</v>
      </c>
      <c r="I101" s="248">
        <f>K101/1.95583</f>
        <v>301.66220990576892</v>
      </c>
      <c r="J101" s="248">
        <f>L101/1.95583</f>
        <v>301.66220990576892</v>
      </c>
      <c r="K101" s="107">
        <v>590</v>
      </c>
      <c r="L101" s="107">
        <f>$K101*'Campaign Total'!$F$43</f>
        <v>590</v>
      </c>
      <c r="M101" s="164">
        <f>SUM(AV101:BJ101)</f>
        <v>0</v>
      </c>
      <c r="N101" s="206">
        <f>SUM(BK101:BY101)</f>
        <v>0</v>
      </c>
      <c r="O101" s="205">
        <f t="shared" si="71"/>
        <v>0</v>
      </c>
      <c r="Q101" s="170"/>
      <c r="R101" s="170"/>
      <c r="S101" s="170"/>
      <c r="T101" s="170"/>
      <c r="U101" s="170"/>
      <c r="V101" s="166"/>
      <c r="W101" s="166"/>
      <c r="X101" s="170"/>
      <c r="Y101" s="170"/>
      <c r="Z101" s="170"/>
      <c r="AA101" s="170"/>
      <c r="AB101" s="170"/>
      <c r="AC101" s="166"/>
      <c r="AD101" s="166"/>
      <c r="AE101" s="170"/>
      <c r="AF101" s="170"/>
      <c r="AG101" s="170"/>
      <c r="AH101" s="170"/>
      <c r="AI101" s="170"/>
      <c r="AJ101" s="166"/>
      <c r="AK101" s="166"/>
      <c r="AL101" s="170"/>
      <c r="AM101" s="170"/>
      <c r="AN101" s="170"/>
      <c r="AO101" s="170"/>
      <c r="AP101" s="170"/>
      <c r="AQ101" s="166"/>
      <c r="AR101" s="166"/>
      <c r="AS101" s="170"/>
      <c r="AT101" s="170"/>
      <c r="AV101" s="168">
        <f t="shared" ref="AV101:AV127" si="348">COUNTIF($Q101:$AT101,"a")</f>
        <v>0</v>
      </c>
      <c r="AW101" s="168">
        <f t="shared" ref="AW101:AW127" si="349">COUNTIF($Q101:$AT101,"b")</f>
        <v>0</v>
      </c>
      <c r="AX101" s="168">
        <f t="shared" ref="AX101:AX127" si="350">COUNTIF($Q101:$AT101,"c")</f>
        <v>0</v>
      </c>
      <c r="AY101" s="168">
        <f t="shared" ref="AY101:AY127" si="351">COUNTIF($Q101:$AT101,"d")</f>
        <v>0</v>
      </c>
      <c r="AZ101" s="168">
        <f t="shared" ref="AZ101:AZ127" si="352">COUNTIF($Q101:$AT101,"e")</f>
        <v>0</v>
      </c>
      <c r="BA101" s="168">
        <f t="shared" ref="BA101:BA127" si="353">COUNTIF($Q101:$AT101,"f")</f>
        <v>0</v>
      </c>
      <c r="BB101" s="168">
        <f t="shared" ref="BB101:BB127" si="354">COUNTIF($Q101:$AT101,"g")</f>
        <v>0</v>
      </c>
      <c r="BC101" s="168">
        <f t="shared" ref="BC101:BC127" si="355">COUNTIF($Q101:$AT101,"h")</f>
        <v>0</v>
      </c>
      <c r="BD101" s="168">
        <f t="shared" ref="BD101:BD127" si="356">COUNTIF($Q101:$AT101,"i")</f>
        <v>0</v>
      </c>
      <c r="BE101" s="168">
        <f t="shared" ref="BE101:BE127" si="357">COUNTIF($Q101:$AT101,"j")</f>
        <v>0</v>
      </c>
      <c r="BF101" s="168">
        <f t="shared" ref="BF101:BF127" si="358">COUNTIF($Q101:$AT101,"k")</f>
        <v>0</v>
      </c>
      <c r="BG101" s="168">
        <f t="shared" ref="BG101:BG127" si="359">COUNTIF($Q101:$AT101,"l")</f>
        <v>0</v>
      </c>
      <c r="BH101" s="168">
        <f t="shared" ref="BH101:BH127" si="360">COUNTIF($Q101:$AT101,"m")</f>
        <v>0</v>
      </c>
      <c r="BI101" s="168">
        <f t="shared" ref="BI101:BI127" si="361">COUNTIF($Q101:$AT101,"n")</f>
        <v>0</v>
      </c>
      <c r="BJ101" s="168">
        <f t="shared" ref="BJ101:BJ127" si="362">COUNTIF($Q101:$AT101,"o")</f>
        <v>0</v>
      </c>
      <c r="BK101" s="168" t="str">
        <f t="shared" si="333"/>
        <v>0</v>
      </c>
      <c r="BL101" s="168" t="str">
        <f t="shared" si="334"/>
        <v>0</v>
      </c>
      <c r="BM101" s="168" t="str">
        <f t="shared" si="335"/>
        <v>0</v>
      </c>
      <c r="BN101" s="168" t="str">
        <f t="shared" si="336"/>
        <v>0</v>
      </c>
      <c r="BO101" s="168" t="str">
        <f t="shared" si="337"/>
        <v>0</v>
      </c>
      <c r="BP101" s="168" t="str">
        <f t="shared" si="338"/>
        <v>0</v>
      </c>
      <c r="BQ101" s="168" t="str">
        <f t="shared" si="339"/>
        <v>0</v>
      </c>
      <c r="BR101" s="168" t="str">
        <f t="shared" si="340"/>
        <v>0</v>
      </c>
      <c r="BS101" s="168" t="str">
        <f t="shared" si="341"/>
        <v>0</v>
      </c>
      <c r="BT101" s="168" t="str">
        <f t="shared" si="342"/>
        <v>0</v>
      </c>
      <c r="BU101" s="168" t="str">
        <f t="shared" si="343"/>
        <v>0</v>
      </c>
      <c r="BV101" s="168" t="str">
        <f t="shared" si="344"/>
        <v>0</v>
      </c>
      <c r="BW101" s="168" t="str">
        <f t="shared" si="345"/>
        <v>0</v>
      </c>
      <c r="BX101" s="168" t="str">
        <f t="shared" si="346"/>
        <v>0</v>
      </c>
      <c r="BY101" s="168" t="str">
        <f t="shared" si="347"/>
        <v>0</v>
      </c>
      <c r="CA101" s="171"/>
    </row>
    <row r="102" spans="1:79" ht="20.100000000000001" customHeight="1" thickBot="1">
      <c r="A102" s="163"/>
      <c r="B102" s="104" t="s">
        <v>63</v>
      </c>
      <c r="C102" s="104">
        <v>0.85763888888888884</v>
      </c>
      <c r="D102" s="215" t="s">
        <v>78</v>
      </c>
      <c r="E102" s="216"/>
      <c r="F102" s="216"/>
      <c r="G102" s="216"/>
      <c r="H102" s="217"/>
      <c r="I102" s="249"/>
      <c r="J102" s="249"/>
      <c r="K102" s="105"/>
      <c r="L102" s="105"/>
      <c r="M102" s="164"/>
      <c r="N102" s="206"/>
      <c r="O102" s="205"/>
      <c r="Q102" s="167"/>
      <c r="R102" s="167"/>
      <c r="S102" s="167"/>
      <c r="T102" s="167"/>
      <c r="U102" s="167"/>
      <c r="V102" s="166"/>
      <c r="W102" s="166"/>
      <c r="X102" s="167"/>
      <c r="Y102" s="167"/>
      <c r="Z102" s="167"/>
      <c r="AA102" s="167"/>
      <c r="AB102" s="167"/>
      <c r="AC102" s="166"/>
      <c r="AD102" s="166"/>
      <c r="AE102" s="167"/>
      <c r="AF102" s="167"/>
      <c r="AG102" s="167"/>
      <c r="AH102" s="167"/>
      <c r="AI102" s="167"/>
      <c r="AJ102" s="166"/>
      <c r="AK102" s="166"/>
      <c r="AL102" s="167"/>
      <c r="AM102" s="167"/>
      <c r="AN102" s="167"/>
      <c r="AO102" s="167"/>
      <c r="AP102" s="167"/>
      <c r="AQ102" s="166"/>
      <c r="AR102" s="166"/>
      <c r="AS102" s="167"/>
      <c r="AT102" s="167"/>
      <c r="AV102" s="168">
        <f t="shared" si="348"/>
        <v>0</v>
      </c>
      <c r="AW102" s="168">
        <f t="shared" si="349"/>
        <v>0</v>
      </c>
      <c r="AX102" s="168">
        <f t="shared" si="350"/>
        <v>0</v>
      </c>
      <c r="AY102" s="168">
        <f t="shared" si="351"/>
        <v>0</v>
      </c>
      <c r="AZ102" s="168">
        <f t="shared" si="352"/>
        <v>0</v>
      </c>
      <c r="BA102" s="168">
        <f t="shared" si="353"/>
        <v>0</v>
      </c>
      <c r="BB102" s="168">
        <f t="shared" si="354"/>
        <v>0</v>
      </c>
      <c r="BC102" s="168">
        <f t="shared" si="355"/>
        <v>0</v>
      </c>
      <c r="BD102" s="168">
        <f t="shared" si="356"/>
        <v>0</v>
      </c>
      <c r="BE102" s="168">
        <f t="shared" si="357"/>
        <v>0</v>
      </c>
      <c r="BF102" s="168">
        <f t="shared" si="358"/>
        <v>0</v>
      </c>
      <c r="BG102" s="168">
        <f t="shared" si="359"/>
        <v>0</v>
      </c>
      <c r="BH102" s="168">
        <f t="shared" si="360"/>
        <v>0</v>
      </c>
      <c r="BI102" s="168">
        <f t="shared" si="361"/>
        <v>0</v>
      </c>
      <c r="BJ102" s="168">
        <f t="shared" si="362"/>
        <v>0</v>
      </c>
      <c r="BK102" s="168" t="str">
        <f t="shared" si="209"/>
        <v>0</v>
      </c>
      <c r="BL102" s="168" t="str">
        <f t="shared" si="210"/>
        <v>0</v>
      </c>
      <c r="BM102" s="168" t="str">
        <f t="shared" si="211"/>
        <v>0</v>
      </c>
      <c r="BN102" s="168" t="str">
        <f t="shared" si="212"/>
        <v>0</v>
      </c>
      <c r="BO102" s="168" t="str">
        <f t="shared" si="213"/>
        <v>0</v>
      </c>
      <c r="BP102" s="168" t="str">
        <f t="shared" si="214"/>
        <v>0</v>
      </c>
      <c r="BQ102" s="168" t="str">
        <f t="shared" si="215"/>
        <v>0</v>
      </c>
      <c r="BR102" s="168" t="str">
        <f t="shared" si="216"/>
        <v>0</v>
      </c>
      <c r="BS102" s="168" t="str">
        <f t="shared" si="217"/>
        <v>0</v>
      </c>
      <c r="BT102" s="168" t="str">
        <f t="shared" si="218"/>
        <v>0</v>
      </c>
      <c r="BU102" s="168" t="str">
        <f t="shared" si="219"/>
        <v>0</v>
      </c>
      <c r="BV102" s="168" t="str">
        <f t="shared" si="220"/>
        <v>0</v>
      </c>
      <c r="BW102" s="168" t="str">
        <f t="shared" si="221"/>
        <v>0</v>
      </c>
      <c r="BX102" s="168" t="str">
        <f t="shared" si="222"/>
        <v>0</v>
      </c>
      <c r="BY102" s="168" t="str">
        <f t="shared" si="223"/>
        <v>0</v>
      </c>
      <c r="CA102" s="171"/>
    </row>
    <row r="103" spans="1:79" ht="20.100000000000001" customHeight="1" thickBot="1">
      <c r="A103" s="163"/>
      <c r="B103" s="74" t="s">
        <v>64</v>
      </c>
      <c r="C103" s="74">
        <v>0.86805555555555558</v>
      </c>
      <c r="D103" s="76" t="s">
        <v>156</v>
      </c>
      <c r="E103" s="76" t="s">
        <v>175</v>
      </c>
      <c r="F103" s="76" t="s">
        <v>193</v>
      </c>
      <c r="G103" s="76" t="s">
        <v>211</v>
      </c>
      <c r="H103" s="76" t="s">
        <v>229</v>
      </c>
      <c r="I103" s="248">
        <f>K103/1.95583</f>
        <v>301.66220990576892</v>
      </c>
      <c r="J103" s="248">
        <f>L103/1.95583</f>
        <v>301.66220990576892</v>
      </c>
      <c r="K103" s="107">
        <v>590</v>
      </c>
      <c r="L103" s="107">
        <f>$K103*'Campaign Total'!$F$43</f>
        <v>590</v>
      </c>
      <c r="M103" s="164">
        <f t="shared" ref="M103:M123" si="363">SUM(AV103:BJ103)</f>
        <v>0</v>
      </c>
      <c r="N103" s="206">
        <f t="shared" ref="N103:N123" si="364">SUM(BK103:BY103)</f>
        <v>0</v>
      </c>
      <c r="O103" s="205">
        <f t="shared" si="71"/>
        <v>0</v>
      </c>
      <c r="Q103" s="170"/>
      <c r="R103" s="170"/>
      <c r="S103" s="170"/>
      <c r="T103" s="170"/>
      <c r="U103" s="170"/>
      <c r="V103" s="166"/>
      <c r="W103" s="166"/>
      <c r="X103" s="170"/>
      <c r="Y103" s="170"/>
      <c r="Z103" s="170"/>
      <c r="AA103" s="170"/>
      <c r="AB103" s="170"/>
      <c r="AC103" s="166"/>
      <c r="AD103" s="166"/>
      <c r="AE103" s="170"/>
      <c r="AF103" s="170"/>
      <c r="AG103" s="170"/>
      <c r="AH103" s="170"/>
      <c r="AI103" s="170"/>
      <c r="AJ103" s="166"/>
      <c r="AK103" s="166"/>
      <c r="AL103" s="170"/>
      <c r="AM103" s="170"/>
      <c r="AN103" s="170"/>
      <c r="AO103" s="170"/>
      <c r="AP103" s="170"/>
      <c r="AQ103" s="166"/>
      <c r="AR103" s="166"/>
      <c r="AS103" s="170"/>
      <c r="AT103" s="170"/>
      <c r="AV103" s="168">
        <f t="shared" si="348"/>
        <v>0</v>
      </c>
      <c r="AW103" s="168">
        <f t="shared" si="349"/>
        <v>0</v>
      </c>
      <c r="AX103" s="168">
        <f t="shared" si="350"/>
        <v>0</v>
      </c>
      <c r="AY103" s="168">
        <f t="shared" si="351"/>
        <v>0</v>
      </c>
      <c r="AZ103" s="168">
        <f t="shared" si="352"/>
        <v>0</v>
      </c>
      <c r="BA103" s="168">
        <f t="shared" si="353"/>
        <v>0</v>
      </c>
      <c r="BB103" s="168">
        <f t="shared" si="354"/>
        <v>0</v>
      </c>
      <c r="BC103" s="168">
        <f t="shared" si="355"/>
        <v>0</v>
      </c>
      <c r="BD103" s="168">
        <f t="shared" si="356"/>
        <v>0</v>
      </c>
      <c r="BE103" s="168">
        <f t="shared" si="357"/>
        <v>0</v>
      </c>
      <c r="BF103" s="168">
        <f t="shared" si="358"/>
        <v>0</v>
      </c>
      <c r="BG103" s="168">
        <f t="shared" si="359"/>
        <v>0</v>
      </c>
      <c r="BH103" s="168">
        <f t="shared" si="360"/>
        <v>0</v>
      </c>
      <c r="BI103" s="168">
        <f t="shared" si="361"/>
        <v>0</v>
      </c>
      <c r="BJ103" s="168">
        <f t="shared" si="362"/>
        <v>0</v>
      </c>
      <c r="BK103" s="168" t="str">
        <f t="shared" ref="BK103:BK124" si="365">IF(AV103&gt;0,($L103*AV103*$F$14),"0")</f>
        <v>0</v>
      </c>
      <c r="BL103" s="168" t="str">
        <f t="shared" ref="BL103:BL124" si="366">IF(AW103&gt;0,($L103*AW103*$F$15),"0")</f>
        <v>0</v>
      </c>
      <c r="BM103" s="168" t="str">
        <f t="shared" ref="BM103:BM124" si="367">IF(AX103&gt;0,($L103*AX103*$F$16),"0")</f>
        <v>0</v>
      </c>
      <c r="BN103" s="168" t="str">
        <f t="shared" ref="BN103:BN124" si="368">IF(AY103&gt;0,($L103*AY103*$F$17),"0")</f>
        <v>0</v>
      </c>
      <c r="BO103" s="168" t="str">
        <f t="shared" ref="BO103:BO124" si="369">IF(AZ103&gt;0,($L103*AZ103*$F$17),"0")</f>
        <v>0</v>
      </c>
      <c r="BP103" s="168" t="str">
        <f t="shared" ref="BP103:BP124" si="370">IF(BA103&gt;0,($L103*BA103*$F$19),"0")</f>
        <v>0</v>
      </c>
      <c r="BQ103" s="168" t="str">
        <f t="shared" ref="BQ103:BQ124" si="371">IF(BB103&gt;0,($L103*BB103*$F$20),"0")</f>
        <v>0</v>
      </c>
      <c r="BR103" s="168" t="str">
        <f t="shared" ref="BR103:BR124" si="372">IF(BC103&gt;0,($L103*BC103*$F$21),"0")</f>
        <v>0</v>
      </c>
      <c r="BS103" s="168" t="str">
        <f t="shared" ref="BS103:BS124" si="373">IF(BD103&gt;0,($L103*BD103*$F$22),"0")</f>
        <v>0</v>
      </c>
      <c r="BT103" s="168" t="str">
        <f t="shared" ref="BT103:BT124" si="374">IF(BE103&gt;0,($L103*BE103*$F$23),"0")</f>
        <v>0</v>
      </c>
      <c r="BU103" s="168" t="str">
        <f t="shared" ref="BU103:BU124" si="375">IF(BF103&gt;0,($L103*BF103*$F$24),"0")</f>
        <v>0</v>
      </c>
      <c r="BV103" s="168" t="str">
        <f t="shared" ref="BV103:BV124" si="376">IF(BG103&gt;0,($L103*BG103*$F$25),"0")</f>
        <v>0</v>
      </c>
      <c r="BW103" s="168" t="str">
        <f t="shared" ref="BW103:BW124" si="377">IF(BH103&gt;0,($L103*BH103*$F$26),"0")</f>
        <v>0</v>
      </c>
      <c r="BX103" s="168" t="str">
        <f t="shared" ref="BX103:BX124" si="378">IF(BI103&gt;0,($L103*BI103*$F$27),"0")</f>
        <v>0</v>
      </c>
      <c r="BY103" s="168" t="str">
        <f t="shared" ref="BY103:BY124" si="379">IF(BJ103&gt;0,($L103*BJ103*$F$28),"0")</f>
        <v>0</v>
      </c>
      <c r="CA103" s="171"/>
    </row>
    <row r="104" spans="1:79" ht="20.100000000000001" customHeight="1" thickBot="1">
      <c r="A104" s="169"/>
      <c r="B104" s="73" t="s">
        <v>63</v>
      </c>
      <c r="C104" s="73">
        <v>0.87152777777777779</v>
      </c>
      <c r="D104" s="215" t="s">
        <v>78</v>
      </c>
      <c r="E104" s="216"/>
      <c r="F104" s="216"/>
      <c r="G104" s="216"/>
      <c r="H104" s="217"/>
      <c r="I104" s="249"/>
      <c r="J104" s="249"/>
      <c r="K104" s="105"/>
      <c r="L104" s="105"/>
      <c r="M104" s="164"/>
      <c r="N104" s="206"/>
      <c r="O104" s="205"/>
      <c r="Q104" s="167"/>
      <c r="R104" s="167"/>
      <c r="S104" s="167"/>
      <c r="T104" s="167"/>
      <c r="U104" s="167"/>
      <c r="V104" s="166"/>
      <c r="W104" s="166"/>
      <c r="X104" s="167"/>
      <c r="Y104" s="167"/>
      <c r="Z104" s="167"/>
      <c r="AA104" s="167"/>
      <c r="AB104" s="167"/>
      <c r="AC104" s="166"/>
      <c r="AD104" s="166"/>
      <c r="AE104" s="167"/>
      <c r="AF104" s="167"/>
      <c r="AG104" s="167"/>
      <c r="AH104" s="167"/>
      <c r="AI104" s="167"/>
      <c r="AJ104" s="166"/>
      <c r="AK104" s="166"/>
      <c r="AL104" s="167"/>
      <c r="AM104" s="167"/>
      <c r="AN104" s="167"/>
      <c r="AO104" s="167"/>
      <c r="AP104" s="167"/>
      <c r="AQ104" s="166"/>
      <c r="AR104" s="166"/>
      <c r="AS104" s="167"/>
      <c r="AT104" s="167"/>
      <c r="AV104" s="168">
        <f t="shared" si="348"/>
        <v>0</v>
      </c>
      <c r="AW104" s="168">
        <f t="shared" si="349"/>
        <v>0</v>
      </c>
      <c r="AX104" s="168">
        <f t="shared" si="350"/>
        <v>0</v>
      </c>
      <c r="AY104" s="168">
        <f t="shared" si="351"/>
        <v>0</v>
      </c>
      <c r="AZ104" s="168">
        <f t="shared" si="352"/>
        <v>0</v>
      </c>
      <c r="BA104" s="168">
        <f t="shared" si="353"/>
        <v>0</v>
      </c>
      <c r="BB104" s="168">
        <f t="shared" si="354"/>
        <v>0</v>
      </c>
      <c r="BC104" s="168">
        <f t="shared" si="355"/>
        <v>0</v>
      </c>
      <c r="BD104" s="168">
        <f t="shared" si="356"/>
        <v>0</v>
      </c>
      <c r="BE104" s="168">
        <f t="shared" si="357"/>
        <v>0</v>
      </c>
      <c r="BF104" s="168">
        <f t="shared" si="358"/>
        <v>0</v>
      </c>
      <c r="BG104" s="168">
        <f t="shared" si="359"/>
        <v>0</v>
      </c>
      <c r="BH104" s="168">
        <f t="shared" si="360"/>
        <v>0</v>
      </c>
      <c r="BI104" s="168">
        <f t="shared" si="361"/>
        <v>0</v>
      </c>
      <c r="BJ104" s="168">
        <f t="shared" si="362"/>
        <v>0</v>
      </c>
      <c r="BK104" s="168" t="str">
        <f t="shared" si="365"/>
        <v>0</v>
      </c>
      <c r="BL104" s="168" t="str">
        <f t="shared" si="366"/>
        <v>0</v>
      </c>
      <c r="BM104" s="168" t="str">
        <f t="shared" si="367"/>
        <v>0</v>
      </c>
      <c r="BN104" s="168" t="str">
        <f t="shared" si="368"/>
        <v>0</v>
      </c>
      <c r="BO104" s="168" t="str">
        <f t="shared" si="369"/>
        <v>0</v>
      </c>
      <c r="BP104" s="168" t="str">
        <f t="shared" si="370"/>
        <v>0</v>
      </c>
      <c r="BQ104" s="168" t="str">
        <f t="shared" si="371"/>
        <v>0</v>
      </c>
      <c r="BR104" s="168" t="str">
        <f t="shared" si="372"/>
        <v>0</v>
      </c>
      <c r="BS104" s="168" t="str">
        <f t="shared" si="373"/>
        <v>0</v>
      </c>
      <c r="BT104" s="168" t="str">
        <f t="shared" si="374"/>
        <v>0</v>
      </c>
      <c r="BU104" s="168" t="str">
        <f t="shared" si="375"/>
        <v>0</v>
      </c>
      <c r="BV104" s="168" t="str">
        <f t="shared" si="376"/>
        <v>0</v>
      </c>
      <c r="BW104" s="168" t="str">
        <f t="shared" si="377"/>
        <v>0</v>
      </c>
      <c r="BX104" s="168" t="str">
        <f t="shared" si="378"/>
        <v>0</v>
      </c>
      <c r="BY104" s="168" t="str">
        <f t="shared" si="379"/>
        <v>0</v>
      </c>
      <c r="CA104" s="171"/>
    </row>
    <row r="105" spans="1:79" ht="20.100000000000001" customHeight="1" thickBot="1">
      <c r="A105" s="163"/>
      <c r="B105" s="74" t="s">
        <v>64</v>
      </c>
      <c r="C105" s="74">
        <v>0.88888888888888884</v>
      </c>
      <c r="D105" s="76" t="s">
        <v>157</v>
      </c>
      <c r="E105" s="76" t="s">
        <v>176</v>
      </c>
      <c r="F105" s="76" t="s">
        <v>194</v>
      </c>
      <c r="G105" s="76" t="s">
        <v>212</v>
      </c>
      <c r="H105" s="106" t="s">
        <v>230</v>
      </c>
      <c r="I105" s="248">
        <f>K105/1.95583</f>
        <v>301.66220990576892</v>
      </c>
      <c r="J105" s="248">
        <f>L105/1.95583</f>
        <v>301.66220990576892</v>
      </c>
      <c r="K105" s="107">
        <v>590</v>
      </c>
      <c r="L105" s="107">
        <f>$K105*'Campaign Total'!$F$43</f>
        <v>590</v>
      </c>
      <c r="M105" s="164">
        <f t="shared" ref="M105" si="380">SUM(AV105:BJ105)</f>
        <v>0</v>
      </c>
      <c r="N105" s="206">
        <f t="shared" ref="N105" si="381">SUM(BK105:BY105)</f>
        <v>0</v>
      </c>
      <c r="O105" s="205">
        <f t="shared" ref="O105:O125" si="382">N105/1.95583</f>
        <v>0</v>
      </c>
      <c r="Q105" s="170"/>
      <c r="R105" s="170"/>
      <c r="S105" s="170"/>
      <c r="T105" s="170"/>
      <c r="U105" s="170"/>
      <c r="V105" s="166"/>
      <c r="W105" s="166"/>
      <c r="X105" s="170"/>
      <c r="Y105" s="170"/>
      <c r="Z105" s="170"/>
      <c r="AA105" s="170"/>
      <c r="AB105" s="170"/>
      <c r="AC105" s="166"/>
      <c r="AD105" s="166"/>
      <c r="AE105" s="170"/>
      <c r="AF105" s="170"/>
      <c r="AG105" s="170"/>
      <c r="AH105" s="170"/>
      <c r="AI105" s="170"/>
      <c r="AJ105" s="166"/>
      <c r="AK105" s="166"/>
      <c r="AL105" s="170"/>
      <c r="AM105" s="170"/>
      <c r="AN105" s="170"/>
      <c r="AO105" s="170"/>
      <c r="AP105" s="170"/>
      <c r="AQ105" s="166"/>
      <c r="AR105" s="166"/>
      <c r="AS105" s="170"/>
      <c r="AT105" s="170"/>
      <c r="AV105" s="168">
        <f t="shared" si="348"/>
        <v>0</v>
      </c>
      <c r="AW105" s="168">
        <f t="shared" si="349"/>
        <v>0</v>
      </c>
      <c r="AX105" s="168">
        <f t="shared" si="350"/>
        <v>0</v>
      </c>
      <c r="AY105" s="168">
        <f t="shared" si="351"/>
        <v>0</v>
      </c>
      <c r="AZ105" s="168">
        <f t="shared" si="352"/>
        <v>0</v>
      </c>
      <c r="BA105" s="168">
        <f t="shared" si="353"/>
        <v>0</v>
      </c>
      <c r="BB105" s="168">
        <f t="shared" si="354"/>
        <v>0</v>
      </c>
      <c r="BC105" s="168">
        <f t="shared" si="355"/>
        <v>0</v>
      </c>
      <c r="BD105" s="168">
        <f t="shared" si="356"/>
        <v>0</v>
      </c>
      <c r="BE105" s="168">
        <f t="shared" si="357"/>
        <v>0</v>
      </c>
      <c r="BF105" s="168">
        <f t="shared" si="358"/>
        <v>0</v>
      </c>
      <c r="BG105" s="168">
        <f t="shared" si="359"/>
        <v>0</v>
      </c>
      <c r="BH105" s="168">
        <f t="shared" si="360"/>
        <v>0</v>
      </c>
      <c r="BI105" s="168">
        <f t="shared" si="361"/>
        <v>0</v>
      </c>
      <c r="BJ105" s="168">
        <f t="shared" si="362"/>
        <v>0</v>
      </c>
      <c r="BK105" s="168" t="str">
        <f t="shared" ref="BK105:BK106" si="383">IF(AV105&gt;0,($L105*AV105*$F$14),"0")</f>
        <v>0</v>
      </c>
      <c r="BL105" s="168" t="str">
        <f t="shared" ref="BL105:BL106" si="384">IF(AW105&gt;0,($L105*AW105*$F$15),"0")</f>
        <v>0</v>
      </c>
      <c r="BM105" s="168" t="str">
        <f t="shared" ref="BM105:BM106" si="385">IF(AX105&gt;0,($L105*AX105*$F$16),"0")</f>
        <v>0</v>
      </c>
      <c r="BN105" s="168" t="str">
        <f t="shared" ref="BN105:BN106" si="386">IF(AY105&gt;0,($L105*AY105*$F$17),"0")</f>
        <v>0</v>
      </c>
      <c r="BO105" s="168" t="str">
        <f t="shared" ref="BO105:BO106" si="387">IF(AZ105&gt;0,($L105*AZ105*$F$17),"0")</f>
        <v>0</v>
      </c>
      <c r="BP105" s="168" t="str">
        <f t="shared" ref="BP105:BP106" si="388">IF(BA105&gt;0,($L105*BA105*$F$19),"0")</f>
        <v>0</v>
      </c>
      <c r="BQ105" s="168" t="str">
        <f t="shared" ref="BQ105:BQ106" si="389">IF(BB105&gt;0,($L105*BB105*$F$20),"0")</f>
        <v>0</v>
      </c>
      <c r="BR105" s="168" t="str">
        <f t="shared" ref="BR105:BR106" si="390">IF(BC105&gt;0,($L105*BC105*$F$21),"0")</f>
        <v>0</v>
      </c>
      <c r="BS105" s="168" t="str">
        <f t="shared" ref="BS105:BS106" si="391">IF(BD105&gt;0,($L105*BD105*$F$22),"0")</f>
        <v>0</v>
      </c>
      <c r="BT105" s="168" t="str">
        <f t="shared" ref="BT105:BT106" si="392">IF(BE105&gt;0,($L105*BE105*$F$23),"0")</f>
        <v>0</v>
      </c>
      <c r="BU105" s="168" t="str">
        <f t="shared" ref="BU105:BU106" si="393">IF(BF105&gt;0,($L105*BF105*$F$24),"0")</f>
        <v>0</v>
      </c>
      <c r="BV105" s="168" t="str">
        <f t="shared" ref="BV105:BV106" si="394">IF(BG105&gt;0,($L105*BG105*$F$25),"0")</f>
        <v>0</v>
      </c>
      <c r="BW105" s="168" t="str">
        <f t="shared" ref="BW105:BW106" si="395">IF(BH105&gt;0,($L105*BH105*$F$26),"0")</f>
        <v>0</v>
      </c>
      <c r="BX105" s="168" t="str">
        <f t="shared" ref="BX105:BX106" si="396">IF(BI105&gt;0,($L105*BI105*$F$27),"0")</f>
        <v>0</v>
      </c>
      <c r="BY105" s="168" t="str">
        <f t="shared" ref="BY105:BY106" si="397">IF(BJ105&gt;0,($L105*BJ105*$F$28),"0")</f>
        <v>0</v>
      </c>
      <c r="CA105" s="171"/>
    </row>
    <row r="106" spans="1:79" ht="20.100000000000001" customHeight="1" thickBot="1">
      <c r="A106" s="169"/>
      <c r="B106" s="73" t="s">
        <v>63</v>
      </c>
      <c r="C106" s="73">
        <v>0.89236111111111116</v>
      </c>
      <c r="D106" s="215" t="s">
        <v>78</v>
      </c>
      <c r="E106" s="216"/>
      <c r="F106" s="216"/>
      <c r="G106" s="216"/>
      <c r="H106" s="217"/>
      <c r="I106" s="249"/>
      <c r="J106" s="249"/>
      <c r="K106" s="105"/>
      <c r="L106" s="105"/>
      <c r="M106" s="164"/>
      <c r="N106" s="206"/>
      <c r="O106" s="205"/>
      <c r="Q106" s="167"/>
      <c r="R106" s="167"/>
      <c r="S106" s="167"/>
      <c r="T106" s="167"/>
      <c r="U106" s="167"/>
      <c r="V106" s="166"/>
      <c r="W106" s="166"/>
      <c r="X106" s="167"/>
      <c r="Y106" s="167"/>
      <c r="Z106" s="167"/>
      <c r="AA106" s="167"/>
      <c r="AB106" s="167"/>
      <c r="AC106" s="166"/>
      <c r="AD106" s="166"/>
      <c r="AE106" s="167"/>
      <c r="AF106" s="167"/>
      <c r="AG106" s="167"/>
      <c r="AH106" s="167"/>
      <c r="AI106" s="167"/>
      <c r="AJ106" s="166"/>
      <c r="AK106" s="166"/>
      <c r="AL106" s="167"/>
      <c r="AM106" s="167"/>
      <c r="AN106" s="167"/>
      <c r="AO106" s="167"/>
      <c r="AP106" s="167"/>
      <c r="AQ106" s="166"/>
      <c r="AR106" s="166"/>
      <c r="AS106" s="167"/>
      <c r="AT106" s="167"/>
      <c r="AV106" s="168">
        <f t="shared" si="348"/>
        <v>0</v>
      </c>
      <c r="AW106" s="168">
        <f t="shared" si="349"/>
        <v>0</v>
      </c>
      <c r="AX106" s="168">
        <f t="shared" si="350"/>
        <v>0</v>
      </c>
      <c r="AY106" s="168">
        <f t="shared" si="351"/>
        <v>0</v>
      </c>
      <c r="AZ106" s="168">
        <f t="shared" si="352"/>
        <v>0</v>
      </c>
      <c r="BA106" s="168">
        <f t="shared" si="353"/>
        <v>0</v>
      </c>
      <c r="BB106" s="168">
        <f t="shared" si="354"/>
        <v>0</v>
      </c>
      <c r="BC106" s="168">
        <f t="shared" si="355"/>
        <v>0</v>
      </c>
      <c r="BD106" s="168">
        <f t="shared" si="356"/>
        <v>0</v>
      </c>
      <c r="BE106" s="168">
        <f t="shared" si="357"/>
        <v>0</v>
      </c>
      <c r="BF106" s="168">
        <f t="shared" si="358"/>
        <v>0</v>
      </c>
      <c r="BG106" s="168">
        <f t="shared" si="359"/>
        <v>0</v>
      </c>
      <c r="BH106" s="168">
        <f t="shared" si="360"/>
        <v>0</v>
      </c>
      <c r="BI106" s="168">
        <f t="shared" si="361"/>
        <v>0</v>
      </c>
      <c r="BJ106" s="168">
        <f t="shared" si="362"/>
        <v>0</v>
      </c>
      <c r="BK106" s="168" t="str">
        <f t="shared" si="383"/>
        <v>0</v>
      </c>
      <c r="BL106" s="168" t="str">
        <f t="shared" si="384"/>
        <v>0</v>
      </c>
      <c r="BM106" s="168" t="str">
        <f t="shared" si="385"/>
        <v>0</v>
      </c>
      <c r="BN106" s="168" t="str">
        <f t="shared" si="386"/>
        <v>0</v>
      </c>
      <c r="BO106" s="168" t="str">
        <f t="shared" si="387"/>
        <v>0</v>
      </c>
      <c r="BP106" s="168" t="str">
        <f t="shared" si="388"/>
        <v>0</v>
      </c>
      <c r="BQ106" s="168" t="str">
        <f t="shared" si="389"/>
        <v>0</v>
      </c>
      <c r="BR106" s="168" t="str">
        <f t="shared" si="390"/>
        <v>0</v>
      </c>
      <c r="BS106" s="168" t="str">
        <f t="shared" si="391"/>
        <v>0</v>
      </c>
      <c r="BT106" s="168" t="str">
        <f t="shared" si="392"/>
        <v>0</v>
      </c>
      <c r="BU106" s="168" t="str">
        <f t="shared" si="393"/>
        <v>0</v>
      </c>
      <c r="BV106" s="168" t="str">
        <f t="shared" si="394"/>
        <v>0</v>
      </c>
      <c r="BW106" s="168" t="str">
        <f t="shared" si="395"/>
        <v>0</v>
      </c>
      <c r="BX106" s="168" t="str">
        <f t="shared" si="396"/>
        <v>0</v>
      </c>
      <c r="BY106" s="168" t="str">
        <f t="shared" si="397"/>
        <v>0</v>
      </c>
      <c r="CA106" s="171"/>
    </row>
    <row r="107" spans="1:79" ht="20.100000000000001" customHeight="1" thickBot="1">
      <c r="A107" s="163"/>
      <c r="B107" s="104" t="s">
        <v>63</v>
      </c>
      <c r="C107" s="73">
        <v>0.89583333333333337</v>
      </c>
      <c r="D107" s="218" t="s">
        <v>79</v>
      </c>
      <c r="E107" s="219"/>
      <c r="F107" s="219"/>
      <c r="G107" s="219"/>
      <c r="H107" s="220"/>
      <c r="I107" s="249"/>
      <c r="J107" s="249"/>
      <c r="K107" s="105"/>
      <c r="L107" s="105"/>
      <c r="M107" s="164"/>
      <c r="N107" s="206"/>
      <c r="O107" s="205"/>
      <c r="Q107" s="167"/>
      <c r="R107" s="167"/>
      <c r="S107" s="167"/>
      <c r="T107" s="167"/>
      <c r="U107" s="167"/>
      <c r="V107" s="166"/>
      <c r="W107" s="166"/>
      <c r="X107" s="167"/>
      <c r="Y107" s="167"/>
      <c r="Z107" s="167"/>
      <c r="AA107" s="167"/>
      <c r="AB107" s="167"/>
      <c r="AC107" s="166"/>
      <c r="AD107" s="166"/>
      <c r="AE107" s="167"/>
      <c r="AF107" s="167"/>
      <c r="AG107" s="167"/>
      <c r="AH107" s="167"/>
      <c r="AI107" s="167"/>
      <c r="AJ107" s="166"/>
      <c r="AK107" s="166"/>
      <c r="AL107" s="167"/>
      <c r="AM107" s="167"/>
      <c r="AN107" s="167"/>
      <c r="AO107" s="167"/>
      <c r="AP107" s="167"/>
      <c r="AQ107" s="166"/>
      <c r="AR107" s="166"/>
      <c r="AS107" s="167"/>
      <c r="AT107" s="167"/>
      <c r="AV107" s="168">
        <f t="shared" si="348"/>
        <v>0</v>
      </c>
      <c r="AW107" s="168">
        <f t="shared" si="349"/>
        <v>0</v>
      </c>
      <c r="AX107" s="168">
        <f t="shared" si="350"/>
        <v>0</v>
      </c>
      <c r="AY107" s="168">
        <f t="shared" si="351"/>
        <v>0</v>
      </c>
      <c r="AZ107" s="168">
        <f t="shared" si="352"/>
        <v>0</v>
      </c>
      <c r="BA107" s="168">
        <f t="shared" si="353"/>
        <v>0</v>
      </c>
      <c r="BB107" s="168">
        <f t="shared" si="354"/>
        <v>0</v>
      </c>
      <c r="BC107" s="168">
        <f t="shared" si="355"/>
        <v>0</v>
      </c>
      <c r="BD107" s="168">
        <f t="shared" si="356"/>
        <v>0</v>
      </c>
      <c r="BE107" s="168">
        <f t="shared" si="357"/>
        <v>0</v>
      </c>
      <c r="BF107" s="168">
        <f t="shared" si="358"/>
        <v>0</v>
      </c>
      <c r="BG107" s="168">
        <f t="shared" si="359"/>
        <v>0</v>
      </c>
      <c r="BH107" s="168">
        <f t="shared" si="360"/>
        <v>0</v>
      </c>
      <c r="BI107" s="168">
        <f t="shared" si="361"/>
        <v>0</v>
      </c>
      <c r="BJ107" s="168">
        <f t="shared" si="362"/>
        <v>0</v>
      </c>
      <c r="BK107" s="168" t="str">
        <f t="shared" ref="BK107" si="398">IF(AV107&gt;0,($L107*AV107*$F$14),"0")</f>
        <v>0</v>
      </c>
      <c r="BL107" s="168" t="str">
        <f t="shared" ref="BL107" si="399">IF(AW107&gt;0,($L107*AW107*$F$15),"0")</f>
        <v>0</v>
      </c>
      <c r="BM107" s="168" t="str">
        <f t="shared" ref="BM107" si="400">IF(AX107&gt;0,($L107*AX107*$F$16),"0")</f>
        <v>0</v>
      </c>
      <c r="BN107" s="168" t="str">
        <f t="shared" ref="BN107" si="401">IF(AY107&gt;0,($L107*AY107*$F$17),"0")</f>
        <v>0</v>
      </c>
      <c r="BO107" s="168" t="str">
        <f t="shared" ref="BO107" si="402">IF(AZ107&gt;0,($L107*AZ107*$F$17),"0")</f>
        <v>0</v>
      </c>
      <c r="BP107" s="168" t="str">
        <f t="shared" ref="BP107" si="403">IF(BA107&gt;0,($L107*BA107*$F$19),"0")</f>
        <v>0</v>
      </c>
      <c r="BQ107" s="168" t="str">
        <f t="shared" ref="BQ107" si="404">IF(BB107&gt;0,($L107*BB107*$F$20),"0")</f>
        <v>0</v>
      </c>
      <c r="BR107" s="168" t="str">
        <f t="shared" ref="BR107" si="405">IF(BC107&gt;0,($L107*BC107*$F$21),"0")</f>
        <v>0</v>
      </c>
      <c r="BS107" s="168" t="str">
        <f t="shared" ref="BS107" si="406">IF(BD107&gt;0,($L107*BD107*$F$22),"0")</f>
        <v>0</v>
      </c>
      <c r="BT107" s="168" t="str">
        <f t="shared" ref="BT107" si="407">IF(BE107&gt;0,($L107*BE107*$F$23),"0")</f>
        <v>0</v>
      </c>
      <c r="BU107" s="168" t="str">
        <f t="shared" ref="BU107" si="408">IF(BF107&gt;0,($L107*BF107*$F$24),"0")</f>
        <v>0</v>
      </c>
      <c r="BV107" s="168" t="str">
        <f t="shared" ref="BV107" si="409">IF(BG107&gt;0,($L107*BG107*$F$25),"0")</f>
        <v>0</v>
      </c>
      <c r="BW107" s="168" t="str">
        <f t="shared" ref="BW107" si="410">IF(BH107&gt;0,($L107*BH107*$F$26),"0")</f>
        <v>0</v>
      </c>
      <c r="BX107" s="168" t="str">
        <f t="shared" ref="BX107" si="411">IF(BI107&gt;0,($L107*BI107*$F$27),"0")</f>
        <v>0</v>
      </c>
      <c r="BY107" s="168" t="str">
        <f t="shared" ref="BY107" si="412">IF(BJ107&gt;0,($L107*BJ107*$F$28),"0")</f>
        <v>0</v>
      </c>
      <c r="CA107" s="171"/>
    </row>
    <row r="108" spans="1:79" ht="20.100000000000001" customHeight="1" thickBot="1">
      <c r="A108" s="163"/>
      <c r="B108" s="74" t="s">
        <v>64</v>
      </c>
      <c r="C108" s="74">
        <v>0.90972222222222221</v>
      </c>
      <c r="D108" s="76" t="s">
        <v>430</v>
      </c>
      <c r="E108" s="76" t="s">
        <v>431</v>
      </c>
      <c r="F108" s="76" t="s">
        <v>432</v>
      </c>
      <c r="G108" s="76" t="s">
        <v>433</v>
      </c>
      <c r="H108" s="106" t="s">
        <v>434</v>
      </c>
      <c r="I108" s="248">
        <f>K108/1.95583</f>
        <v>352.79139802539078</v>
      </c>
      <c r="J108" s="248">
        <f>L108/1.95583</f>
        <v>352.79139802539078</v>
      </c>
      <c r="K108" s="107">
        <v>690</v>
      </c>
      <c r="L108" s="107">
        <f>$K108*'Campaign Total'!$F$43</f>
        <v>690</v>
      </c>
      <c r="M108" s="164">
        <f t="shared" si="363"/>
        <v>0</v>
      </c>
      <c r="N108" s="206">
        <f t="shared" si="364"/>
        <v>0</v>
      </c>
      <c r="O108" s="205">
        <f t="shared" si="382"/>
        <v>0</v>
      </c>
      <c r="Q108" s="170"/>
      <c r="R108" s="170"/>
      <c r="S108" s="170"/>
      <c r="T108" s="170"/>
      <c r="U108" s="170"/>
      <c r="V108" s="166"/>
      <c r="W108" s="166"/>
      <c r="X108" s="170"/>
      <c r="Y108" s="170"/>
      <c r="Z108" s="170"/>
      <c r="AA108" s="170"/>
      <c r="AB108" s="170"/>
      <c r="AC108" s="166"/>
      <c r="AD108" s="166"/>
      <c r="AE108" s="170"/>
      <c r="AF108" s="170"/>
      <c r="AG108" s="170"/>
      <c r="AH108" s="170"/>
      <c r="AI108" s="170"/>
      <c r="AJ108" s="166"/>
      <c r="AK108" s="166"/>
      <c r="AL108" s="170"/>
      <c r="AM108" s="170"/>
      <c r="AN108" s="170"/>
      <c r="AO108" s="170"/>
      <c r="AP108" s="170"/>
      <c r="AQ108" s="166"/>
      <c r="AR108" s="166"/>
      <c r="AS108" s="170"/>
      <c r="AT108" s="170"/>
      <c r="AV108" s="168">
        <f t="shared" si="348"/>
        <v>0</v>
      </c>
      <c r="AW108" s="168">
        <f t="shared" si="349"/>
        <v>0</v>
      </c>
      <c r="AX108" s="168">
        <f t="shared" si="350"/>
        <v>0</v>
      </c>
      <c r="AY108" s="168">
        <f t="shared" si="351"/>
        <v>0</v>
      </c>
      <c r="AZ108" s="168">
        <f t="shared" si="352"/>
        <v>0</v>
      </c>
      <c r="BA108" s="168">
        <f t="shared" si="353"/>
        <v>0</v>
      </c>
      <c r="BB108" s="168">
        <f t="shared" si="354"/>
        <v>0</v>
      </c>
      <c r="BC108" s="168">
        <f t="shared" si="355"/>
        <v>0</v>
      </c>
      <c r="BD108" s="168">
        <f t="shared" si="356"/>
        <v>0</v>
      </c>
      <c r="BE108" s="168">
        <f t="shared" si="357"/>
        <v>0</v>
      </c>
      <c r="BF108" s="168">
        <f t="shared" si="358"/>
        <v>0</v>
      </c>
      <c r="BG108" s="168">
        <f t="shared" si="359"/>
        <v>0</v>
      </c>
      <c r="BH108" s="168">
        <f t="shared" si="360"/>
        <v>0</v>
      </c>
      <c r="BI108" s="168">
        <f t="shared" si="361"/>
        <v>0</v>
      </c>
      <c r="BJ108" s="168">
        <f t="shared" si="362"/>
        <v>0</v>
      </c>
      <c r="BK108" s="168" t="str">
        <f t="shared" si="365"/>
        <v>0</v>
      </c>
      <c r="BL108" s="168" t="str">
        <f t="shared" si="366"/>
        <v>0</v>
      </c>
      <c r="BM108" s="168" t="str">
        <f t="shared" si="367"/>
        <v>0</v>
      </c>
      <c r="BN108" s="168" t="str">
        <f t="shared" si="368"/>
        <v>0</v>
      </c>
      <c r="BO108" s="168" t="str">
        <f t="shared" si="369"/>
        <v>0</v>
      </c>
      <c r="BP108" s="168" t="str">
        <f t="shared" si="370"/>
        <v>0</v>
      </c>
      <c r="BQ108" s="168" t="str">
        <f t="shared" si="371"/>
        <v>0</v>
      </c>
      <c r="BR108" s="168" t="str">
        <f t="shared" si="372"/>
        <v>0</v>
      </c>
      <c r="BS108" s="168" t="str">
        <f t="shared" si="373"/>
        <v>0</v>
      </c>
      <c r="BT108" s="168" t="str">
        <f t="shared" si="374"/>
        <v>0</v>
      </c>
      <c r="BU108" s="168" t="str">
        <f t="shared" si="375"/>
        <v>0</v>
      </c>
      <c r="BV108" s="168" t="str">
        <f t="shared" si="376"/>
        <v>0</v>
      </c>
      <c r="BW108" s="168" t="str">
        <f t="shared" si="377"/>
        <v>0</v>
      </c>
      <c r="BX108" s="168" t="str">
        <f t="shared" si="378"/>
        <v>0</v>
      </c>
      <c r="BY108" s="168" t="str">
        <f t="shared" si="379"/>
        <v>0</v>
      </c>
      <c r="CA108" s="171"/>
    </row>
    <row r="109" spans="1:79" ht="20.100000000000001" customHeight="1" thickBot="1">
      <c r="A109" s="169"/>
      <c r="B109" s="73" t="s">
        <v>63</v>
      </c>
      <c r="C109" s="73">
        <v>0.91319444444444442</v>
      </c>
      <c r="D109" s="218" t="s">
        <v>79</v>
      </c>
      <c r="E109" s="219"/>
      <c r="F109" s="219"/>
      <c r="G109" s="219"/>
      <c r="H109" s="220"/>
      <c r="I109" s="249"/>
      <c r="J109" s="249"/>
      <c r="K109" s="105"/>
      <c r="L109" s="105"/>
      <c r="M109" s="164"/>
      <c r="N109" s="206"/>
      <c r="O109" s="205"/>
      <c r="Q109" s="167"/>
      <c r="R109" s="167"/>
      <c r="S109" s="167"/>
      <c r="T109" s="167"/>
      <c r="U109" s="167"/>
      <c r="V109" s="166"/>
      <c r="W109" s="166"/>
      <c r="X109" s="167"/>
      <c r="Y109" s="167"/>
      <c r="Z109" s="167"/>
      <c r="AA109" s="167"/>
      <c r="AB109" s="167"/>
      <c r="AC109" s="166"/>
      <c r="AD109" s="166"/>
      <c r="AE109" s="167"/>
      <c r="AF109" s="167"/>
      <c r="AG109" s="167"/>
      <c r="AH109" s="167"/>
      <c r="AI109" s="167"/>
      <c r="AJ109" s="166"/>
      <c r="AK109" s="166"/>
      <c r="AL109" s="167"/>
      <c r="AM109" s="167"/>
      <c r="AN109" s="167"/>
      <c r="AO109" s="167"/>
      <c r="AP109" s="167"/>
      <c r="AQ109" s="166"/>
      <c r="AR109" s="166"/>
      <c r="AS109" s="167"/>
      <c r="AT109" s="167"/>
      <c r="AV109" s="168">
        <f t="shared" si="348"/>
        <v>0</v>
      </c>
      <c r="AW109" s="168">
        <f t="shared" si="349"/>
        <v>0</v>
      </c>
      <c r="AX109" s="168">
        <f t="shared" si="350"/>
        <v>0</v>
      </c>
      <c r="AY109" s="168">
        <f t="shared" si="351"/>
        <v>0</v>
      </c>
      <c r="AZ109" s="168">
        <f t="shared" si="352"/>
        <v>0</v>
      </c>
      <c r="BA109" s="168">
        <f t="shared" si="353"/>
        <v>0</v>
      </c>
      <c r="BB109" s="168">
        <f t="shared" si="354"/>
        <v>0</v>
      </c>
      <c r="BC109" s="168">
        <f t="shared" si="355"/>
        <v>0</v>
      </c>
      <c r="BD109" s="168">
        <f t="shared" si="356"/>
        <v>0</v>
      </c>
      <c r="BE109" s="168">
        <f t="shared" si="357"/>
        <v>0</v>
      </c>
      <c r="BF109" s="168">
        <f t="shared" si="358"/>
        <v>0</v>
      </c>
      <c r="BG109" s="168">
        <f t="shared" si="359"/>
        <v>0</v>
      </c>
      <c r="BH109" s="168">
        <f t="shared" si="360"/>
        <v>0</v>
      </c>
      <c r="BI109" s="168">
        <f t="shared" si="361"/>
        <v>0</v>
      </c>
      <c r="BJ109" s="168">
        <f t="shared" si="362"/>
        <v>0</v>
      </c>
      <c r="BK109" s="168" t="str">
        <f t="shared" si="365"/>
        <v>0</v>
      </c>
      <c r="BL109" s="168" t="str">
        <f t="shared" si="366"/>
        <v>0</v>
      </c>
      <c r="BM109" s="168" t="str">
        <f t="shared" si="367"/>
        <v>0</v>
      </c>
      <c r="BN109" s="168" t="str">
        <f t="shared" si="368"/>
        <v>0</v>
      </c>
      <c r="BO109" s="168" t="str">
        <f t="shared" si="369"/>
        <v>0</v>
      </c>
      <c r="BP109" s="168" t="str">
        <f t="shared" si="370"/>
        <v>0</v>
      </c>
      <c r="BQ109" s="168" t="str">
        <f t="shared" si="371"/>
        <v>0</v>
      </c>
      <c r="BR109" s="168" t="str">
        <f t="shared" si="372"/>
        <v>0</v>
      </c>
      <c r="BS109" s="168" t="str">
        <f t="shared" si="373"/>
        <v>0</v>
      </c>
      <c r="BT109" s="168" t="str">
        <f t="shared" si="374"/>
        <v>0</v>
      </c>
      <c r="BU109" s="168" t="str">
        <f t="shared" si="375"/>
        <v>0</v>
      </c>
      <c r="BV109" s="168" t="str">
        <f t="shared" si="376"/>
        <v>0</v>
      </c>
      <c r="BW109" s="168" t="str">
        <f t="shared" si="377"/>
        <v>0</v>
      </c>
      <c r="BX109" s="168" t="str">
        <f t="shared" si="378"/>
        <v>0</v>
      </c>
      <c r="BY109" s="168" t="str">
        <f t="shared" si="379"/>
        <v>0</v>
      </c>
      <c r="CA109" s="171"/>
    </row>
    <row r="110" spans="1:79" ht="20.100000000000001" customHeight="1" thickBot="1">
      <c r="A110" s="163"/>
      <c r="B110" s="104" t="s">
        <v>63</v>
      </c>
      <c r="C110" s="73">
        <v>0.91666666666666663</v>
      </c>
      <c r="D110" s="212" t="s">
        <v>462</v>
      </c>
      <c r="E110" s="213"/>
      <c r="F110" s="213"/>
      <c r="G110" s="213"/>
      <c r="H110" s="214"/>
      <c r="I110" s="249"/>
      <c r="J110" s="249"/>
      <c r="K110" s="105"/>
      <c r="L110" s="105"/>
      <c r="M110" s="164"/>
      <c r="N110" s="206"/>
      <c r="O110" s="205"/>
      <c r="Q110" s="167"/>
      <c r="R110" s="167"/>
      <c r="S110" s="167"/>
      <c r="T110" s="167"/>
      <c r="U110" s="167"/>
      <c r="V110" s="166"/>
      <c r="W110" s="166"/>
      <c r="X110" s="167"/>
      <c r="Y110" s="167"/>
      <c r="Z110" s="167"/>
      <c r="AA110" s="167"/>
      <c r="AB110" s="167"/>
      <c r="AC110" s="166"/>
      <c r="AD110" s="166"/>
      <c r="AE110" s="167"/>
      <c r="AF110" s="167"/>
      <c r="AG110" s="167"/>
      <c r="AH110" s="167"/>
      <c r="AI110" s="167"/>
      <c r="AJ110" s="166"/>
      <c r="AK110" s="166"/>
      <c r="AL110" s="167"/>
      <c r="AM110" s="167"/>
      <c r="AN110" s="167"/>
      <c r="AO110" s="167"/>
      <c r="AP110" s="167"/>
      <c r="AQ110" s="166"/>
      <c r="AR110" s="166"/>
      <c r="AS110" s="167"/>
      <c r="AT110" s="167"/>
      <c r="AV110" s="168">
        <f t="shared" si="348"/>
        <v>0</v>
      </c>
      <c r="AW110" s="168">
        <f t="shared" si="349"/>
        <v>0</v>
      </c>
      <c r="AX110" s="168">
        <f t="shared" si="350"/>
        <v>0</v>
      </c>
      <c r="AY110" s="168">
        <f t="shared" si="351"/>
        <v>0</v>
      </c>
      <c r="AZ110" s="168">
        <f t="shared" si="352"/>
        <v>0</v>
      </c>
      <c r="BA110" s="168">
        <f t="shared" si="353"/>
        <v>0</v>
      </c>
      <c r="BB110" s="168">
        <f t="shared" si="354"/>
        <v>0</v>
      </c>
      <c r="BC110" s="168">
        <f t="shared" si="355"/>
        <v>0</v>
      </c>
      <c r="BD110" s="168">
        <f t="shared" si="356"/>
        <v>0</v>
      </c>
      <c r="BE110" s="168">
        <f t="shared" si="357"/>
        <v>0</v>
      </c>
      <c r="BF110" s="168">
        <f t="shared" si="358"/>
        <v>0</v>
      </c>
      <c r="BG110" s="168">
        <f t="shared" si="359"/>
        <v>0</v>
      </c>
      <c r="BH110" s="168">
        <f t="shared" si="360"/>
        <v>0</v>
      </c>
      <c r="BI110" s="168">
        <f t="shared" si="361"/>
        <v>0</v>
      </c>
      <c r="BJ110" s="168">
        <f t="shared" si="362"/>
        <v>0</v>
      </c>
      <c r="BK110" s="168" t="str">
        <f t="shared" si="365"/>
        <v>0</v>
      </c>
      <c r="BL110" s="168" t="str">
        <f t="shared" si="366"/>
        <v>0</v>
      </c>
      <c r="BM110" s="168" t="str">
        <f t="shared" si="367"/>
        <v>0</v>
      </c>
      <c r="BN110" s="168" t="str">
        <f t="shared" si="368"/>
        <v>0</v>
      </c>
      <c r="BO110" s="168" t="str">
        <f t="shared" si="369"/>
        <v>0</v>
      </c>
      <c r="BP110" s="168" t="str">
        <f t="shared" si="370"/>
        <v>0</v>
      </c>
      <c r="BQ110" s="168" t="str">
        <f t="shared" si="371"/>
        <v>0</v>
      </c>
      <c r="BR110" s="168" t="str">
        <f t="shared" si="372"/>
        <v>0</v>
      </c>
      <c r="BS110" s="168" t="str">
        <f t="shared" si="373"/>
        <v>0</v>
      </c>
      <c r="BT110" s="168" t="str">
        <f t="shared" si="374"/>
        <v>0</v>
      </c>
      <c r="BU110" s="168" t="str">
        <f t="shared" si="375"/>
        <v>0</v>
      </c>
      <c r="BV110" s="168" t="str">
        <f t="shared" si="376"/>
        <v>0</v>
      </c>
      <c r="BW110" s="168" t="str">
        <f t="shared" si="377"/>
        <v>0</v>
      </c>
      <c r="BX110" s="168" t="str">
        <f t="shared" si="378"/>
        <v>0</v>
      </c>
      <c r="BY110" s="168" t="str">
        <f t="shared" si="379"/>
        <v>0</v>
      </c>
      <c r="CA110" s="171"/>
    </row>
    <row r="111" spans="1:79" ht="20.100000000000001" customHeight="1" thickBot="1">
      <c r="A111" s="163"/>
      <c r="B111" s="74" t="s">
        <v>64</v>
      </c>
      <c r="C111" s="74">
        <v>0.93402777777777779</v>
      </c>
      <c r="D111" s="77" t="s">
        <v>158</v>
      </c>
      <c r="E111" s="77" t="s">
        <v>177</v>
      </c>
      <c r="F111" s="77" t="s">
        <v>195</v>
      </c>
      <c r="G111" s="77" t="s">
        <v>213</v>
      </c>
      <c r="H111" s="77" t="s">
        <v>231</v>
      </c>
      <c r="I111" s="248">
        <f>K111/1.95583</f>
        <v>205.02804435968361</v>
      </c>
      <c r="J111" s="248">
        <f>L111/1.95583</f>
        <v>205.02804435968361</v>
      </c>
      <c r="K111" s="107">
        <v>401</v>
      </c>
      <c r="L111" s="107">
        <f>$K111*'Campaign Total'!$F$43</f>
        <v>401</v>
      </c>
      <c r="M111" s="164">
        <f t="shared" si="363"/>
        <v>0</v>
      </c>
      <c r="N111" s="206">
        <f t="shared" si="364"/>
        <v>0</v>
      </c>
      <c r="O111" s="205">
        <f t="shared" si="382"/>
        <v>0</v>
      </c>
      <c r="Q111" s="170"/>
      <c r="R111" s="170"/>
      <c r="S111" s="170"/>
      <c r="T111" s="170"/>
      <c r="U111" s="170"/>
      <c r="V111" s="166"/>
      <c r="W111" s="166"/>
      <c r="X111" s="170"/>
      <c r="Y111" s="170"/>
      <c r="Z111" s="170"/>
      <c r="AA111" s="170"/>
      <c r="AB111" s="170"/>
      <c r="AC111" s="166"/>
      <c r="AD111" s="166"/>
      <c r="AE111" s="170"/>
      <c r="AF111" s="170"/>
      <c r="AG111" s="170"/>
      <c r="AH111" s="170"/>
      <c r="AI111" s="170"/>
      <c r="AJ111" s="166"/>
      <c r="AK111" s="166"/>
      <c r="AL111" s="170"/>
      <c r="AM111" s="170"/>
      <c r="AN111" s="170"/>
      <c r="AO111" s="170"/>
      <c r="AP111" s="170"/>
      <c r="AQ111" s="166"/>
      <c r="AR111" s="166"/>
      <c r="AS111" s="170"/>
      <c r="AT111" s="170"/>
      <c r="AV111" s="168">
        <f t="shared" si="348"/>
        <v>0</v>
      </c>
      <c r="AW111" s="168">
        <f t="shared" si="349"/>
        <v>0</v>
      </c>
      <c r="AX111" s="168">
        <f t="shared" si="350"/>
        <v>0</v>
      </c>
      <c r="AY111" s="168">
        <f t="shared" si="351"/>
        <v>0</v>
      </c>
      <c r="AZ111" s="168">
        <f t="shared" si="352"/>
        <v>0</v>
      </c>
      <c r="BA111" s="168">
        <f t="shared" si="353"/>
        <v>0</v>
      </c>
      <c r="BB111" s="168">
        <f t="shared" si="354"/>
        <v>0</v>
      </c>
      <c r="BC111" s="168">
        <f t="shared" si="355"/>
        <v>0</v>
      </c>
      <c r="BD111" s="168">
        <f t="shared" si="356"/>
        <v>0</v>
      </c>
      <c r="BE111" s="168">
        <f t="shared" si="357"/>
        <v>0</v>
      </c>
      <c r="BF111" s="168">
        <f t="shared" si="358"/>
        <v>0</v>
      </c>
      <c r="BG111" s="168">
        <f t="shared" si="359"/>
        <v>0</v>
      </c>
      <c r="BH111" s="168">
        <f t="shared" si="360"/>
        <v>0</v>
      </c>
      <c r="BI111" s="168">
        <f t="shared" si="361"/>
        <v>0</v>
      </c>
      <c r="BJ111" s="168">
        <f t="shared" si="362"/>
        <v>0</v>
      </c>
      <c r="BK111" s="168" t="str">
        <f t="shared" si="365"/>
        <v>0</v>
      </c>
      <c r="BL111" s="168" t="str">
        <f t="shared" si="366"/>
        <v>0</v>
      </c>
      <c r="BM111" s="168" t="str">
        <f t="shared" si="367"/>
        <v>0</v>
      </c>
      <c r="BN111" s="168" t="str">
        <f t="shared" si="368"/>
        <v>0</v>
      </c>
      <c r="BO111" s="168" t="str">
        <f t="shared" si="369"/>
        <v>0</v>
      </c>
      <c r="BP111" s="168" t="str">
        <f t="shared" si="370"/>
        <v>0</v>
      </c>
      <c r="BQ111" s="168" t="str">
        <f t="shared" si="371"/>
        <v>0</v>
      </c>
      <c r="BR111" s="168" t="str">
        <f t="shared" si="372"/>
        <v>0</v>
      </c>
      <c r="BS111" s="168" t="str">
        <f t="shared" si="373"/>
        <v>0</v>
      </c>
      <c r="BT111" s="168" t="str">
        <f t="shared" si="374"/>
        <v>0</v>
      </c>
      <c r="BU111" s="168" t="str">
        <f t="shared" si="375"/>
        <v>0</v>
      </c>
      <c r="BV111" s="168" t="str">
        <f t="shared" si="376"/>
        <v>0</v>
      </c>
      <c r="BW111" s="168" t="str">
        <f t="shared" si="377"/>
        <v>0</v>
      </c>
      <c r="BX111" s="168" t="str">
        <f t="shared" si="378"/>
        <v>0</v>
      </c>
      <c r="BY111" s="168" t="str">
        <f t="shared" si="379"/>
        <v>0</v>
      </c>
      <c r="CA111" s="171"/>
    </row>
    <row r="112" spans="1:79" ht="20.100000000000001" customHeight="1" thickBot="1">
      <c r="A112" s="163"/>
      <c r="B112" s="104" t="s">
        <v>63</v>
      </c>
      <c r="C112" s="73">
        <v>0.9375</v>
      </c>
      <c r="D112" s="212" t="s">
        <v>462</v>
      </c>
      <c r="E112" s="213"/>
      <c r="F112" s="213"/>
      <c r="G112" s="213"/>
      <c r="H112" s="214"/>
      <c r="I112" s="249"/>
      <c r="J112" s="249"/>
      <c r="K112" s="105"/>
      <c r="L112" s="105"/>
      <c r="M112" s="164"/>
      <c r="N112" s="206"/>
      <c r="O112" s="205"/>
      <c r="Q112" s="167"/>
      <c r="R112" s="167"/>
      <c r="S112" s="167"/>
      <c r="T112" s="167"/>
      <c r="U112" s="167"/>
      <c r="V112" s="166"/>
      <c r="W112" s="166"/>
      <c r="X112" s="167"/>
      <c r="Y112" s="167"/>
      <c r="Z112" s="167"/>
      <c r="AA112" s="167"/>
      <c r="AB112" s="167"/>
      <c r="AC112" s="166"/>
      <c r="AD112" s="166"/>
      <c r="AE112" s="167"/>
      <c r="AF112" s="167"/>
      <c r="AG112" s="167"/>
      <c r="AH112" s="167"/>
      <c r="AI112" s="167"/>
      <c r="AJ112" s="166"/>
      <c r="AK112" s="166"/>
      <c r="AL112" s="167"/>
      <c r="AM112" s="167"/>
      <c r="AN112" s="167"/>
      <c r="AO112" s="167"/>
      <c r="AP112" s="167"/>
      <c r="AQ112" s="166"/>
      <c r="AR112" s="166"/>
      <c r="AS112" s="167"/>
      <c r="AT112" s="167"/>
      <c r="AV112" s="168">
        <f t="shared" si="348"/>
        <v>0</v>
      </c>
      <c r="AW112" s="168">
        <f t="shared" si="349"/>
        <v>0</v>
      </c>
      <c r="AX112" s="168">
        <f t="shared" si="350"/>
        <v>0</v>
      </c>
      <c r="AY112" s="168">
        <f t="shared" si="351"/>
        <v>0</v>
      </c>
      <c r="AZ112" s="168">
        <f t="shared" si="352"/>
        <v>0</v>
      </c>
      <c r="BA112" s="168">
        <f t="shared" si="353"/>
        <v>0</v>
      </c>
      <c r="BB112" s="168">
        <f t="shared" si="354"/>
        <v>0</v>
      </c>
      <c r="BC112" s="168">
        <f t="shared" si="355"/>
        <v>0</v>
      </c>
      <c r="BD112" s="168">
        <f t="shared" si="356"/>
        <v>0</v>
      </c>
      <c r="BE112" s="168">
        <f t="shared" si="357"/>
        <v>0</v>
      </c>
      <c r="BF112" s="168">
        <f t="shared" si="358"/>
        <v>0</v>
      </c>
      <c r="BG112" s="168">
        <f t="shared" si="359"/>
        <v>0</v>
      </c>
      <c r="BH112" s="168">
        <f t="shared" si="360"/>
        <v>0</v>
      </c>
      <c r="BI112" s="168">
        <f t="shared" si="361"/>
        <v>0</v>
      </c>
      <c r="BJ112" s="168">
        <f t="shared" si="362"/>
        <v>0</v>
      </c>
      <c r="BK112" s="168" t="str">
        <f t="shared" si="365"/>
        <v>0</v>
      </c>
      <c r="BL112" s="168" t="str">
        <f t="shared" si="366"/>
        <v>0</v>
      </c>
      <c r="BM112" s="168" t="str">
        <f t="shared" si="367"/>
        <v>0</v>
      </c>
      <c r="BN112" s="168" t="str">
        <f t="shared" si="368"/>
        <v>0</v>
      </c>
      <c r="BO112" s="168" t="str">
        <f t="shared" si="369"/>
        <v>0</v>
      </c>
      <c r="BP112" s="168" t="str">
        <f t="shared" si="370"/>
        <v>0</v>
      </c>
      <c r="BQ112" s="168" t="str">
        <f t="shared" si="371"/>
        <v>0</v>
      </c>
      <c r="BR112" s="168" t="str">
        <f t="shared" si="372"/>
        <v>0</v>
      </c>
      <c r="BS112" s="168" t="str">
        <f t="shared" si="373"/>
        <v>0</v>
      </c>
      <c r="BT112" s="168" t="str">
        <f t="shared" si="374"/>
        <v>0</v>
      </c>
      <c r="BU112" s="168" t="str">
        <f t="shared" si="375"/>
        <v>0</v>
      </c>
      <c r="BV112" s="168" t="str">
        <f t="shared" si="376"/>
        <v>0</v>
      </c>
      <c r="BW112" s="168" t="str">
        <f t="shared" si="377"/>
        <v>0</v>
      </c>
      <c r="BX112" s="168" t="str">
        <f t="shared" si="378"/>
        <v>0</v>
      </c>
      <c r="BY112" s="168" t="str">
        <f t="shared" si="379"/>
        <v>0</v>
      </c>
      <c r="CA112" s="171"/>
    </row>
    <row r="113" spans="1:79" ht="20.100000000000001" customHeight="1" thickBot="1">
      <c r="A113" s="169"/>
      <c r="B113" s="74" t="s">
        <v>64</v>
      </c>
      <c r="C113" s="74">
        <v>0.95486111111111116</v>
      </c>
      <c r="D113" s="77" t="s">
        <v>338</v>
      </c>
      <c r="E113" s="77" t="s">
        <v>339</v>
      </c>
      <c r="F113" s="77" t="s">
        <v>340</v>
      </c>
      <c r="G113" s="77" t="s">
        <v>341</v>
      </c>
      <c r="H113" s="77" t="s">
        <v>342</v>
      </c>
      <c r="I113" s="248">
        <f>K113/1.95583</f>
        <v>204.5167524784874</v>
      </c>
      <c r="J113" s="248">
        <f>L113/1.95583</f>
        <v>204.5167524784874</v>
      </c>
      <c r="K113" s="107">
        <v>400</v>
      </c>
      <c r="L113" s="107">
        <f>$K113*'Campaign Total'!$F$43</f>
        <v>400</v>
      </c>
      <c r="M113" s="164">
        <f t="shared" ref="M113" si="413">SUM(AV113:BJ113)</f>
        <v>0</v>
      </c>
      <c r="N113" s="206">
        <f t="shared" ref="N113" si="414">SUM(BK113:BY113)</f>
        <v>0</v>
      </c>
      <c r="O113" s="205">
        <f t="shared" si="382"/>
        <v>0</v>
      </c>
      <c r="Q113" s="170"/>
      <c r="R113" s="170"/>
      <c r="S113" s="170"/>
      <c r="T113" s="170"/>
      <c r="U113" s="170"/>
      <c r="V113" s="166"/>
      <c r="W113" s="166"/>
      <c r="X113" s="170"/>
      <c r="Y113" s="170"/>
      <c r="Z113" s="170"/>
      <c r="AA113" s="170"/>
      <c r="AB113" s="170"/>
      <c r="AC113" s="166"/>
      <c r="AD113" s="166"/>
      <c r="AE113" s="170"/>
      <c r="AF113" s="170"/>
      <c r="AG113" s="170"/>
      <c r="AH113" s="170"/>
      <c r="AI113" s="170"/>
      <c r="AJ113" s="166"/>
      <c r="AK113" s="166"/>
      <c r="AL113" s="170"/>
      <c r="AM113" s="170"/>
      <c r="AN113" s="170"/>
      <c r="AO113" s="170"/>
      <c r="AP113" s="170"/>
      <c r="AQ113" s="166"/>
      <c r="AR113" s="166"/>
      <c r="AS113" s="170"/>
      <c r="AT113" s="170"/>
      <c r="AV113" s="168">
        <f t="shared" si="348"/>
        <v>0</v>
      </c>
      <c r="AW113" s="168">
        <f t="shared" si="349"/>
        <v>0</v>
      </c>
      <c r="AX113" s="168">
        <f t="shared" si="350"/>
        <v>0</v>
      </c>
      <c r="AY113" s="168">
        <f t="shared" si="351"/>
        <v>0</v>
      </c>
      <c r="AZ113" s="168">
        <f t="shared" si="352"/>
        <v>0</v>
      </c>
      <c r="BA113" s="168">
        <f t="shared" si="353"/>
        <v>0</v>
      </c>
      <c r="BB113" s="168">
        <f t="shared" si="354"/>
        <v>0</v>
      </c>
      <c r="BC113" s="168">
        <f t="shared" si="355"/>
        <v>0</v>
      </c>
      <c r="BD113" s="168">
        <f t="shared" si="356"/>
        <v>0</v>
      </c>
      <c r="BE113" s="168">
        <f t="shared" si="357"/>
        <v>0</v>
      </c>
      <c r="BF113" s="168">
        <f t="shared" si="358"/>
        <v>0</v>
      </c>
      <c r="BG113" s="168">
        <f t="shared" si="359"/>
        <v>0</v>
      </c>
      <c r="BH113" s="168">
        <f t="shared" si="360"/>
        <v>0</v>
      </c>
      <c r="BI113" s="168">
        <f t="shared" si="361"/>
        <v>0</v>
      </c>
      <c r="BJ113" s="168">
        <f t="shared" si="362"/>
        <v>0</v>
      </c>
      <c r="BK113" s="168" t="str">
        <f t="shared" ref="BK113:BK114" si="415">IF(AV113&gt;0,($L113*AV113*$F$14),"0")</f>
        <v>0</v>
      </c>
      <c r="BL113" s="168" t="str">
        <f t="shared" ref="BL113:BL114" si="416">IF(AW113&gt;0,($L113*AW113*$F$15),"0")</f>
        <v>0</v>
      </c>
      <c r="BM113" s="168" t="str">
        <f t="shared" ref="BM113:BM114" si="417">IF(AX113&gt;0,($L113*AX113*$F$16),"0")</f>
        <v>0</v>
      </c>
      <c r="BN113" s="168" t="str">
        <f t="shared" ref="BN113:BN114" si="418">IF(AY113&gt;0,($L113*AY113*$F$17),"0")</f>
        <v>0</v>
      </c>
      <c r="BO113" s="168" t="str">
        <f t="shared" ref="BO113:BO114" si="419">IF(AZ113&gt;0,($L113*AZ113*$F$17),"0")</f>
        <v>0</v>
      </c>
      <c r="BP113" s="168" t="str">
        <f t="shared" ref="BP113:BP114" si="420">IF(BA113&gt;0,($L113*BA113*$F$19),"0")</f>
        <v>0</v>
      </c>
      <c r="BQ113" s="168" t="str">
        <f t="shared" ref="BQ113:BQ114" si="421">IF(BB113&gt;0,($L113*BB113*$F$20),"0")</f>
        <v>0</v>
      </c>
      <c r="BR113" s="168" t="str">
        <f t="shared" ref="BR113:BR114" si="422">IF(BC113&gt;0,($L113*BC113*$F$21),"0")</f>
        <v>0</v>
      </c>
      <c r="BS113" s="168" t="str">
        <f t="shared" ref="BS113:BS114" si="423">IF(BD113&gt;0,($L113*BD113*$F$22),"0")</f>
        <v>0</v>
      </c>
      <c r="BT113" s="168" t="str">
        <f t="shared" ref="BT113:BT114" si="424">IF(BE113&gt;0,($L113*BE113*$F$23),"0")</f>
        <v>0</v>
      </c>
      <c r="BU113" s="168" t="str">
        <f t="shared" ref="BU113:BU114" si="425">IF(BF113&gt;0,($L113*BF113*$F$24),"0")</f>
        <v>0</v>
      </c>
      <c r="BV113" s="168" t="str">
        <f t="shared" ref="BV113:BV114" si="426">IF(BG113&gt;0,($L113*BG113*$F$25),"0")</f>
        <v>0</v>
      </c>
      <c r="BW113" s="168" t="str">
        <f t="shared" ref="BW113:BW114" si="427">IF(BH113&gt;0,($L113*BH113*$F$26),"0")</f>
        <v>0</v>
      </c>
      <c r="BX113" s="168" t="str">
        <f t="shared" ref="BX113:BX114" si="428">IF(BI113&gt;0,($L113*BI113*$F$27),"0")</f>
        <v>0</v>
      </c>
      <c r="BY113" s="168" t="str">
        <f t="shared" ref="BY113:BY114" si="429">IF(BJ113&gt;0,($L113*BJ113*$F$28),"0")</f>
        <v>0</v>
      </c>
      <c r="CA113" s="171"/>
    </row>
    <row r="114" spans="1:79" ht="20.100000000000001" customHeight="1" thickBot="1">
      <c r="A114" s="169"/>
      <c r="B114" s="73" t="s">
        <v>63</v>
      </c>
      <c r="C114" s="73">
        <v>0.95833333333333337</v>
      </c>
      <c r="D114" s="212" t="s">
        <v>462</v>
      </c>
      <c r="E114" s="213"/>
      <c r="F114" s="213"/>
      <c r="G114" s="213"/>
      <c r="H114" s="214"/>
      <c r="I114" s="251"/>
      <c r="J114" s="251"/>
      <c r="K114" s="110"/>
      <c r="L114" s="110"/>
      <c r="M114" s="164"/>
      <c r="N114" s="206"/>
      <c r="O114" s="205"/>
      <c r="Q114" s="167"/>
      <c r="R114" s="167"/>
      <c r="S114" s="167"/>
      <c r="T114" s="167"/>
      <c r="U114" s="167"/>
      <c r="V114" s="166"/>
      <c r="W114" s="166"/>
      <c r="X114" s="167"/>
      <c r="Y114" s="167"/>
      <c r="Z114" s="167"/>
      <c r="AA114" s="167"/>
      <c r="AB114" s="167"/>
      <c r="AC114" s="166"/>
      <c r="AD114" s="166"/>
      <c r="AE114" s="167"/>
      <c r="AF114" s="167"/>
      <c r="AG114" s="167"/>
      <c r="AH114" s="167"/>
      <c r="AI114" s="167"/>
      <c r="AJ114" s="166"/>
      <c r="AK114" s="166"/>
      <c r="AL114" s="167"/>
      <c r="AM114" s="167"/>
      <c r="AN114" s="167"/>
      <c r="AO114" s="167"/>
      <c r="AP114" s="167"/>
      <c r="AQ114" s="166"/>
      <c r="AR114" s="166"/>
      <c r="AS114" s="167"/>
      <c r="AT114" s="167"/>
      <c r="AV114" s="168">
        <f t="shared" si="348"/>
        <v>0</v>
      </c>
      <c r="AW114" s="168">
        <f t="shared" si="349"/>
        <v>0</v>
      </c>
      <c r="AX114" s="168">
        <f t="shared" si="350"/>
        <v>0</v>
      </c>
      <c r="AY114" s="168">
        <f t="shared" si="351"/>
        <v>0</v>
      </c>
      <c r="AZ114" s="168">
        <f t="shared" si="352"/>
        <v>0</v>
      </c>
      <c r="BA114" s="168">
        <f t="shared" si="353"/>
        <v>0</v>
      </c>
      <c r="BB114" s="168">
        <f t="shared" si="354"/>
        <v>0</v>
      </c>
      <c r="BC114" s="168">
        <f t="shared" si="355"/>
        <v>0</v>
      </c>
      <c r="BD114" s="168">
        <f t="shared" si="356"/>
        <v>0</v>
      </c>
      <c r="BE114" s="168">
        <f t="shared" si="357"/>
        <v>0</v>
      </c>
      <c r="BF114" s="168">
        <f t="shared" si="358"/>
        <v>0</v>
      </c>
      <c r="BG114" s="168">
        <f t="shared" si="359"/>
        <v>0</v>
      </c>
      <c r="BH114" s="168">
        <f t="shared" si="360"/>
        <v>0</v>
      </c>
      <c r="BI114" s="168">
        <f t="shared" si="361"/>
        <v>0</v>
      </c>
      <c r="BJ114" s="168">
        <f t="shared" si="362"/>
        <v>0</v>
      </c>
      <c r="BK114" s="168" t="str">
        <f t="shared" si="415"/>
        <v>0</v>
      </c>
      <c r="BL114" s="168" t="str">
        <f t="shared" si="416"/>
        <v>0</v>
      </c>
      <c r="BM114" s="168" t="str">
        <f t="shared" si="417"/>
        <v>0</v>
      </c>
      <c r="BN114" s="168" t="str">
        <f t="shared" si="418"/>
        <v>0</v>
      </c>
      <c r="BO114" s="168" t="str">
        <f t="shared" si="419"/>
        <v>0</v>
      </c>
      <c r="BP114" s="168" t="str">
        <f t="shared" si="420"/>
        <v>0</v>
      </c>
      <c r="BQ114" s="168" t="str">
        <f t="shared" si="421"/>
        <v>0</v>
      </c>
      <c r="BR114" s="168" t="str">
        <f t="shared" si="422"/>
        <v>0</v>
      </c>
      <c r="BS114" s="168" t="str">
        <f t="shared" si="423"/>
        <v>0</v>
      </c>
      <c r="BT114" s="168" t="str">
        <f t="shared" si="424"/>
        <v>0</v>
      </c>
      <c r="BU114" s="168" t="str">
        <f t="shared" si="425"/>
        <v>0</v>
      </c>
      <c r="BV114" s="168" t="str">
        <f t="shared" si="426"/>
        <v>0</v>
      </c>
      <c r="BW114" s="168" t="str">
        <f t="shared" si="427"/>
        <v>0</v>
      </c>
      <c r="BX114" s="168" t="str">
        <f t="shared" si="428"/>
        <v>0</v>
      </c>
      <c r="BY114" s="168" t="str">
        <f t="shared" si="429"/>
        <v>0</v>
      </c>
      <c r="CA114" s="171"/>
    </row>
    <row r="115" spans="1:79" ht="20.100000000000001" customHeight="1" thickBot="1">
      <c r="A115" s="169"/>
      <c r="B115" s="74" t="s">
        <v>64</v>
      </c>
      <c r="C115" s="74">
        <v>0.97569444444444442</v>
      </c>
      <c r="D115" s="77" t="s">
        <v>343</v>
      </c>
      <c r="E115" s="77" t="s">
        <v>344</v>
      </c>
      <c r="F115" s="77" t="s">
        <v>345</v>
      </c>
      <c r="G115" s="77" t="s">
        <v>346</v>
      </c>
      <c r="H115" s="77" t="s">
        <v>347</v>
      </c>
      <c r="I115" s="248">
        <f>K115/1.95583</f>
        <v>173.8392396067143</v>
      </c>
      <c r="J115" s="248">
        <f>L115/1.95583</f>
        <v>173.8392396067143</v>
      </c>
      <c r="K115" s="107">
        <v>340</v>
      </c>
      <c r="L115" s="107">
        <f>$K115*'Campaign Total'!$F$43</f>
        <v>340</v>
      </c>
      <c r="M115" s="164">
        <f t="shared" ref="M115" si="430">SUM(AV115:BJ115)</f>
        <v>0</v>
      </c>
      <c r="N115" s="206">
        <f t="shared" ref="N115" si="431">SUM(BK115:BY115)</f>
        <v>0</v>
      </c>
      <c r="O115" s="205">
        <f t="shared" si="382"/>
        <v>0</v>
      </c>
      <c r="Q115" s="170"/>
      <c r="R115" s="170"/>
      <c r="S115" s="170"/>
      <c r="T115" s="170"/>
      <c r="U115" s="170"/>
      <c r="V115" s="166"/>
      <c r="W115" s="166"/>
      <c r="X115" s="170"/>
      <c r="Y115" s="170"/>
      <c r="Z115" s="170"/>
      <c r="AA115" s="170"/>
      <c r="AB115" s="170"/>
      <c r="AC115" s="166"/>
      <c r="AD115" s="166"/>
      <c r="AE115" s="170"/>
      <c r="AF115" s="170"/>
      <c r="AG115" s="170"/>
      <c r="AH115" s="170"/>
      <c r="AI115" s="170"/>
      <c r="AJ115" s="166"/>
      <c r="AK115" s="166"/>
      <c r="AL115" s="170"/>
      <c r="AM115" s="170"/>
      <c r="AN115" s="170"/>
      <c r="AO115" s="170"/>
      <c r="AP115" s="170"/>
      <c r="AQ115" s="166"/>
      <c r="AR115" s="166"/>
      <c r="AS115" s="170"/>
      <c r="AT115" s="170"/>
      <c r="AV115" s="168">
        <f t="shared" si="348"/>
        <v>0</v>
      </c>
      <c r="AW115" s="168">
        <f t="shared" si="349"/>
        <v>0</v>
      </c>
      <c r="AX115" s="168">
        <f t="shared" si="350"/>
        <v>0</v>
      </c>
      <c r="AY115" s="168">
        <f t="shared" si="351"/>
        <v>0</v>
      </c>
      <c r="AZ115" s="168">
        <f t="shared" si="352"/>
        <v>0</v>
      </c>
      <c r="BA115" s="168">
        <f t="shared" si="353"/>
        <v>0</v>
      </c>
      <c r="BB115" s="168">
        <f t="shared" si="354"/>
        <v>0</v>
      </c>
      <c r="BC115" s="168">
        <f t="shared" si="355"/>
        <v>0</v>
      </c>
      <c r="BD115" s="168">
        <f t="shared" si="356"/>
        <v>0</v>
      </c>
      <c r="BE115" s="168">
        <f t="shared" si="357"/>
        <v>0</v>
      </c>
      <c r="BF115" s="168">
        <f t="shared" si="358"/>
        <v>0</v>
      </c>
      <c r="BG115" s="168">
        <f t="shared" si="359"/>
        <v>0</v>
      </c>
      <c r="BH115" s="168">
        <f t="shared" si="360"/>
        <v>0</v>
      </c>
      <c r="BI115" s="168">
        <f t="shared" si="361"/>
        <v>0</v>
      </c>
      <c r="BJ115" s="168">
        <f t="shared" si="362"/>
        <v>0</v>
      </c>
      <c r="BK115" s="168" t="str">
        <f t="shared" ref="BK115" si="432">IF(AV115&gt;0,($L115*AV115*$F$14),"0")</f>
        <v>0</v>
      </c>
      <c r="BL115" s="168" t="str">
        <f t="shared" ref="BL115" si="433">IF(AW115&gt;0,($L115*AW115*$F$15),"0")</f>
        <v>0</v>
      </c>
      <c r="BM115" s="168" t="str">
        <f t="shared" ref="BM115" si="434">IF(AX115&gt;0,($L115*AX115*$F$16),"0")</f>
        <v>0</v>
      </c>
      <c r="BN115" s="168" t="str">
        <f t="shared" ref="BN115" si="435">IF(AY115&gt;0,($L115*AY115*$F$17),"0")</f>
        <v>0</v>
      </c>
      <c r="BO115" s="168" t="str">
        <f t="shared" ref="BO115" si="436">IF(AZ115&gt;0,($L115*AZ115*$F$17),"0")</f>
        <v>0</v>
      </c>
      <c r="BP115" s="168" t="str">
        <f t="shared" ref="BP115" si="437">IF(BA115&gt;0,($L115*BA115*$F$19),"0")</f>
        <v>0</v>
      </c>
      <c r="BQ115" s="168" t="str">
        <f t="shared" ref="BQ115" si="438">IF(BB115&gt;0,($L115*BB115*$F$20),"0")</f>
        <v>0</v>
      </c>
      <c r="BR115" s="168" t="str">
        <f t="shared" ref="BR115" si="439">IF(BC115&gt;0,($L115*BC115*$F$21),"0")</f>
        <v>0</v>
      </c>
      <c r="BS115" s="168" t="str">
        <f t="shared" ref="BS115" si="440">IF(BD115&gt;0,($L115*BD115*$F$22),"0")</f>
        <v>0</v>
      </c>
      <c r="BT115" s="168" t="str">
        <f t="shared" ref="BT115" si="441">IF(BE115&gt;0,($L115*BE115*$F$23),"0")</f>
        <v>0</v>
      </c>
      <c r="BU115" s="168" t="str">
        <f t="shared" ref="BU115" si="442">IF(BF115&gt;0,($L115*BF115*$F$24),"0")</f>
        <v>0</v>
      </c>
      <c r="BV115" s="168" t="str">
        <f t="shared" ref="BV115" si="443">IF(BG115&gt;0,($L115*BG115*$F$25),"0")</f>
        <v>0</v>
      </c>
      <c r="BW115" s="168" t="str">
        <f t="shared" ref="BW115" si="444">IF(BH115&gt;0,($L115*BH115*$F$26),"0")</f>
        <v>0</v>
      </c>
      <c r="BX115" s="168" t="str">
        <f t="shared" ref="BX115" si="445">IF(BI115&gt;0,($L115*BI115*$F$27),"0")</f>
        <v>0</v>
      </c>
      <c r="BY115" s="168" t="str">
        <f t="shared" ref="BY115" si="446">IF(BJ115&gt;0,($L115*BJ115*$F$28),"0")</f>
        <v>0</v>
      </c>
      <c r="CA115" s="171"/>
    </row>
    <row r="116" spans="1:79" ht="20.100000000000001" customHeight="1" thickBot="1">
      <c r="A116" s="169"/>
      <c r="B116" s="73" t="s">
        <v>63</v>
      </c>
      <c r="C116" s="73">
        <v>0.97916666666666663</v>
      </c>
      <c r="D116" s="212" t="s">
        <v>462</v>
      </c>
      <c r="E116" s="213"/>
      <c r="F116" s="213"/>
      <c r="G116" s="213"/>
      <c r="H116" s="214"/>
      <c r="I116" s="251"/>
      <c r="J116" s="251"/>
      <c r="K116" s="110"/>
      <c r="L116" s="110"/>
      <c r="M116" s="164"/>
      <c r="N116" s="206"/>
      <c r="O116" s="205"/>
      <c r="Q116" s="167"/>
      <c r="R116" s="167"/>
      <c r="S116" s="167"/>
      <c r="T116" s="167"/>
      <c r="U116" s="167"/>
      <c r="V116" s="166"/>
      <c r="W116" s="166"/>
      <c r="X116" s="167"/>
      <c r="Y116" s="167"/>
      <c r="Z116" s="167"/>
      <c r="AA116" s="167"/>
      <c r="AB116" s="167"/>
      <c r="AC116" s="166"/>
      <c r="AD116" s="166"/>
      <c r="AE116" s="167"/>
      <c r="AF116" s="167"/>
      <c r="AG116" s="167"/>
      <c r="AH116" s="167"/>
      <c r="AI116" s="167"/>
      <c r="AJ116" s="166"/>
      <c r="AK116" s="166"/>
      <c r="AL116" s="167"/>
      <c r="AM116" s="167"/>
      <c r="AN116" s="167"/>
      <c r="AO116" s="167"/>
      <c r="AP116" s="167"/>
      <c r="AQ116" s="166"/>
      <c r="AR116" s="166"/>
      <c r="AS116" s="167"/>
      <c r="AT116" s="167"/>
      <c r="AV116" s="168">
        <f t="shared" si="348"/>
        <v>0</v>
      </c>
      <c r="AW116" s="168">
        <f t="shared" si="349"/>
        <v>0</v>
      </c>
      <c r="AX116" s="168">
        <f t="shared" si="350"/>
        <v>0</v>
      </c>
      <c r="AY116" s="168">
        <f t="shared" si="351"/>
        <v>0</v>
      </c>
      <c r="AZ116" s="168">
        <f t="shared" si="352"/>
        <v>0</v>
      </c>
      <c r="BA116" s="168">
        <f t="shared" si="353"/>
        <v>0</v>
      </c>
      <c r="BB116" s="168">
        <f t="shared" si="354"/>
        <v>0</v>
      </c>
      <c r="BC116" s="168">
        <f t="shared" si="355"/>
        <v>0</v>
      </c>
      <c r="BD116" s="168">
        <f t="shared" si="356"/>
        <v>0</v>
      </c>
      <c r="BE116" s="168">
        <f t="shared" si="357"/>
        <v>0</v>
      </c>
      <c r="BF116" s="168">
        <f t="shared" si="358"/>
        <v>0</v>
      </c>
      <c r="BG116" s="168">
        <f t="shared" si="359"/>
        <v>0</v>
      </c>
      <c r="BH116" s="168">
        <f t="shared" si="360"/>
        <v>0</v>
      </c>
      <c r="BI116" s="168">
        <f t="shared" si="361"/>
        <v>0</v>
      </c>
      <c r="BJ116" s="168">
        <f t="shared" si="362"/>
        <v>0</v>
      </c>
      <c r="BK116" s="168" t="str">
        <f t="shared" ref="BK116:BK122" si="447">IF(AV116&gt;0,($L116*AV116*$F$14),"0")</f>
        <v>0</v>
      </c>
      <c r="BL116" s="168" t="str">
        <f t="shared" ref="BL116:BL122" si="448">IF(AW116&gt;0,($L116*AW116*$F$15),"0")</f>
        <v>0</v>
      </c>
      <c r="BM116" s="168" t="str">
        <f t="shared" ref="BM116:BM122" si="449">IF(AX116&gt;0,($L116*AX116*$F$16),"0")</f>
        <v>0</v>
      </c>
      <c r="BN116" s="168" t="str">
        <f t="shared" ref="BN116:BN122" si="450">IF(AY116&gt;0,($L116*AY116*$F$17),"0")</f>
        <v>0</v>
      </c>
      <c r="BO116" s="168" t="str">
        <f t="shared" ref="BO116:BO122" si="451">IF(AZ116&gt;0,($L116*AZ116*$F$17),"0")</f>
        <v>0</v>
      </c>
      <c r="BP116" s="168" t="str">
        <f t="shared" ref="BP116:BP122" si="452">IF(BA116&gt;0,($L116*BA116*$F$19),"0")</f>
        <v>0</v>
      </c>
      <c r="BQ116" s="168" t="str">
        <f t="shared" ref="BQ116:BQ122" si="453">IF(BB116&gt;0,($L116*BB116*$F$20),"0")</f>
        <v>0</v>
      </c>
      <c r="BR116" s="168" t="str">
        <f t="shared" ref="BR116:BR122" si="454">IF(BC116&gt;0,($L116*BC116*$F$21),"0")</f>
        <v>0</v>
      </c>
      <c r="BS116" s="168" t="str">
        <f t="shared" ref="BS116:BS122" si="455">IF(BD116&gt;0,($L116*BD116*$F$22),"0")</f>
        <v>0</v>
      </c>
      <c r="BT116" s="168" t="str">
        <f t="shared" ref="BT116:BT122" si="456">IF(BE116&gt;0,($L116*BE116*$F$23),"0")</f>
        <v>0</v>
      </c>
      <c r="BU116" s="168" t="str">
        <f t="shared" ref="BU116:BU122" si="457">IF(BF116&gt;0,($L116*BF116*$F$24),"0")</f>
        <v>0</v>
      </c>
      <c r="BV116" s="168" t="str">
        <f t="shared" ref="BV116:BV122" si="458">IF(BG116&gt;0,($L116*BG116*$F$25),"0")</f>
        <v>0</v>
      </c>
      <c r="BW116" s="168" t="str">
        <f t="shared" ref="BW116:BW122" si="459">IF(BH116&gt;0,($L116*BH116*$F$26),"0")</f>
        <v>0</v>
      </c>
      <c r="BX116" s="168" t="str">
        <f t="shared" ref="BX116:BX122" si="460">IF(BI116&gt;0,($L116*BI116*$F$27),"0")</f>
        <v>0</v>
      </c>
      <c r="BY116" s="168" t="str">
        <f t="shared" ref="BY116:BY122" si="461">IF(BJ116&gt;0,($L116*BJ116*$F$28),"0")</f>
        <v>0</v>
      </c>
      <c r="CA116" s="171"/>
    </row>
    <row r="117" spans="1:79" ht="20.100000000000001" customHeight="1" thickBot="1">
      <c r="A117" s="169"/>
      <c r="B117" s="74" t="s">
        <v>64</v>
      </c>
      <c r="C117" s="74">
        <v>0.99305555555555558</v>
      </c>
      <c r="D117" s="77" t="s">
        <v>400</v>
      </c>
      <c r="E117" s="77" t="s">
        <v>401</v>
      </c>
      <c r="F117" s="77" t="s">
        <v>402</v>
      </c>
      <c r="G117" s="77" t="s">
        <v>403</v>
      </c>
      <c r="H117" s="77" t="s">
        <v>404</v>
      </c>
      <c r="I117" s="248">
        <f>K117/1.95583</f>
        <v>102.2583762392437</v>
      </c>
      <c r="J117" s="248">
        <f>L117/1.95583</f>
        <v>102.2583762392437</v>
      </c>
      <c r="K117" s="107">
        <v>200</v>
      </c>
      <c r="L117" s="107">
        <f>$K117*'Campaign Total'!$F$43</f>
        <v>200</v>
      </c>
      <c r="M117" s="164">
        <f>SUM(AV117:BJ117)</f>
        <v>0</v>
      </c>
      <c r="N117" s="206">
        <f>SUM(BK117:BY117)</f>
        <v>0</v>
      </c>
      <c r="O117" s="205">
        <f t="shared" si="382"/>
        <v>0</v>
      </c>
      <c r="Q117" s="170"/>
      <c r="R117" s="170"/>
      <c r="S117" s="170"/>
      <c r="T117" s="170"/>
      <c r="U117" s="170"/>
      <c r="V117" s="166"/>
      <c r="W117" s="166"/>
      <c r="X117" s="170"/>
      <c r="Y117" s="170"/>
      <c r="Z117" s="170"/>
      <c r="AA117" s="170"/>
      <c r="AB117" s="170"/>
      <c r="AC117" s="166"/>
      <c r="AD117" s="166"/>
      <c r="AE117" s="170"/>
      <c r="AF117" s="170"/>
      <c r="AG117" s="170"/>
      <c r="AH117" s="170"/>
      <c r="AI117" s="170"/>
      <c r="AJ117" s="166"/>
      <c r="AK117" s="166"/>
      <c r="AL117" s="170"/>
      <c r="AM117" s="170"/>
      <c r="AN117" s="170"/>
      <c r="AO117" s="170"/>
      <c r="AP117" s="170"/>
      <c r="AQ117" s="166"/>
      <c r="AR117" s="166"/>
      <c r="AS117" s="170"/>
      <c r="AT117" s="170"/>
      <c r="AV117" s="168">
        <f t="shared" si="348"/>
        <v>0</v>
      </c>
      <c r="AW117" s="168">
        <f t="shared" si="349"/>
        <v>0</v>
      </c>
      <c r="AX117" s="168">
        <f t="shared" si="350"/>
        <v>0</v>
      </c>
      <c r="AY117" s="168">
        <f t="shared" si="351"/>
        <v>0</v>
      </c>
      <c r="AZ117" s="168">
        <f t="shared" si="352"/>
        <v>0</v>
      </c>
      <c r="BA117" s="168">
        <f t="shared" si="353"/>
        <v>0</v>
      </c>
      <c r="BB117" s="168">
        <f t="shared" si="354"/>
        <v>0</v>
      </c>
      <c r="BC117" s="168">
        <f t="shared" si="355"/>
        <v>0</v>
      </c>
      <c r="BD117" s="168">
        <f t="shared" si="356"/>
        <v>0</v>
      </c>
      <c r="BE117" s="168">
        <f t="shared" si="357"/>
        <v>0</v>
      </c>
      <c r="BF117" s="168">
        <f t="shared" si="358"/>
        <v>0</v>
      </c>
      <c r="BG117" s="168">
        <f t="shared" si="359"/>
        <v>0</v>
      </c>
      <c r="BH117" s="168">
        <f t="shared" si="360"/>
        <v>0</v>
      </c>
      <c r="BI117" s="168">
        <f t="shared" si="361"/>
        <v>0</v>
      </c>
      <c r="BJ117" s="168">
        <f t="shared" si="362"/>
        <v>0</v>
      </c>
      <c r="BK117" s="168" t="str">
        <f t="shared" ref="BK117:BK119" si="462">IF(AV117&gt;0,($L117*AV117*$F$14),"0")</f>
        <v>0</v>
      </c>
      <c r="BL117" s="168" t="str">
        <f t="shared" ref="BL117:BL119" si="463">IF(AW117&gt;0,($L117*AW117*$F$15),"0")</f>
        <v>0</v>
      </c>
      <c r="BM117" s="168" t="str">
        <f t="shared" ref="BM117:BM119" si="464">IF(AX117&gt;0,($L117*AX117*$F$16),"0")</f>
        <v>0</v>
      </c>
      <c r="BN117" s="168" t="str">
        <f t="shared" ref="BN117:BN119" si="465">IF(AY117&gt;0,($L117*AY117*$F$17),"0")</f>
        <v>0</v>
      </c>
      <c r="BO117" s="168" t="str">
        <f t="shared" ref="BO117:BO119" si="466">IF(AZ117&gt;0,($L117*AZ117*$F$17),"0")</f>
        <v>0</v>
      </c>
      <c r="BP117" s="168" t="str">
        <f t="shared" ref="BP117:BP119" si="467">IF(BA117&gt;0,($L117*BA117*$F$19),"0")</f>
        <v>0</v>
      </c>
      <c r="BQ117" s="168" t="str">
        <f t="shared" ref="BQ117:BQ119" si="468">IF(BB117&gt;0,($L117*BB117*$F$20),"0")</f>
        <v>0</v>
      </c>
      <c r="BR117" s="168" t="str">
        <f t="shared" ref="BR117:BR119" si="469">IF(BC117&gt;0,($L117*BC117*$F$21),"0")</f>
        <v>0</v>
      </c>
      <c r="BS117" s="168" t="str">
        <f t="shared" ref="BS117:BS119" si="470">IF(BD117&gt;0,($L117*BD117*$F$22),"0")</f>
        <v>0</v>
      </c>
      <c r="BT117" s="168" t="str">
        <f t="shared" ref="BT117:BT119" si="471">IF(BE117&gt;0,($L117*BE117*$F$23),"0")</f>
        <v>0</v>
      </c>
      <c r="BU117" s="168" t="str">
        <f t="shared" ref="BU117:BU119" si="472">IF(BF117&gt;0,($L117*BF117*$F$24),"0")</f>
        <v>0</v>
      </c>
      <c r="BV117" s="168" t="str">
        <f t="shared" ref="BV117:BV119" si="473">IF(BG117&gt;0,($L117*BG117*$F$25),"0")</f>
        <v>0</v>
      </c>
      <c r="BW117" s="168" t="str">
        <f t="shared" ref="BW117:BW119" si="474">IF(BH117&gt;0,($L117*BH117*$F$26),"0")</f>
        <v>0</v>
      </c>
      <c r="BX117" s="168" t="str">
        <f t="shared" ref="BX117:BX119" si="475">IF(BI117&gt;0,($L117*BI117*$F$27),"0")</f>
        <v>0</v>
      </c>
      <c r="BY117" s="168" t="str">
        <f t="shared" ref="BY117:BY119" si="476">IF(BJ117&gt;0,($L117*BJ117*$F$28),"0")</f>
        <v>0</v>
      </c>
      <c r="CA117" s="171"/>
    </row>
    <row r="118" spans="1:79" ht="20.100000000000001" customHeight="1" thickBot="1">
      <c r="A118" s="169"/>
      <c r="B118" s="73" t="s">
        <v>63</v>
      </c>
      <c r="C118" s="73">
        <v>0.99652777777777779</v>
      </c>
      <c r="D118" s="218" t="s">
        <v>305</v>
      </c>
      <c r="E118" s="219"/>
      <c r="F118" s="219"/>
      <c r="G118" s="219"/>
      <c r="H118" s="220"/>
      <c r="I118" s="251"/>
      <c r="J118" s="251"/>
      <c r="K118" s="110"/>
      <c r="L118" s="110"/>
      <c r="M118" s="164"/>
      <c r="N118" s="206"/>
      <c r="O118" s="205"/>
      <c r="Q118" s="167"/>
      <c r="R118" s="167"/>
      <c r="S118" s="167"/>
      <c r="T118" s="167"/>
      <c r="U118" s="167"/>
      <c r="V118" s="166"/>
      <c r="W118" s="166"/>
      <c r="X118" s="167"/>
      <c r="Y118" s="167"/>
      <c r="Z118" s="167"/>
      <c r="AA118" s="167"/>
      <c r="AB118" s="167"/>
      <c r="AC118" s="166"/>
      <c r="AD118" s="166"/>
      <c r="AE118" s="167"/>
      <c r="AF118" s="167"/>
      <c r="AG118" s="167"/>
      <c r="AH118" s="167"/>
      <c r="AI118" s="167"/>
      <c r="AJ118" s="166"/>
      <c r="AK118" s="166"/>
      <c r="AL118" s="167"/>
      <c r="AM118" s="167"/>
      <c r="AN118" s="167"/>
      <c r="AO118" s="167"/>
      <c r="AP118" s="167"/>
      <c r="AQ118" s="166"/>
      <c r="AR118" s="166"/>
      <c r="AS118" s="167"/>
      <c r="AT118" s="167"/>
      <c r="AV118" s="168">
        <f t="shared" si="348"/>
        <v>0</v>
      </c>
      <c r="AW118" s="168">
        <f t="shared" si="349"/>
        <v>0</v>
      </c>
      <c r="AX118" s="168">
        <f t="shared" si="350"/>
        <v>0</v>
      </c>
      <c r="AY118" s="168">
        <f t="shared" si="351"/>
        <v>0</v>
      </c>
      <c r="AZ118" s="168">
        <f t="shared" si="352"/>
        <v>0</v>
      </c>
      <c r="BA118" s="168">
        <f t="shared" si="353"/>
        <v>0</v>
      </c>
      <c r="BB118" s="168">
        <f t="shared" si="354"/>
        <v>0</v>
      </c>
      <c r="BC118" s="168">
        <f t="shared" si="355"/>
        <v>0</v>
      </c>
      <c r="BD118" s="168">
        <f t="shared" si="356"/>
        <v>0</v>
      </c>
      <c r="BE118" s="168">
        <f t="shared" si="357"/>
        <v>0</v>
      </c>
      <c r="BF118" s="168">
        <f t="shared" si="358"/>
        <v>0</v>
      </c>
      <c r="BG118" s="168">
        <f t="shared" si="359"/>
        <v>0</v>
      </c>
      <c r="BH118" s="168">
        <f t="shared" si="360"/>
        <v>0</v>
      </c>
      <c r="BI118" s="168">
        <f t="shared" si="361"/>
        <v>0</v>
      </c>
      <c r="BJ118" s="168">
        <f t="shared" si="362"/>
        <v>0</v>
      </c>
      <c r="BK118" s="168" t="str">
        <f t="shared" si="462"/>
        <v>0</v>
      </c>
      <c r="BL118" s="168" t="str">
        <f t="shared" si="463"/>
        <v>0</v>
      </c>
      <c r="BM118" s="168" t="str">
        <f t="shared" si="464"/>
        <v>0</v>
      </c>
      <c r="BN118" s="168" t="str">
        <f t="shared" si="465"/>
        <v>0</v>
      </c>
      <c r="BO118" s="168" t="str">
        <f t="shared" si="466"/>
        <v>0</v>
      </c>
      <c r="BP118" s="168" t="str">
        <f t="shared" si="467"/>
        <v>0</v>
      </c>
      <c r="BQ118" s="168" t="str">
        <f t="shared" si="468"/>
        <v>0</v>
      </c>
      <c r="BR118" s="168" t="str">
        <f t="shared" si="469"/>
        <v>0</v>
      </c>
      <c r="BS118" s="168" t="str">
        <f t="shared" si="470"/>
        <v>0</v>
      </c>
      <c r="BT118" s="168" t="str">
        <f t="shared" si="471"/>
        <v>0</v>
      </c>
      <c r="BU118" s="168" t="str">
        <f t="shared" si="472"/>
        <v>0</v>
      </c>
      <c r="BV118" s="168" t="str">
        <f t="shared" si="473"/>
        <v>0</v>
      </c>
      <c r="BW118" s="168" t="str">
        <f t="shared" si="474"/>
        <v>0</v>
      </c>
      <c r="BX118" s="168" t="str">
        <f t="shared" si="475"/>
        <v>0</v>
      </c>
      <c r="BY118" s="168" t="str">
        <f t="shared" si="476"/>
        <v>0</v>
      </c>
      <c r="CA118" s="171"/>
    </row>
    <row r="119" spans="1:79" ht="20.100000000000001" customHeight="1" thickBot="1">
      <c r="A119" s="169"/>
      <c r="B119" s="73" t="s">
        <v>63</v>
      </c>
      <c r="C119" s="73">
        <v>2.7777777777777776E-2</v>
      </c>
      <c r="D119" s="218" t="s">
        <v>294</v>
      </c>
      <c r="E119" s="219"/>
      <c r="F119" s="219"/>
      <c r="G119" s="219"/>
      <c r="H119" s="220"/>
      <c r="I119" s="249"/>
      <c r="J119" s="249"/>
      <c r="K119" s="105"/>
      <c r="L119" s="105"/>
      <c r="M119" s="164"/>
      <c r="N119" s="206"/>
      <c r="O119" s="205"/>
      <c r="Q119" s="167"/>
      <c r="R119" s="167"/>
      <c r="S119" s="167"/>
      <c r="T119" s="167"/>
      <c r="U119" s="167"/>
      <c r="V119" s="166"/>
      <c r="W119" s="166"/>
      <c r="X119" s="167"/>
      <c r="Y119" s="167"/>
      <c r="Z119" s="167"/>
      <c r="AA119" s="167"/>
      <c r="AB119" s="167"/>
      <c r="AC119" s="166"/>
      <c r="AD119" s="166"/>
      <c r="AE119" s="167"/>
      <c r="AF119" s="167"/>
      <c r="AG119" s="167"/>
      <c r="AH119" s="167"/>
      <c r="AI119" s="167"/>
      <c r="AJ119" s="166"/>
      <c r="AK119" s="166"/>
      <c r="AL119" s="167"/>
      <c r="AM119" s="167"/>
      <c r="AN119" s="167"/>
      <c r="AO119" s="167"/>
      <c r="AP119" s="167"/>
      <c r="AQ119" s="166"/>
      <c r="AR119" s="166"/>
      <c r="AS119" s="167"/>
      <c r="AT119" s="167"/>
      <c r="AV119" s="168">
        <f t="shared" si="348"/>
        <v>0</v>
      </c>
      <c r="AW119" s="168">
        <f t="shared" si="349"/>
        <v>0</v>
      </c>
      <c r="AX119" s="168">
        <f t="shared" si="350"/>
        <v>0</v>
      </c>
      <c r="AY119" s="168">
        <f t="shared" si="351"/>
        <v>0</v>
      </c>
      <c r="AZ119" s="168">
        <f t="shared" si="352"/>
        <v>0</v>
      </c>
      <c r="BA119" s="168">
        <f t="shared" si="353"/>
        <v>0</v>
      </c>
      <c r="BB119" s="168">
        <f t="shared" si="354"/>
        <v>0</v>
      </c>
      <c r="BC119" s="168">
        <f t="shared" si="355"/>
        <v>0</v>
      </c>
      <c r="BD119" s="168">
        <f t="shared" si="356"/>
        <v>0</v>
      </c>
      <c r="BE119" s="168">
        <f t="shared" si="357"/>
        <v>0</v>
      </c>
      <c r="BF119" s="168">
        <f t="shared" si="358"/>
        <v>0</v>
      </c>
      <c r="BG119" s="168">
        <f t="shared" si="359"/>
        <v>0</v>
      </c>
      <c r="BH119" s="168">
        <f t="shared" si="360"/>
        <v>0</v>
      </c>
      <c r="BI119" s="168">
        <f t="shared" si="361"/>
        <v>0</v>
      </c>
      <c r="BJ119" s="168">
        <f t="shared" si="362"/>
        <v>0</v>
      </c>
      <c r="BK119" s="168" t="str">
        <f t="shared" si="462"/>
        <v>0</v>
      </c>
      <c r="BL119" s="168" t="str">
        <f t="shared" si="463"/>
        <v>0</v>
      </c>
      <c r="BM119" s="168" t="str">
        <f t="shared" si="464"/>
        <v>0</v>
      </c>
      <c r="BN119" s="168" t="str">
        <f t="shared" si="465"/>
        <v>0</v>
      </c>
      <c r="BO119" s="168" t="str">
        <f t="shared" si="466"/>
        <v>0</v>
      </c>
      <c r="BP119" s="168" t="str">
        <f t="shared" si="467"/>
        <v>0</v>
      </c>
      <c r="BQ119" s="168" t="str">
        <f t="shared" si="468"/>
        <v>0</v>
      </c>
      <c r="BR119" s="168" t="str">
        <f t="shared" si="469"/>
        <v>0</v>
      </c>
      <c r="BS119" s="168" t="str">
        <f t="shared" si="470"/>
        <v>0</v>
      </c>
      <c r="BT119" s="168" t="str">
        <f t="shared" si="471"/>
        <v>0</v>
      </c>
      <c r="BU119" s="168" t="str">
        <f t="shared" si="472"/>
        <v>0</v>
      </c>
      <c r="BV119" s="168" t="str">
        <f t="shared" si="473"/>
        <v>0</v>
      </c>
      <c r="BW119" s="168" t="str">
        <f t="shared" si="474"/>
        <v>0</v>
      </c>
      <c r="BX119" s="168" t="str">
        <f t="shared" si="475"/>
        <v>0</v>
      </c>
      <c r="BY119" s="168" t="str">
        <f t="shared" si="476"/>
        <v>0</v>
      </c>
      <c r="CA119" s="171"/>
    </row>
    <row r="120" spans="1:79" ht="20.100000000000001" customHeight="1" thickBot="1">
      <c r="A120" s="169"/>
      <c r="B120" s="74" t="s">
        <v>64</v>
      </c>
      <c r="C120" s="74">
        <v>2.4305555555555556E-2</v>
      </c>
      <c r="D120" s="77" t="s">
        <v>412</v>
      </c>
      <c r="E120" s="77" t="s">
        <v>413</v>
      </c>
      <c r="F120" s="77" t="s">
        <v>414</v>
      </c>
      <c r="G120" s="77" t="s">
        <v>415</v>
      </c>
      <c r="H120" s="77" t="s">
        <v>416</v>
      </c>
      <c r="I120" s="248">
        <f>K120/1.95583</f>
        <v>56.242106931584033</v>
      </c>
      <c r="J120" s="248">
        <f>L120/1.95583</f>
        <v>56.242106931584033</v>
      </c>
      <c r="K120" s="107">
        <v>110</v>
      </c>
      <c r="L120" s="107">
        <f>$K120*'Campaign Total'!$F$43</f>
        <v>110</v>
      </c>
      <c r="M120" s="164">
        <f>SUM(AV120:BJ120)</f>
        <v>0</v>
      </c>
      <c r="N120" s="206">
        <f>SUM(BK120:BY120)</f>
        <v>0</v>
      </c>
      <c r="O120" s="205">
        <f t="shared" si="382"/>
        <v>0</v>
      </c>
      <c r="Q120" s="170"/>
      <c r="R120" s="170"/>
      <c r="S120" s="170"/>
      <c r="T120" s="170"/>
      <c r="U120" s="170"/>
      <c r="V120" s="166"/>
      <c r="W120" s="166"/>
      <c r="X120" s="170"/>
      <c r="Y120" s="170"/>
      <c r="Z120" s="170"/>
      <c r="AA120" s="170"/>
      <c r="AB120" s="170"/>
      <c r="AC120" s="166"/>
      <c r="AD120" s="166"/>
      <c r="AE120" s="170"/>
      <c r="AF120" s="170"/>
      <c r="AG120" s="170"/>
      <c r="AH120" s="170"/>
      <c r="AI120" s="170"/>
      <c r="AJ120" s="166"/>
      <c r="AK120" s="166"/>
      <c r="AL120" s="170"/>
      <c r="AM120" s="170"/>
      <c r="AN120" s="170"/>
      <c r="AO120" s="170"/>
      <c r="AP120" s="170"/>
      <c r="AQ120" s="166"/>
      <c r="AR120" s="166"/>
      <c r="AS120" s="170"/>
      <c r="AT120" s="170"/>
      <c r="AV120" s="168">
        <f t="shared" si="348"/>
        <v>0</v>
      </c>
      <c r="AW120" s="168">
        <f t="shared" si="349"/>
        <v>0</v>
      </c>
      <c r="AX120" s="168">
        <f t="shared" si="350"/>
        <v>0</v>
      </c>
      <c r="AY120" s="168">
        <f t="shared" si="351"/>
        <v>0</v>
      </c>
      <c r="AZ120" s="168">
        <f t="shared" si="352"/>
        <v>0</v>
      </c>
      <c r="BA120" s="168">
        <f t="shared" si="353"/>
        <v>0</v>
      </c>
      <c r="BB120" s="168">
        <f t="shared" si="354"/>
        <v>0</v>
      </c>
      <c r="BC120" s="168">
        <f t="shared" si="355"/>
        <v>0</v>
      </c>
      <c r="BD120" s="168">
        <f t="shared" si="356"/>
        <v>0</v>
      </c>
      <c r="BE120" s="168">
        <f t="shared" si="357"/>
        <v>0</v>
      </c>
      <c r="BF120" s="168">
        <f t="shared" si="358"/>
        <v>0</v>
      </c>
      <c r="BG120" s="168">
        <f t="shared" si="359"/>
        <v>0</v>
      </c>
      <c r="BH120" s="168">
        <f t="shared" si="360"/>
        <v>0</v>
      </c>
      <c r="BI120" s="168">
        <f t="shared" si="361"/>
        <v>0</v>
      </c>
      <c r="BJ120" s="168">
        <f t="shared" si="362"/>
        <v>0</v>
      </c>
      <c r="BK120" s="168" t="str">
        <f t="shared" si="447"/>
        <v>0</v>
      </c>
      <c r="BL120" s="168" t="str">
        <f t="shared" si="448"/>
        <v>0</v>
      </c>
      <c r="BM120" s="168" t="str">
        <f t="shared" si="449"/>
        <v>0</v>
      </c>
      <c r="BN120" s="168" t="str">
        <f t="shared" si="450"/>
        <v>0</v>
      </c>
      <c r="BO120" s="168" t="str">
        <f t="shared" si="451"/>
        <v>0</v>
      </c>
      <c r="BP120" s="168" t="str">
        <f t="shared" si="452"/>
        <v>0</v>
      </c>
      <c r="BQ120" s="168" t="str">
        <f t="shared" si="453"/>
        <v>0</v>
      </c>
      <c r="BR120" s="168" t="str">
        <f t="shared" si="454"/>
        <v>0</v>
      </c>
      <c r="BS120" s="168" t="str">
        <f t="shared" si="455"/>
        <v>0</v>
      </c>
      <c r="BT120" s="168" t="str">
        <f t="shared" si="456"/>
        <v>0</v>
      </c>
      <c r="BU120" s="168" t="str">
        <f t="shared" si="457"/>
        <v>0</v>
      </c>
      <c r="BV120" s="168" t="str">
        <f t="shared" si="458"/>
        <v>0</v>
      </c>
      <c r="BW120" s="168" t="str">
        <f t="shared" si="459"/>
        <v>0</v>
      </c>
      <c r="BX120" s="168" t="str">
        <f t="shared" si="460"/>
        <v>0</v>
      </c>
      <c r="BY120" s="168" t="str">
        <f t="shared" si="461"/>
        <v>0</v>
      </c>
      <c r="CA120" s="171"/>
    </row>
    <row r="121" spans="1:79" ht="19.5" customHeight="1" thickBot="1">
      <c r="A121" s="169"/>
      <c r="B121" s="73" t="s">
        <v>63</v>
      </c>
      <c r="C121" s="73">
        <v>2.7777777777777776E-2</v>
      </c>
      <c r="D121" s="218" t="s">
        <v>294</v>
      </c>
      <c r="E121" s="219"/>
      <c r="F121" s="219"/>
      <c r="G121" s="219"/>
      <c r="H121" s="220"/>
      <c r="I121" s="249"/>
      <c r="J121" s="249"/>
      <c r="K121" s="105"/>
      <c r="L121" s="105"/>
      <c r="M121" s="164"/>
      <c r="N121" s="206"/>
      <c r="O121" s="205"/>
      <c r="Q121" s="167"/>
      <c r="R121" s="167"/>
      <c r="S121" s="167"/>
      <c r="T121" s="167"/>
      <c r="U121" s="167"/>
      <c r="V121" s="166"/>
      <c r="W121" s="166"/>
      <c r="X121" s="167"/>
      <c r="Y121" s="167"/>
      <c r="Z121" s="167"/>
      <c r="AA121" s="167"/>
      <c r="AB121" s="167"/>
      <c r="AC121" s="166"/>
      <c r="AD121" s="166"/>
      <c r="AE121" s="167"/>
      <c r="AF121" s="167"/>
      <c r="AG121" s="167"/>
      <c r="AH121" s="167"/>
      <c r="AI121" s="167"/>
      <c r="AJ121" s="166"/>
      <c r="AK121" s="166"/>
      <c r="AL121" s="167"/>
      <c r="AM121" s="167"/>
      <c r="AN121" s="167"/>
      <c r="AO121" s="167"/>
      <c r="AP121" s="167"/>
      <c r="AQ121" s="166"/>
      <c r="AR121" s="166"/>
      <c r="AS121" s="167"/>
      <c r="AT121" s="167"/>
      <c r="AV121" s="168">
        <f t="shared" si="348"/>
        <v>0</v>
      </c>
      <c r="AW121" s="168">
        <f t="shared" si="349"/>
        <v>0</v>
      </c>
      <c r="AX121" s="168">
        <f t="shared" si="350"/>
        <v>0</v>
      </c>
      <c r="AY121" s="168">
        <f t="shared" si="351"/>
        <v>0</v>
      </c>
      <c r="AZ121" s="168">
        <f t="shared" si="352"/>
        <v>0</v>
      </c>
      <c r="BA121" s="168">
        <f t="shared" si="353"/>
        <v>0</v>
      </c>
      <c r="BB121" s="168">
        <f t="shared" si="354"/>
        <v>0</v>
      </c>
      <c r="BC121" s="168">
        <f t="shared" si="355"/>
        <v>0</v>
      </c>
      <c r="BD121" s="168">
        <f t="shared" si="356"/>
        <v>0</v>
      </c>
      <c r="BE121" s="168">
        <f t="shared" si="357"/>
        <v>0</v>
      </c>
      <c r="BF121" s="168">
        <f t="shared" si="358"/>
        <v>0</v>
      </c>
      <c r="BG121" s="168">
        <f t="shared" si="359"/>
        <v>0</v>
      </c>
      <c r="BH121" s="168">
        <f t="shared" si="360"/>
        <v>0</v>
      </c>
      <c r="BI121" s="168">
        <f t="shared" si="361"/>
        <v>0</v>
      </c>
      <c r="BJ121" s="168">
        <f t="shared" si="362"/>
        <v>0</v>
      </c>
      <c r="BK121" s="168" t="str">
        <f t="shared" si="447"/>
        <v>0</v>
      </c>
      <c r="BL121" s="168" t="str">
        <f t="shared" si="448"/>
        <v>0</v>
      </c>
      <c r="BM121" s="168" t="str">
        <f t="shared" si="449"/>
        <v>0</v>
      </c>
      <c r="BN121" s="168" t="str">
        <f t="shared" si="450"/>
        <v>0</v>
      </c>
      <c r="BO121" s="168" t="str">
        <f t="shared" si="451"/>
        <v>0</v>
      </c>
      <c r="BP121" s="168" t="str">
        <f t="shared" si="452"/>
        <v>0</v>
      </c>
      <c r="BQ121" s="168" t="str">
        <f t="shared" si="453"/>
        <v>0</v>
      </c>
      <c r="BR121" s="168" t="str">
        <f t="shared" si="454"/>
        <v>0</v>
      </c>
      <c r="BS121" s="168" t="str">
        <f t="shared" si="455"/>
        <v>0</v>
      </c>
      <c r="BT121" s="168" t="str">
        <f t="shared" si="456"/>
        <v>0</v>
      </c>
      <c r="BU121" s="168" t="str">
        <f t="shared" si="457"/>
        <v>0</v>
      </c>
      <c r="BV121" s="168" t="str">
        <f t="shared" si="458"/>
        <v>0</v>
      </c>
      <c r="BW121" s="168" t="str">
        <f t="shared" si="459"/>
        <v>0</v>
      </c>
      <c r="BX121" s="168" t="str">
        <f t="shared" si="460"/>
        <v>0</v>
      </c>
      <c r="BY121" s="168" t="str">
        <f t="shared" si="461"/>
        <v>0</v>
      </c>
    </row>
    <row r="122" spans="1:79" ht="20.100000000000001" customHeight="1" thickBot="1">
      <c r="A122" s="169"/>
      <c r="B122" s="73" t="s">
        <v>63</v>
      </c>
      <c r="C122" s="73">
        <v>4.1666666666666664E-2</v>
      </c>
      <c r="D122" s="218" t="s">
        <v>329</v>
      </c>
      <c r="E122" s="219"/>
      <c r="F122" s="219"/>
      <c r="G122" s="219"/>
      <c r="H122" s="220"/>
      <c r="I122" s="249"/>
      <c r="J122" s="249"/>
      <c r="K122" s="105"/>
      <c r="L122" s="105"/>
      <c r="M122" s="164"/>
      <c r="N122" s="206"/>
      <c r="O122" s="205"/>
      <c r="Q122" s="167"/>
      <c r="R122" s="167"/>
      <c r="S122" s="167"/>
      <c r="T122" s="167"/>
      <c r="U122" s="167"/>
      <c r="V122" s="166"/>
      <c r="W122" s="166"/>
      <c r="X122" s="167"/>
      <c r="Y122" s="167"/>
      <c r="Z122" s="167"/>
      <c r="AA122" s="167"/>
      <c r="AB122" s="167"/>
      <c r="AC122" s="166"/>
      <c r="AD122" s="166"/>
      <c r="AE122" s="167"/>
      <c r="AF122" s="167"/>
      <c r="AG122" s="167"/>
      <c r="AH122" s="167"/>
      <c r="AI122" s="167"/>
      <c r="AJ122" s="166"/>
      <c r="AK122" s="166"/>
      <c r="AL122" s="167"/>
      <c r="AM122" s="167"/>
      <c r="AN122" s="167"/>
      <c r="AO122" s="167"/>
      <c r="AP122" s="167"/>
      <c r="AQ122" s="166"/>
      <c r="AR122" s="166"/>
      <c r="AS122" s="167"/>
      <c r="AT122" s="167"/>
      <c r="AV122" s="168">
        <f t="shared" si="348"/>
        <v>0</v>
      </c>
      <c r="AW122" s="168">
        <f t="shared" si="349"/>
        <v>0</v>
      </c>
      <c r="AX122" s="168">
        <f t="shared" si="350"/>
        <v>0</v>
      </c>
      <c r="AY122" s="168">
        <f t="shared" si="351"/>
        <v>0</v>
      </c>
      <c r="AZ122" s="168">
        <f t="shared" si="352"/>
        <v>0</v>
      </c>
      <c r="BA122" s="168">
        <f t="shared" si="353"/>
        <v>0</v>
      </c>
      <c r="BB122" s="168">
        <f t="shared" si="354"/>
        <v>0</v>
      </c>
      <c r="BC122" s="168">
        <f t="shared" si="355"/>
        <v>0</v>
      </c>
      <c r="BD122" s="168">
        <f t="shared" si="356"/>
        <v>0</v>
      </c>
      <c r="BE122" s="168">
        <f t="shared" si="357"/>
        <v>0</v>
      </c>
      <c r="BF122" s="168">
        <f t="shared" si="358"/>
        <v>0</v>
      </c>
      <c r="BG122" s="168">
        <f t="shared" si="359"/>
        <v>0</v>
      </c>
      <c r="BH122" s="168">
        <f t="shared" si="360"/>
        <v>0</v>
      </c>
      <c r="BI122" s="168">
        <f t="shared" si="361"/>
        <v>0</v>
      </c>
      <c r="BJ122" s="168">
        <f t="shared" si="362"/>
        <v>0</v>
      </c>
      <c r="BK122" s="168" t="str">
        <f t="shared" si="447"/>
        <v>0</v>
      </c>
      <c r="BL122" s="168" t="str">
        <f t="shared" si="448"/>
        <v>0</v>
      </c>
      <c r="BM122" s="168" t="str">
        <f t="shared" si="449"/>
        <v>0</v>
      </c>
      <c r="BN122" s="168" t="str">
        <f t="shared" si="450"/>
        <v>0</v>
      </c>
      <c r="BO122" s="168" t="str">
        <f t="shared" si="451"/>
        <v>0</v>
      </c>
      <c r="BP122" s="168" t="str">
        <f t="shared" si="452"/>
        <v>0</v>
      </c>
      <c r="BQ122" s="168" t="str">
        <f t="shared" si="453"/>
        <v>0</v>
      </c>
      <c r="BR122" s="168" t="str">
        <f t="shared" si="454"/>
        <v>0</v>
      </c>
      <c r="BS122" s="168" t="str">
        <f t="shared" si="455"/>
        <v>0</v>
      </c>
      <c r="BT122" s="168" t="str">
        <f t="shared" si="456"/>
        <v>0</v>
      </c>
      <c r="BU122" s="168" t="str">
        <f t="shared" si="457"/>
        <v>0</v>
      </c>
      <c r="BV122" s="168" t="str">
        <f t="shared" si="458"/>
        <v>0</v>
      </c>
      <c r="BW122" s="168" t="str">
        <f t="shared" si="459"/>
        <v>0</v>
      </c>
      <c r="BX122" s="168" t="str">
        <f t="shared" si="460"/>
        <v>0</v>
      </c>
      <c r="BY122" s="168" t="str">
        <f t="shared" si="461"/>
        <v>0</v>
      </c>
      <c r="CA122" s="171"/>
    </row>
    <row r="123" spans="1:79" ht="18" thickBot="1">
      <c r="A123" s="169"/>
      <c r="B123" s="74" t="s">
        <v>64</v>
      </c>
      <c r="C123" s="74">
        <v>5.2083333333333336E-2</v>
      </c>
      <c r="D123" s="77" t="s">
        <v>405</v>
      </c>
      <c r="E123" s="77" t="s">
        <v>406</v>
      </c>
      <c r="F123" s="77" t="s">
        <v>407</v>
      </c>
      <c r="G123" s="77" t="s">
        <v>408</v>
      </c>
      <c r="H123" s="77" t="s">
        <v>409</v>
      </c>
      <c r="I123" s="248">
        <f>K123/1.95583</f>
        <v>46.016269307659663</v>
      </c>
      <c r="J123" s="248">
        <f>L123/1.95583</f>
        <v>46.016269307659663</v>
      </c>
      <c r="K123" s="107">
        <v>90</v>
      </c>
      <c r="L123" s="107">
        <f>$K123*'Campaign Total'!$F$43</f>
        <v>90</v>
      </c>
      <c r="M123" s="164">
        <f t="shared" si="363"/>
        <v>0</v>
      </c>
      <c r="N123" s="206">
        <f t="shared" si="364"/>
        <v>0</v>
      </c>
      <c r="O123" s="205">
        <f t="shared" si="382"/>
        <v>0</v>
      </c>
      <c r="Q123" s="170"/>
      <c r="R123" s="170"/>
      <c r="S123" s="170"/>
      <c r="T123" s="170"/>
      <c r="U123" s="170"/>
      <c r="V123" s="166"/>
      <c r="W123" s="166"/>
      <c r="X123" s="170"/>
      <c r="Y123" s="170"/>
      <c r="Z123" s="170"/>
      <c r="AA123" s="170"/>
      <c r="AB123" s="170"/>
      <c r="AC123" s="166"/>
      <c r="AD123" s="166"/>
      <c r="AE123" s="170"/>
      <c r="AF123" s="170"/>
      <c r="AG123" s="170"/>
      <c r="AH123" s="170"/>
      <c r="AI123" s="170"/>
      <c r="AJ123" s="166"/>
      <c r="AK123" s="166"/>
      <c r="AL123" s="170"/>
      <c r="AM123" s="170"/>
      <c r="AN123" s="170"/>
      <c r="AO123" s="170"/>
      <c r="AP123" s="170"/>
      <c r="AQ123" s="166"/>
      <c r="AR123" s="166"/>
      <c r="AS123" s="170"/>
      <c r="AT123" s="170"/>
      <c r="AV123" s="168">
        <f t="shared" si="348"/>
        <v>0</v>
      </c>
      <c r="AW123" s="168">
        <f t="shared" si="349"/>
        <v>0</v>
      </c>
      <c r="AX123" s="168">
        <f t="shared" si="350"/>
        <v>0</v>
      </c>
      <c r="AY123" s="168">
        <f t="shared" si="351"/>
        <v>0</v>
      </c>
      <c r="AZ123" s="168">
        <f t="shared" si="352"/>
        <v>0</v>
      </c>
      <c r="BA123" s="168">
        <f t="shared" si="353"/>
        <v>0</v>
      </c>
      <c r="BB123" s="168">
        <f t="shared" si="354"/>
        <v>0</v>
      </c>
      <c r="BC123" s="168">
        <f t="shared" si="355"/>
        <v>0</v>
      </c>
      <c r="BD123" s="168">
        <f t="shared" si="356"/>
        <v>0</v>
      </c>
      <c r="BE123" s="168">
        <f t="shared" si="357"/>
        <v>0</v>
      </c>
      <c r="BF123" s="168">
        <f t="shared" si="358"/>
        <v>0</v>
      </c>
      <c r="BG123" s="168">
        <f t="shared" si="359"/>
        <v>0</v>
      </c>
      <c r="BH123" s="168">
        <f t="shared" si="360"/>
        <v>0</v>
      </c>
      <c r="BI123" s="168">
        <f t="shared" si="361"/>
        <v>0</v>
      </c>
      <c r="BJ123" s="168">
        <f t="shared" si="362"/>
        <v>0</v>
      </c>
      <c r="BK123" s="168" t="str">
        <f t="shared" si="365"/>
        <v>0</v>
      </c>
      <c r="BL123" s="168" t="str">
        <f t="shared" si="366"/>
        <v>0</v>
      </c>
      <c r="BM123" s="168" t="str">
        <f t="shared" si="367"/>
        <v>0</v>
      </c>
      <c r="BN123" s="168" t="str">
        <f t="shared" si="368"/>
        <v>0</v>
      </c>
      <c r="BO123" s="168" t="str">
        <f t="shared" si="369"/>
        <v>0</v>
      </c>
      <c r="BP123" s="168" t="str">
        <f t="shared" si="370"/>
        <v>0</v>
      </c>
      <c r="BQ123" s="168" t="str">
        <f t="shared" si="371"/>
        <v>0</v>
      </c>
      <c r="BR123" s="168" t="str">
        <f t="shared" si="372"/>
        <v>0</v>
      </c>
      <c r="BS123" s="168" t="str">
        <f t="shared" si="373"/>
        <v>0</v>
      </c>
      <c r="BT123" s="168" t="str">
        <f t="shared" si="374"/>
        <v>0</v>
      </c>
      <c r="BU123" s="168" t="str">
        <f t="shared" si="375"/>
        <v>0</v>
      </c>
      <c r="BV123" s="168" t="str">
        <f t="shared" si="376"/>
        <v>0</v>
      </c>
      <c r="BW123" s="168" t="str">
        <f t="shared" si="377"/>
        <v>0</v>
      </c>
      <c r="BX123" s="168" t="str">
        <f t="shared" si="378"/>
        <v>0</v>
      </c>
      <c r="BY123" s="168" t="str">
        <f t="shared" si="379"/>
        <v>0</v>
      </c>
      <c r="CA123" s="171"/>
    </row>
    <row r="124" spans="1:79" ht="19.5" customHeight="1" thickBot="1">
      <c r="A124" s="169"/>
      <c r="B124" s="73" t="s">
        <v>63</v>
      </c>
      <c r="C124" s="73">
        <v>5.5555555555555552E-2</v>
      </c>
      <c r="D124" s="218" t="s">
        <v>329</v>
      </c>
      <c r="E124" s="219"/>
      <c r="F124" s="219"/>
      <c r="G124" s="219"/>
      <c r="H124" s="220"/>
      <c r="I124" s="249"/>
      <c r="J124" s="249"/>
      <c r="K124" s="105"/>
      <c r="L124" s="105"/>
      <c r="M124" s="164"/>
      <c r="N124" s="206"/>
      <c r="O124" s="205"/>
      <c r="Q124" s="167"/>
      <c r="R124" s="167"/>
      <c r="S124" s="167"/>
      <c r="T124" s="167"/>
      <c r="U124" s="167"/>
      <c r="V124" s="166"/>
      <c r="W124" s="166"/>
      <c r="X124" s="167"/>
      <c r="Y124" s="167"/>
      <c r="Z124" s="167"/>
      <c r="AA124" s="167"/>
      <c r="AB124" s="167"/>
      <c r="AC124" s="166"/>
      <c r="AD124" s="166"/>
      <c r="AE124" s="167"/>
      <c r="AF124" s="167"/>
      <c r="AG124" s="167"/>
      <c r="AH124" s="167"/>
      <c r="AI124" s="167"/>
      <c r="AJ124" s="166"/>
      <c r="AK124" s="166"/>
      <c r="AL124" s="167"/>
      <c r="AM124" s="167"/>
      <c r="AN124" s="167"/>
      <c r="AO124" s="167"/>
      <c r="AP124" s="167"/>
      <c r="AQ124" s="166"/>
      <c r="AR124" s="166"/>
      <c r="AS124" s="167"/>
      <c r="AT124" s="167"/>
      <c r="AV124" s="168">
        <f t="shared" si="348"/>
        <v>0</v>
      </c>
      <c r="AW124" s="168">
        <f t="shared" si="349"/>
        <v>0</v>
      </c>
      <c r="AX124" s="168">
        <f t="shared" si="350"/>
        <v>0</v>
      </c>
      <c r="AY124" s="168">
        <f t="shared" si="351"/>
        <v>0</v>
      </c>
      <c r="AZ124" s="168">
        <f t="shared" si="352"/>
        <v>0</v>
      </c>
      <c r="BA124" s="168">
        <f t="shared" si="353"/>
        <v>0</v>
      </c>
      <c r="BB124" s="168">
        <f t="shared" si="354"/>
        <v>0</v>
      </c>
      <c r="BC124" s="168">
        <f t="shared" si="355"/>
        <v>0</v>
      </c>
      <c r="BD124" s="168">
        <f t="shared" si="356"/>
        <v>0</v>
      </c>
      <c r="BE124" s="168">
        <f t="shared" si="357"/>
        <v>0</v>
      </c>
      <c r="BF124" s="168">
        <f t="shared" si="358"/>
        <v>0</v>
      </c>
      <c r="BG124" s="168">
        <f t="shared" si="359"/>
        <v>0</v>
      </c>
      <c r="BH124" s="168">
        <f t="shared" si="360"/>
        <v>0</v>
      </c>
      <c r="BI124" s="168">
        <f t="shared" si="361"/>
        <v>0</v>
      </c>
      <c r="BJ124" s="168">
        <f t="shared" si="362"/>
        <v>0</v>
      </c>
      <c r="BK124" s="168" t="str">
        <f t="shared" si="365"/>
        <v>0</v>
      </c>
      <c r="BL124" s="168" t="str">
        <f t="shared" si="366"/>
        <v>0</v>
      </c>
      <c r="BM124" s="168" t="str">
        <f t="shared" si="367"/>
        <v>0</v>
      </c>
      <c r="BN124" s="168" t="str">
        <f t="shared" si="368"/>
        <v>0</v>
      </c>
      <c r="BO124" s="168" t="str">
        <f t="shared" si="369"/>
        <v>0</v>
      </c>
      <c r="BP124" s="168" t="str">
        <f t="shared" si="370"/>
        <v>0</v>
      </c>
      <c r="BQ124" s="168" t="str">
        <f t="shared" si="371"/>
        <v>0</v>
      </c>
      <c r="BR124" s="168" t="str">
        <f t="shared" si="372"/>
        <v>0</v>
      </c>
      <c r="BS124" s="168" t="str">
        <f t="shared" si="373"/>
        <v>0</v>
      </c>
      <c r="BT124" s="168" t="str">
        <f t="shared" si="374"/>
        <v>0</v>
      </c>
      <c r="BU124" s="168" t="str">
        <f t="shared" si="375"/>
        <v>0</v>
      </c>
      <c r="BV124" s="168" t="str">
        <f t="shared" si="376"/>
        <v>0</v>
      </c>
      <c r="BW124" s="168" t="str">
        <f t="shared" si="377"/>
        <v>0</v>
      </c>
      <c r="BX124" s="168" t="str">
        <f t="shared" si="378"/>
        <v>0</v>
      </c>
      <c r="BY124" s="168" t="str">
        <f t="shared" si="379"/>
        <v>0</v>
      </c>
      <c r="CA124" s="171"/>
    </row>
    <row r="125" spans="1:79" ht="18" thickBot="1">
      <c r="A125" s="169"/>
      <c r="B125" s="74" t="s">
        <v>64</v>
      </c>
      <c r="C125" s="74">
        <v>6.9444444444444448E-2</v>
      </c>
      <c r="D125" s="77" t="s">
        <v>435</v>
      </c>
      <c r="E125" s="77" t="s">
        <v>436</v>
      </c>
      <c r="F125" s="77" t="s">
        <v>437</v>
      </c>
      <c r="G125" s="77" t="s">
        <v>438</v>
      </c>
      <c r="H125" s="77" t="s">
        <v>439</v>
      </c>
      <c r="I125" s="248">
        <f>K125/1.95583</f>
        <v>40.903350495697481</v>
      </c>
      <c r="J125" s="248">
        <f>L125/1.95583</f>
        <v>40.903350495697481</v>
      </c>
      <c r="K125" s="107">
        <v>80</v>
      </c>
      <c r="L125" s="107">
        <f>$K125*'Campaign Total'!$F$43</f>
        <v>80</v>
      </c>
      <c r="M125" s="164">
        <f t="shared" ref="M125" si="477">SUM(AV125:BJ125)</f>
        <v>0</v>
      </c>
      <c r="N125" s="206">
        <f t="shared" ref="N125" si="478">SUM(BK125:BY125)</f>
        <v>0</v>
      </c>
      <c r="O125" s="205">
        <f t="shared" si="382"/>
        <v>0</v>
      </c>
      <c r="Q125" s="170"/>
      <c r="R125" s="170"/>
      <c r="S125" s="170"/>
      <c r="T125" s="170"/>
      <c r="U125" s="170"/>
      <c r="V125" s="166"/>
      <c r="W125" s="166"/>
      <c r="X125" s="170"/>
      <c r="Y125" s="170"/>
      <c r="Z125" s="170"/>
      <c r="AA125" s="170"/>
      <c r="AB125" s="170"/>
      <c r="AC125" s="166"/>
      <c r="AD125" s="166"/>
      <c r="AE125" s="170"/>
      <c r="AF125" s="170"/>
      <c r="AG125" s="170"/>
      <c r="AH125" s="170"/>
      <c r="AI125" s="170"/>
      <c r="AJ125" s="166"/>
      <c r="AK125" s="166"/>
      <c r="AL125" s="170"/>
      <c r="AM125" s="170"/>
      <c r="AN125" s="170"/>
      <c r="AO125" s="170"/>
      <c r="AP125" s="170"/>
      <c r="AQ125" s="166"/>
      <c r="AR125" s="166"/>
      <c r="AS125" s="170"/>
      <c r="AT125" s="170"/>
      <c r="AV125" s="168">
        <f t="shared" si="348"/>
        <v>0</v>
      </c>
      <c r="AW125" s="168">
        <f t="shared" si="349"/>
        <v>0</v>
      </c>
      <c r="AX125" s="168">
        <f t="shared" si="350"/>
        <v>0</v>
      </c>
      <c r="AY125" s="168">
        <f t="shared" si="351"/>
        <v>0</v>
      </c>
      <c r="AZ125" s="168">
        <f t="shared" si="352"/>
        <v>0</v>
      </c>
      <c r="BA125" s="168">
        <f t="shared" si="353"/>
        <v>0</v>
      </c>
      <c r="BB125" s="168">
        <f t="shared" si="354"/>
        <v>0</v>
      </c>
      <c r="BC125" s="168">
        <f t="shared" si="355"/>
        <v>0</v>
      </c>
      <c r="BD125" s="168">
        <f t="shared" si="356"/>
        <v>0</v>
      </c>
      <c r="BE125" s="168">
        <f t="shared" si="357"/>
        <v>0</v>
      </c>
      <c r="BF125" s="168">
        <f t="shared" si="358"/>
        <v>0</v>
      </c>
      <c r="BG125" s="168">
        <f t="shared" si="359"/>
        <v>0</v>
      </c>
      <c r="BH125" s="168">
        <f t="shared" si="360"/>
        <v>0</v>
      </c>
      <c r="BI125" s="168">
        <f t="shared" si="361"/>
        <v>0</v>
      </c>
      <c r="BJ125" s="168">
        <f t="shared" si="362"/>
        <v>0</v>
      </c>
      <c r="BK125" s="168" t="str">
        <f t="shared" ref="BK125:BK126" si="479">IF(AV125&gt;0,($L125*AV125*$F$14),"0")</f>
        <v>0</v>
      </c>
      <c r="BL125" s="168" t="str">
        <f t="shared" ref="BL125:BL126" si="480">IF(AW125&gt;0,($L125*AW125*$F$15),"0")</f>
        <v>0</v>
      </c>
      <c r="BM125" s="168" t="str">
        <f t="shared" ref="BM125:BM126" si="481">IF(AX125&gt;0,($L125*AX125*$F$16),"0")</f>
        <v>0</v>
      </c>
      <c r="BN125" s="168" t="str">
        <f t="shared" ref="BN125:BN126" si="482">IF(AY125&gt;0,($L125*AY125*$F$17),"0")</f>
        <v>0</v>
      </c>
      <c r="BO125" s="168" t="str">
        <f t="shared" ref="BO125:BO126" si="483">IF(AZ125&gt;0,($L125*AZ125*$F$17),"0")</f>
        <v>0</v>
      </c>
      <c r="BP125" s="168" t="str">
        <f t="shared" ref="BP125:BP126" si="484">IF(BA125&gt;0,($L125*BA125*$F$19),"0")</f>
        <v>0</v>
      </c>
      <c r="BQ125" s="168" t="str">
        <f t="shared" ref="BQ125:BQ126" si="485">IF(BB125&gt;0,($L125*BB125*$F$20),"0")</f>
        <v>0</v>
      </c>
      <c r="BR125" s="168" t="str">
        <f t="shared" ref="BR125:BR126" si="486">IF(BC125&gt;0,($L125*BC125*$F$21),"0")</f>
        <v>0</v>
      </c>
      <c r="BS125" s="168" t="str">
        <f t="shared" ref="BS125:BS126" si="487">IF(BD125&gt;0,($L125*BD125*$F$22),"0")</f>
        <v>0</v>
      </c>
      <c r="BT125" s="168" t="str">
        <f t="shared" ref="BT125:BT126" si="488">IF(BE125&gt;0,($L125*BE125*$F$23),"0")</f>
        <v>0</v>
      </c>
      <c r="BU125" s="168" t="str">
        <f t="shared" ref="BU125:BU126" si="489">IF(BF125&gt;0,($L125*BF125*$F$24),"0")</f>
        <v>0</v>
      </c>
      <c r="BV125" s="168" t="str">
        <f t="shared" ref="BV125:BV126" si="490">IF(BG125&gt;0,($L125*BG125*$F$25),"0")</f>
        <v>0</v>
      </c>
      <c r="BW125" s="168" t="str">
        <f t="shared" ref="BW125:BW126" si="491">IF(BH125&gt;0,($L125*BH125*$F$26),"0")</f>
        <v>0</v>
      </c>
      <c r="BX125" s="168" t="str">
        <f t="shared" ref="BX125:BX126" si="492">IF(BI125&gt;0,($L125*BI125*$F$27),"0")</f>
        <v>0</v>
      </c>
      <c r="BY125" s="168" t="str">
        <f t="shared" ref="BY125:BY126" si="493">IF(BJ125&gt;0,($L125*BJ125*$F$28),"0")</f>
        <v>0</v>
      </c>
      <c r="CA125" s="171"/>
    </row>
    <row r="126" spans="1:79" ht="20.100000000000001" customHeight="1" thickBot="1">
      <c r="A126" s="169"/>
      <c r="B126" s="73" t="s">
        <v>63</v>
      </c>
      <c r="C126" s="73">
        <v>7.2916666666666671E-2</v>
      </c>
      <c r="D126" s="218" t="s">
        <v>329</v>
      </c>
      <c r="E126" s="219"/>
      <c r="F126" s="219"/>
      <c r="G126" s="219"/>
      <c r="H126" s="220"/>
      <c r="I126" s="105"/>
      <c r="J126" s="105"/>
      <c r="K126" s="105"/>
      <c r="L126" s="105"/>
      <c r="M126" s="164"/>
      <c r="N126" s="206"/>
      <c r="O126" s="205"/>
      <c r="Q126" s="167"/>
      <c r="R126" s="167"/>
      <c r="S126" s="167"/>
      <c r="T126" s="167"/>
      <c r="U126" s="167"/>
      <c r="V126" s="166"/>
      <c r="W126" s="166"/>
      <c r="X126" s="167"/>
      <c r="Y126" s="167"/>
      <c r="Z126" s="167"/>
      <c r="AA126" s="167"/>
      <c r="AB126" s="167"/>
      <c r="AC126" s="166"/>
      <c r="AD126" s="166"/>
      <c r="AE126" s="167"/>
      <c r="AF126" s="167"/>
      <c r="AG126" s="167"/>
      <c r="AH126" s="167"/>
      <c r="AI126" s="167"/>
      <c r="AJ126" s="166"/>
      <c r="AK126" s="166"/>
      <c r="AL126" s="167"/>
      <c r="AM126" s="167"/>
      <c r="AN126" s="167"/>
      <c r="AO126" s="167"/>
      <c r="AP126" s="167"/>
      <c r="AQ126" s="166"/>
      <c r="AR126" s="166"/>
      <c r="AS126" s="167"/>
      <c r="AT126" s="167"/>
      <c r="AV126" s="168">
        <f t="shared" si="348"/>
        <v>0</v>
      </c>
      <c r="AW126" s="168">
        <f t="shared" si="349"/>
        <v>0</v>
      </c>
      <c r="AX126" s="168">
        <f t="shared" si="350"/>
        <v>0</v>
      </c>
      <c r="AY126" s="168">
        <f t="shared" si="351"/>
        <v>0</v>
      </c>
      <c r="AZ126" s="168">
        <f t="shared" si="352"/>
        <v>0</v>
      </c>
      <c r="BA126" s="168">
        <f t="shared" si="353"/>
        <v>0</v>
      </c>
      <c r="BB126" s="168">
        <f t="shared" si="354"/>
        <v>0</v>
      </c>
      <c r="BC126" s="168">
        <f t="shared" si="355"/>
        <v>0</v>
      </c>
      <c r="BD126" s="168">
        <f t="shared" si="356"/>
        <v>0</v>
      </c>
      <c r="BE126" s="168">
        <f t="shared" si="357"/>
        <v>0</v>
      </c>
      <c r="BF126" s="168">
        <f t="shared" si="358"/>
        <v>0</v>
      </c>
      <c r="BG126" s="168">
        <f t="shared" si="359"/>
        <v>0</v>
      </c>
      <c r="BH126" s="168">
        <f t="shared" si="360"/>
        <v>0</v>
      </c>
      <c r="BI126" s="168">
        <f t="shared" si="361"/>
        <v>0</v>
      </c>
      <c r="BJ126" s="168">
        <f t="shared" si="362"/>
        <v>0</v>
      </c>
      <c r="BK126" s="168" t="str">
        <f t="shared" si="479"/>
        <v>0</v>
      </c>
      <c r="BL126" s="168" t="str">
        <f t="shared" si="480"/>
        <v>0</v>
      </c>
      <c r="BM126" s="168" t="str">
        <f t="shared" si="481"/>
        <v>0</v>
      </c>
      <c r="BN126" s="168" t="str">
        <f t="shared" si="482"/>
        <v>0</v>
      </c>
      <c r="BO126" s="168" t="str">
        <f t="shared" si="483"/>
        <v>0</v>
      </c>
      <c r="BP126" s="168" t="str">
        <f t="shared" si="484"/>
        <v>0</v>
      </c>
      <c r="BQ126" s="168" t="str">
        <f t="shared" si="485"/>
        <v>0</v>
      </c>
      <c r="BR126" s="168" t="str">
        <f t="shared" si="486"/>
        <v>0</v>
      </c>
      <c r="BS126" s="168" t="str">
        <f t="shared" si="487"/>
        <v>0</v>
      </c>
      <c r="BT126" s="168" t="str">
        <f t="shared" si="488"/>
        <v>0</v>
      </c>
      <c r="BU126" s="168" t="str">
        <f t="shared" si="489"/>
        <v>0</v>
      </c>
      <c r="BV126" s="168" t="str">
        <f t="shared" si="490"/>
        <v>0</v>
      </c>
      <c r="BW126" s="168" t="str">
        <f t="shared" si="491"/>
        <v>0</v>
      </c>
      <c r="BX126" s="168" t="str">
        <f t="shared" si="492"/>
        <v>0</v>
      </c>
      <c r="BY126" s="168" t="str">
        <f t="shared" si="493"/>
        <v>0</v>
      </c>
      <c r="CA126" s="171"/>
    </row>
    <row r="127" spans="1:79" ht="19.5" customHeight="1" thickBot="1">
      <c r="A127" s="169"/>
      <c r="B127" s="73" t="s">
        <v>63</v>
      </c>
      <c r="C127" s="73">
        <v>0.125</v>
      </c>
      <c r="D127" s="218" t="s">
        <v>295</v>
      </c>
      <c r="E127" s="219"/>
      <c r="F127" s="219"/>
      <c r="G127" s="219"/>
      <c r="H127" s="220"/>
      <c r="I127" s="105"/>
      <c r="J127" s="105"/>
      <c r="K127" s="105"/>
      <c r="L127" s="105"/>
      <c r="M127" s="164"/>
      <c r="N127" s="206"/>
      <c r="O127" s="205"/>
      <c r="Q127" s="167"/>
      <c r="R127" s="167"/>
      <c r="S127" s="167"/>
      <c r="T127" s="167"/>
      <c r="U127" s="167"/>
      <c r="V127" s="166"/>
      <c r="W127" s="166"/>
      <c r="X127" s="167"/>
      <c r="Y127" s="167"/>
      <c r="Z127" s="167"/>
      <c r="AA127" s="167"/>
      <c r="AB127" s="167"/>
      <c r="AC127" s="166"/>
      <c r="AD127" s="166"/>
      <c r="AE127" s="167"/>
      <c r="AF127" s="167"/>
      <c r="AG127" s="167"/>
      <c r="AH127" s="167"/>
      <c r="AI127" s="167"/>
      <c r="AJ127" s="166"/>
      <c r="AK127" s="166"/>
      <c r="AL127" s="167"/>
      <c r="AM127" s="167"/>
      <c r="AN127" s="167"/>
      <c r="AO127" s="167"/>
      <c r="AP127" s="167"/>
      <c r="AQ127" s="166"/>
      <c r="AR127" s="166"/>
      <c r="AS127" s="167"/>
      <c r="AT127" s="167"/>
      <c r="AV127" s="168">
        <f t="shared" si="348"/>
        <v>0</v>
      </c>
      <c r="AW127" s="168">
        <f t="shared" si="349"/>
        <v>0</v>
      </c>
      <c r="AX127" s="168">
        <f t="shared" si="350"/>
        <v>0</v>
      </c>
      <c r="AY127" s="168">
        <f t="shared" si="351"/>
        <v>0</v>
      </c>
      <c r="AZ127" s="168">
        <f t="shared" si="352"/>
        <v>0</v>
      </c>
      <c r="BA127" s="168">
        <f t="shared" si="353"/>
        <v>0</v>
      </c>
      <c r="BB127" s="168">
        <f t="shared" si="354"/>
        <v>0</v>
      </c>
      <c r="BC127" s="168">
        <f t="shared" si="355"/>
        <v>0</v>
      </c>
      <c r="BD127" s="168">
        <f t="shared" si="356"/>
        <v>0</v>
      </c>
      <c r="BE127" s="168">
        <f t="shared" si="357"/>
        <v>0</v>
      </c>
      <c r="BF127" s="168">
        <f t="shared" si="358"/>
        <v>0</v>
      </c>
      <c r="BG127" s="168">
        <f t="shared" si="359"/>
        <v>0</v>
      </c>
      <c r="BH127" s="168">
        <f t="shared" si="360"/>
        <v>0</v>
      </c>
      <c r="BI127" s="168">
        <f t="shared" si="361"/>
        <v>0</v>
      </c>
      <c r="BJ127" s="168">
        <f t="shared" si="362"/>
        <v>0</v>
      </c>
      <c r="BK127" s="168" t="str">
        <f t="shared" ref="BK127" si="494">IF(AV127&gt;0,($L127*AV127*$F$14),"0")</f>
        <v>0</v>
      </c>
      <c r="BL127" s="168" t="str">
        <f t="shared" ref="BL127" si="495">IF(AW127&gt;0,($L127*AW127*$F$15),"0")</f>
        <v>0</v>
      </c>
      <c r="BM127" s="168" t="str">
        <f t="shared" ref="BM127" si="496">IF(AX127&gt;0,($L127*AX127*$F$16),"0")</f>
        <v>0</v>
      </c>
      <c r="BN127" s="168" t="str">
        <f t="shared" ref="BN127" si="497">IF(AY127&gt;0,($L127*AY127*$F$17),"0")</f>
        <v>0</v>
      </c>
      <c r="BO127" s="168" t="str">
        <f t="shared" ref="BO127" si="498">IF(AZ127&gt;0,($L127*AZ127*$F$17),"0")</f>
        <v>0</v>
      </c>
      <c r="BP127" s="168" t="str">
        <f t="shared" ref="BP127" si="499">IF(BA127&gt;0,($L127*BA127*$F$19),"0")</f>
        <v>0</v>
      </c>
      <c r="BQ127" s="168" t="str">
        <f t="shared" ref="BQ127" si="500">IF(BB127&gt;0,($L127*BB127*$F$20),"0")</f>
        <v>0</v>
      </c>
      <c r="BR127" s="168" t="str">
        <f t="shared" ref="BR127" si="501">IF(BC127&gt;0,($L127*BC127*$F$21),"0")</f>
        <v>0</v>
      </c>
      <c r="BS127" s="168" t="str">
        <f t="shared" ref="BS127" si="502">IF(BD127&gt;0,($L127*BD127*$F$22),"0")</f>
        <v>0</v>
      </c>
      <c r="BT127" s="168" t="str">
        <f t="shared" ref="BT127" si="503">IF(BE127&gt;0,($L127*BE127*$F$23),"0")</f>
        <v>0</v>
      </c>
      <c r="BU127" s="168" t="str">
        <f t="shared" ref="BU127" si="504">IF(BF127&gt;0,($L127*BF127*$F$24),"0")</f>
        <v>0</v>
      </c>
      <c r="BV127" s="168" t="str">
        <f t="shared" ref="BV127" si="505">IF(BG127&gt;0,($L127*BG127*$F$25),"0")</f>
        <v>0</v>
      </c>
      <c r="BW127" s="168" t="str">
        <f t="shared" ref="BW127" si="506">IF(BH127&gt;0,($L127*BH127*$F$26),"0")</f>
        <v>0</v>
      </c>
      <c r="BX127" s="168" t="str">
        <f t="shared" ref="BX127" si="507">IF(BI127&gt;0,($L127*BI127*$F$27),"0")</f>
        <v>0</v>
      </c>
      <c r="BY127" s="168" t="str">
        <f t="shared" ref="BY127" si="508">IF(BJ127&gt;0,($L127*BJ127*$F$28),"0")</f>
        <v>0</v>
      </c>
    </row>
    <row r="128" spans="1:79" ht="19.5" thickBot="1">
      <c r="A128" s="128"/>
      <c r="I128" s="172"/>
      <c r="J128" s="172"/>
      <c r="K128" s="172"/>
      <c r="L128" s="172"/>
      <c r="M128" s="184">
        <f>SUM(M37:M127)</f>
        <v>0</v>
      </c>
      <c r="N128" s="252">
        <f>SUM(N37:N127)</f>
        <v>0</v>
      </c>
      <c r="O128" s="253">
        <f>SUM(O37:O127)</f>
        <v>0</v>
      </c>
      <c r="P128" s="186"/>
      <c r="Q128" s="187">
        <f t="shared" ref="Q128:AR128" si="509">COUNTA(Q37:Q127)</f>
        <v>0</v>
      </c>
      <c r="R128" s="187">
        <f t="shared" si="509"/>
        <v>0</v>
      </c>
      <c r="S128" s="187">
        <f t="shared" si="509"/>
        <v>0</v>
      </c>
      <c r="T128" s="187">
        <f t="shared" si="509"/>
        <v>0</v>
      </c>
      <c r="U128" s="187">
        <f t="shared" si="509"/>
        <v>0</v>
      </c>
      <c r="V128" s="187">
        <f t="shared" si="509"/>
        <v>0</v>
      </c>
      <c r="W128" s="187">
        <f t="shared" si="509"/>
        <v>0</v>
      </c>
      <c r="X128" s="187">
        <f t="shared" si="509"/>
        <v>0</v>
      </c>
      <c r="Y128" s="187">
        <f t="shared" si="509"/>
        <v>0</v>
      </c>
      <c r="Z128" s="187">
        <f t="shared" si="509"/>
        <v>0</v>
      </c>
      <c r="AA128" s="187">
        <f t="shared" si="509"/>
        <v>0</v>
      </c>
      <c r="AB128" s="187">
        <f t="shared" si="509"/>
        <v>0</v>
      </c>
      <c r="AC128" s="187">
        <f t="shared" si="509"/>
        <v>0</v>
      </c>
      <c r="AD128" s="187">
        <f t="shared" si="509"/>
        <v>0</v>
      </c>
      <c r="AE128" s="187">
        <f t="shared" ref="AE128:AK128" si="510">COUNTA(AE37:AE127)</f>
        <v>0</v>
      </c>
      <c r="AF128" s="187">
        <f t="shared" si="510"/>
        <v>0</v>
      </c>
      <c r="AG128" s="187">
        <f t="shared" si="510"/>
        <v>0</v>
      </c>
      <c r="AH128" s="187">
        <f t="shared" si="510"/>
        <v>0</v>
      </c>
      <c r="AI128" s="187">
        <f t="shared" si="510"/>
        <v>0</v>
      </c>
      <c r="AJ128" s="187">
        <f t="shared" si="510"/>
        <v>0</v>
      </c>
      <c r="AK128" s="187">
        <f t="shared" si="510"/>
        <v>0</v>
      </c>
      <c r="AL128" s="187">
        <f t="shared" si="509"/>
        <v>0</v>
      </c>
      <c r="AM128" s="187">
        <f t="shared" si="509"/>
        <v>0</v>
      </c>
      <c r="AN128" s="187">
        <f t="shared" si="509"/>
        <v>0</v>
      </c>
      <c r="AO128" s="187">
        <f t="shared" si="509"/>
        <v>0</v>
      </c>
      <c r="AP128" s="187">
        <f t="shared" si="509"/>
        <v>0</v>
      </c>
      <c r="AQ128" s="187">
        <f t="shared" si="509"/>
        <v>0</v>
      </c>
      <c r="AR128" s="187">
        <f t="shared" si="509"/>
        <v>0</v>
      </c>
      <c r="AS128" s="187">
        <f t="shared" ref="AS128:AT128" si="511">COUNTA(AS37:AS127)</f>
        <v>0</v>
      </c>
      <c r="AT128" s="187">
        <f t="shared" si="511"/>
        <v>0</v>
      </c>
      <c r="AU128" s="129"/>
      <c r="AV128" s="173">
        <f t="shared" ref="AV128:BY128" si="512">SUM(AV37:AV127)</f>
        <v>0</v>
      </c>
      <c r="AW128" s="173">
        <f t="shared" si="512"/>
        <v>0</v>
      </c>
      <c r="AX128" s="173">
        <f t="shared" si="512"/>
        <v>0</v>
      </c>
      <c r="AY128" s="173">
        <f t="shared" si="512"/>
        <v>0</v>
      </c>
      <c r="AZ128" s="173">
        <f t="shared" si="512"/>
        <v>0</v>
      </c>
      <c r="BA128" s="173">
        <f t="shared" si="512"/>
        <v>0</v>
      </c>
      <c r="BB128" s="173">
        <f t="shared" si="512"/>
        <v>0</v>
      </c>
      <c r="BC128" s="173">
        <f t="shared" si="512"/>
        <v>0</v>
      </c>
      <c r="BD128" s="173">
        <f t="shared" si="512"/>
        <v>0</v>
      </c>
      <c r="BE128" s="173">
        <f t="shared" si="512"/>
        <v>0</v>
      </c>
      <c r="BF128" s="173">
        <f t="shared" si="512"/>
        <v>0</v>
      </c>
      <c r="BG128" s="173">
        <f t="shared" si="512"/>
        <v>0</v>
      </c>
      <c r="BH128" s="173">
        <f t="shared" si="512"/>
        <v>0</v>
      </c>
      <c r="BI128" s="173">
        <f t="shared" si="512"/>
        <v>0</v>
      </c>
      <c r="BJ128" s="173">
        <f t="shared" si="512"/>
        <v>0</v>
      </c>
      <c r="BK128" s="173">
        <f t="shared" si="512"/>
        <v>0</v>
      </c>
      <c r="BL128" s="173">
        <f t="shared" si="512"/>
        <v>0</v>
      </c>
      <c r="BM128" s="173">
        <f t="shared" si="512"/>
        <v>0</v>
      </c>
      <c r="BN128" s="173">
        <f t="shared" si="512"/>
        <v>0</v>
      </c>
      <c r="BO128" s="173">
        <f t="shared" si="512"/>
        <v>0</v>
      </c>
      <c r="BP128" s="173">
        <f t="shared" si="512"/>
        <v>0</v>
      </c>
      <c r="BQ128" s="173">
        <f t="shared" si="512"/>
        <v>0</v>
      </c>
      <c r="BR128" s="173">
        <f t="shared" si="512"/>
        <v>0</v>
      </c>
      <c r="BS128" s="173">
        <f t="shared" si="512"/>
        <v>0</v>
      </c>
      <c r="BT128" s="173">
        <f t="shared" si="512"/>
        <v>0</v>
      </c>
      <c r="BU128" s="173">
        <f t="shared" si="512"/>
        <v>0</v>
      </c>
      <c r="BV128" s="173">
        <f t="shared" si="512"/>
        <v>0</v>
      </c>
      <c r="BW128" s="173">
        <f t="shared" si="512"/>
        <v>0</v>
      </c>
      <c r="BX128" s="173">
        <f t="shared" si="512"/>
        <v>0</v>
      </c>
      <c r="BY128" s="173">
        <f t="shared" si="512"/>
        <v>0</v>
      </c>
    </row>
    <row r="129" spans="2:15" ht="19.5" thickBot="1">
      <c r="B129" s="128"/>
      <c r="I129" s="174"/>
      <c r="J129" s="174"/>
      <c r="K129" s="174"/>
      <c r="L129" s="174"/>
    </row>
    <row r="130" spans="2:15" ht="18" thickBot="1">
      <c r="M130" s="175"/>
      <c r="N130" s="176"/>
      <c r="O130" s="203"/>
    </row>
    <row r="131" spans="2:15" ht="18" thickBot="1">
      <c r="M131" s="175"/>
      <c r="N131" s="177"/>
      <c r="O131" s="204"/>
    </row>
  </sheetData>
  <sheetProtection selectLockedCells="1"/>
  <protectedRanges>
    <protectedRange password="DB25" sqref="C36:L36" name="filter"/>
  </protectedRanges>
  <dataConsolidate/>
  <mergeCells count="55">
    <mergeCell ref="D110:H110"/>
    <mergeCell ref="D112:H112"/>
    <mergeCell ref="D104:H104"/>
    <mergeCell ref="D109:H109"/>
    <mergeCell ref="D93:H93"/>
    <mergeCell ref="D96:H96"/>
    <mergeCell ref="D102:H102"/>
    <mergeCell ref="D73:H73"/>
    <mergeCell ref="D82:H82"/>
    <mergeCell ref="D97:H97"/>
    <mergeCell ref="D91:H91"/>
    <mergeCell ref="D100:H100"/>
    <mergeCell ref="D94:H94"/>
    <mergeCell ref="D87:H87"/>
    <mergeCell ref="D89:H89"/>
    <mergeCell ref="Q34:AT34"/>
    <mergeCell ref="D46:H46"/>
    <mergeCell ref="D60:H60"/>
    <mergeCell ref="D54:H54"/>
    <mergeCell ref="D52:H52"/>
    <mergeCell ref="D56:H56"/>
    <mergeCell ref="Q35:W35"/>
    <mergeCell ref="X35:AD35"/>
    <mergeCell ref="AS35:AT35"/>
    <mergeCell ref="AL35:AR35"/>
    <mergeCell ref="AE35:AK35"/>
    <mergeCell ref="D124:H124"/>
    <mergeCell ref="D114:H114"/>
    <mergeCell ref="D127:H127"/>
    <mergeCell ref="D126:H126"/>
    <mergeCell ref="D119:H119"/>
    <mergeCell ref="D121:H121"/>
    <mergeCell ref="D122:H122"/>
    <mergeCell ref="D61:H61"/>
    <mergeCell ref="D51:H51"/>
    <mergeCell ref="D58:H58"/>
    <mergeCell ref="D62:H62"/>
    <mergeCell ref="D43:H43"/>
    <mergeCell ref="D45:H45"/>
    <mergeCell ref="D70:H70"/>
    <mergeCell ref="D69:H69"/>
    <mergeCell ref="D106:H106"/>
    <mergeCell ref="D118:H118"/>
    <mergeCell ref="D64:H64"/>
    <mergeCell ref="D67:H67"/>
    <mergeCell ref="D85:H85"/>
    <mergeCell ref="D83:H83"/>
    <mergeCell ref="D99:H99"/>
    <mergeCell ref="D116:H116"/>
    <mergeCell ref="D80:H80"/>
    <mergeCell ref="D79:H79"/>
    <mergeCell ref="D74:H74"/>
    <mergeCell ref="D71:H71"/>
    <mergeCell ref="D66:H66"/>
    <mergeCell ref="D107:H107"/>
  </mergeCells>
  <conditionalFormatting sqref="C2:C5 E14:E28">
    <cfRule type="cellIs" dxfId="1" priority="2" operator="equal">
      <formula>0</formula>
    </cfRule>
  </conditionalFormatting>
  <dataValidations disablePrompts="1" count="3">
    <dataValidation type="list" allowBlank="1" showDropDown="1" showInputMessage="1" showErrorMessage="1" sqref="AU57 AU74:AU89 AU114 AU49:AU51 AU72 AU98 AU37:AU47 AU116:AU118 AU120:AU125 AU127 AU59:AU70" xr:uid="{00000000-0002-0000-0100-000000000000}">
      <formula1>$C$14:$C$16</formula1>
    </dataValidation>
    <dataValidation type="list" allowBlank="1" showDropDown="1" showInputMessage="1" showErrorMessage="1" sqref="AU71 AU73" xr:uid="{00000000-0002-0000-0100-000001000000}">
      <formula1>$C$21</formula1>
    </dataValidation>
    <dataValidation type="list" allowBlank="1" showDropDown="1" showInputMessage="1" showErrorMessage="1" sqref="Q37:AT127" xr:uid="{00000000-0002-0000-0100-000002000000}">
      <formula1>$C$14:$C$28</formula1>
    </dataValidation>
  </dataValidations>
  <pageMargins left="0.70866141732283505" right="0.70866141732283505" top="0.74803149606299202" bottom="0.74803149606299202" header="0.31496062992126" footer="0.31496062992126"/>
  <pageSetup paperSize="9" scale="35" orientation="portrait" horizontalDpi="4294967295" verticalDpi="4294967295" r:id="rId1"/>
  <ignoredErrors>
    <ignoredError sqref="F14:F28" evalError="1"/>
    <ignoredError sqref="L126 L124 L121:L122 L118:L119 L106 L66 L69 L39 L67 L71 L91 L102 L107 L41 L43 L45:L47 L49 L51:L52 L54 L56 L58 L60:L62 L64 L73:L75 L77 L79:L80 L82:L83 L85 L87 L89 L93:L94 L96:L97 L99 L104 L109:L110 L112 L114 L116 L100 L70 L38 L72 L101 L117 L115 L113 L111 L105 L98 L95 L90 L88 L86 L84 L81 L78 L76 L65 L63 L59 L57 L55 L53 L50 L48 L44 L42 L108 L103 L92 L68 L40 L120 L123 L12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BX1454"/>
  <sheetViews>
    <sheetView showGridLines="0" topLeftCell="A2" zoomScale="55" zoomScaleNormal="55" workbookViewId="0">
      <selection activeCell="C41" sqref="C41"/>
    </sheetView>
  </sheetViews>
  <sheetFormatPr defaultColWidth="12.42578125" defaultRowHeight="17.25" outlineLevelCol="1"/>
  <cols>
    <col min="1" max="1" width="7.28515625" style="1" customWidth="1"/>
    <col min="2" max="2" width="31.28515625" style="1" customWidth="1"/>
    <col min="3" max="3" width="22.28515625" style="1" customWidth="1"/>
    <col min="4" max="4" width="56" style="3" bestFit="1" customWidth="1"/>
    <col min="5" max="5" width="44.28515625" style="3" bestFit="1" customWidth="1"/>
    <col min="6" max="7" width="24.140625" style="1" customWidth="1"/>
    <col min="8" max="9" width="26.7109375" style="4" customWidth="1"/>
    <col min="10" max="10" width="24.5703125" style="1" bestFit="1" customWidth="1"/>
    <col min="11" max="11" width="24.42578125" style="1" bestFit="1" customWidth="1"/>
    <col min="12" max="12" width="24.42578125" style="1" customWidth="1"/>
    <col min="13" max="43" width="5.42578125" style="1" customWidth="1"/>
    <col min="44" max="44" width="10" style="1" customWidth="1"/>
    <col min="45" max="46" width="10" style="1" hidden="1" customWidth="1" outlineLevel="1"/>
    <col min="47" max="47" width="10.28515625" style="1" hidden="1" customWidth="1" outlineLevel="1"/>
    <col min="48" max="49" width="9.7109375" style="1" hidden="1" customWidth="1" outlineLevel="1"/>
    <col min="50" max="51" width="10.28515625" style="1" hidden="1" customWidth="1" outlineLevel="1"/>
    <col min="52" max="52" width="9.28515625" style="1" hidden="1" customWidth="1" outlineLevel="1"/>
    <col min="53" max="53" width="9.42578125" style="1" hidden="1" customWidth="1" outlineLevel="1"/>
    <col min="54" max="54" width="10" style="1" hidden="1" customWidth="1" outlineLevel="1"/>
    <col min="55" max="55" width="9.7109375" style="1" hidden="1" customWidth="1" outlineLevel="1"/>
    <col min="56" max="56" width="10.85546875" style="1" hidden="1" customWidth="1" outlineLevel="1"/>
    <col min="57" max="61" width="10.28515625" style="1" hidden="1" customWidth="1" outlineLevel="1"/>
    <col min="62" max="62" width="10.5703125" style="1" hidden="1" customWidth="1" outlineLevel="1"/>
    <col min="63" max="64" width="10" style="1" hidden="1" customWidth="1" outlineLevel="1"/>
    <col min="65" max="66" width="10.5703125" style="1" hidden="1" customWidth="1" outlineLevel="1"/>
    <col min="67" max="67" width="9.42578125" style="1" hidden="1" customWidth="1" outlineLevel="1"/>
    <col min="68" max="68" width="9.7109375" style="1" hidden="1" customWidth="1" outlineLevel="1"/>
    <col min="69" max="69" width="10.28515625" style="1" hidden="1" customWidth="1" outlineLevel="1"/>
    <col min="70" max="70" width="10" style="1" hidden="1" customWidth="1" outlineLevel="1"/>
    <col min="71" max="71" width="11" style="1" hidden="1" customWidth="1" outlineLevel="1"/>
    <col min="72" max="72" width="1.5703125" style="1" hidden="1" customWidth="1" outlineLevel="1"/>
    <col min="73" max="73" width="10.5703125" style="1" hidden="1" customWidth="1" outlineLevel="1"/>
    <col min="74" max="74" width="0" style="1" hidden="1" customWidth="1" outlineLevel="1"/>
    <col min="75" max="75" width="14.42578125" style="1" bestFit="1" customWidth="1" collapsed="1"/>
    <col min="76" max="16384" width="12.42578125" style="1"/>
  </cols>
  <sheetData>
    <row r="1" spans="2:9">
      <c r="D1" s="1"/>
      <c r="E1" s="1"/>
      <c r="H1" s="1"/>
      <c r="I1" s="1"/>
    </row>
    <row r="2" spans="2:9">
      <c r="B2" s="35" t="s">
        <v>65</v>
      </c>
      <c r="C2" s="46">
        <f>'Campaign Total'!C2</f>
        <v>0</v>
      </c>
      <c r="D2" s="1"/>
      <c r="E2" s="1"/>
      <c r="H2" s="1"/>
      <c r="I2" s="1"/>
    </row>
    <row r="3" spans="2:9">
      <c r="B3" s="35" t="s">
        <v>66</v>
      </c>
      <c r="C3" s="46">
        <f>'Campaign Total'!C3</f>
        <v>0</v>
      </c>
      <c r="D3" s="1"/>
      <c r="E3" s="1"/>
      <c r="H3" s="1"/>
      <c r="I3" s="1"/>
    </row>
    <row r="4" spans="2:9">
      <c r="B4" s="35" t="s">
        <v>67</v>
      </c>
      <c r="C4" s="46">
        <f>'Campaign Total'!C4</f>
        <v>0</v>
      </c>
      <c r="D4" s="1"/>
      <c r="E4" s="1"/>
      <c r="H4" s="1"/>
      <c r="I4" s="1"/>
    </row>
    <row r="5" spans="2:9">
      <c r="B5" s="35" t="s">
        <v>68</v>
      </c>
      <c r="C5" s="46">
        <f>'Campaign Total'!C5</f>
        <v>0</v>
      </c>
      <c r="D5" s="1"/>
      <c r="E5" s="1"/>
      <c r="H5" s="1"/>
      <c r="I5" s="1"/>
    </row>
    <row r="6" spans="2:9" hidden="1">
      <c r="B6" s="3"/>
      <c r="C6" s="3"/>
      <c r="D6" s="5" t="s">
        <v>5</v>
      </c>
      <c r="E6" s="5"/>
      <c r="H6" s="1"/>
      <c r="I6" s="1"/>
    </row>
    <row r="7" spans="2:9" ht="18" hidden="1" thickBot="1">
      <c r="B7" s="18" t="s">
        <v>28</v>
      </c>
      <c r="C7" s="18"/>
      <c r="D7" s="14">
        <v>1</v>
      </c>
      <c r="E7" s="39"/>
      <c r="H7" s="1"/>
      <c r="I7" s="1"/>
    </row>
    <row r="8" spans="2:9" ht="18" hidden="1" thickBot="1">
      <c r="B8" s="19" t="s">
        <v>29</v>
      </c>
      <c r="C8" s="19"/>
      <c r="D8" s="15">
        <v>2</v>
      </c>
      <c r="E8" s="40"/>
    </row>
    <row r="9" spans="2:9" ht="18" hidden="1" thickBot="1">
      <c r="B9" s="20" t="s">
        <v>30</v>
      </c>
      <c r="C9" s="20"/>
      <c r="D9" s="16">
        <v>1.4</v>
      </c>
      <c r="E9" s="41"/>
    </row>
    <row r="10" spans="2:9" ht="35.25" hidden="1" thickBot="1">
      <c r="B10" s="21" t="s">
        <v>31</v>
      </c>
      <c r="C10" s="21"/>
      <c r="D10" s="17">
        <v>1.3</v>
      </c>
      <c r="E10" s="42"/>
    </row>
    <row r="11" spans="2:9">
      <c r="D11" s="1"/>
      <c r="E11" s="1"/>
    </row>
    <row r="12" spans="2:9">
      <c r="D12" s="1"/>
      <c r="H12" s="1"/>
      <c r="I12" s="1"/>
    </row>
    <row r="13" spans="2:9">
      <c r="B13" s="34" t="s">
        <v>50</v>
      </c>
      <c r="C13" s="5" t="s">
        <v>56</v>
      </c>
      <c r="D13" s="5" t="s">
        <v>60</v>
      </c>
      <c r="E13" s="5" t="s">
        <v>76</v>
      </c>
      <c r="F13" s="5" t="s">
        <v>47</v>
      </c>
      <c r="G13" s="5" t="s">
        <v>32</v>
      </c>
      <c r="H13" s="5" t="s">
        <v>466</v>
      </c>
      <c r="I13" s="5" t="s">
        <v>465</v>
      </c>
    </row>
    <row r="14" spans="2:9" ht="20.100000000000001" customHeight="1">
      <c r="B14" s="22" t="s">
        <v>53</v>
      </c>
      <c r="C14" s="10" t="str">
        <f>'Campaign Total'!C14</f>
        <v/>
      </c>
      <c r="D14" s="45">
        <f>'Campaign Total'!D14</f>
        <v>0</v>
      </c>
      <c r="E14" s="46">
        <f>'Campaign Total'!E14</f>
        <v>0</v>
      </c>
      <c r="F14" s="25" t="e">
        <f>'Campaign Total'!F14</f>
        <v>#N/A</v>
      </c>
      <c r="G14" s="58">
        <f>AS$127</f>
        <v>0</v>
      </c>
      <c r="H14" s="245">
        <f t="shared" ref="H14:H29" si="0">I14/1.95583</f>
        <v>0</v>
      </c>
      <c r="I14" s="31">
        <f>IF(ISNUMBER(BH$127),BH$127,"0")</f>
        <v>0</v>
      </c>
    </row>
    <row r="15" spans="2:9" ht="20.100000000000001" customHeight="1">
      <c r="B15" s="22" t="s">
        <v>53</v>
      </c>
      <c r="C15" s="10" t="str">
        <f>'Campaign Total'!C15</f>
        <v/>
      </c>
      <c r="D15" s="45">
        <f>'Campaign Total'!D15</f>
        <v>0</v>
      </c>
      <c r="E15" s="46">
        <f>'Campaign Total'!E15</f>
        <v>0</v>
      </c>
      <c r="F15" s="25" t="e">
        <f>'Campaign Total'!F15</f>
        <v>#N/A</v>
      </c>
      <c r="G15" s="58">
        <f>AT$127</f>
        <v>0</v>
      </c>
      <c r="H15" s="245">
        <f t="shared" si="0"/>
        <v>0</v>
      </c>
      <c r="I15" s="31">
        <f>IF(ISNUMBER(BI$127),BI$127,"0")</f>
        <v>0</v>
      </c>
    </row>
    <row r="16" spans="2:9" ht="20.100000000000001" customHeight="1">
      <c r="B16" s="22" t="s">
        <v>53</v>
      </c>
      <c r="C16" s="10" t="str">
        <f>'Campaign Total'!C16</f>
        <v/>
      </c>
      <c r="D16" s="45">
        <f>'Campaign Total'!D16</f>
        <v>0</v>
      </c>
      <c r="E16" s="46">
        <f>'Campaign Total'!E16</f>
        <v>0</v>
      </c>
      <c r="F16" s="25" t="e">
        <f>'Campaign Total'!F16</f>
        <v>#N/A</v>
      </c>
      <c r="G16" s="58">
        <f>AU$127</f>
        <v>0</v>
      </c>
      <c r="H16" s="245">
        <f t="shared" si="0"/>
        <v>0</v>
      </c>
      <c r="I16" s="31">
        <f>IF(ISNUMBER(BJ$127),BJ$127,"0")</f>
        <v>0</v>
      </c>
    </row>
    <row r="17" spans="2:9" ht="20.100000000000001" customHeight="1">
      <c r="B17" s="22" t="s">
        <v>53</v>
      </c>
      <c r="C17" s="10" t="str">
        <f>'Campaign Total'!C17</f>
        <v/>
      </c>
      <c r="D17" s="45">
        <f>'Campaign Total'!D17</f>
        <v>0</v>
      </c>
      <c r="E17" s="46">
        <f>'Campaign Total'!E17</f>
        <v>0</v>
      </c>
      <c r="F17" s="25" t="e">
        <f>'Campaign Total'!F17</f>
        <v>#N/A</v>
      </c>
      <c r="G17" s="58">
        <f>AV$127</f>
        <v>0</v>
      </c>
      <c r="H17" s="245">
        <f t="shared" si="0"/>
        <v>0</v>
      </c>
      <c r="I17" s="31">
        <f>IF(ISNUMBER(BK$127),BK$127,"0")</f>
        <v>0</v>
      </c>
    </row>
    <row r="18" spans="2:9" ht="20.100000000000001" customHeight="1">
      <c r="B18" s="22" t="s">
        <v>53</v>
      </c>
      <c r="C18" s="10" t="str">
        <f>'Campaign Total'!C18</f>
        <v/>
      </c>
      <c r="D18" s="45">
        <f>'Campaign Total'!D18</f>
        <v>0</v>
      </c>
      <c r="E18" s="46">
        <f>'Campaign Total'!E18</f>
        <v>0</v>
      </c>
      <c r="F18" s="25" t="e">
        <f>'Campaign Total'!F18</f>
        <v>#N/A</v>
      </c>
      <c r="G18" s="58">
        <f>AW$127</f>
        <v>0</v>
      </c>
      <c r="H18" s="245">
        <f t="shared" si="0"/>
        <v>0</v>
      </c>
      <c r="I18" s="31">
        <f>IF(ISNUMBER(BL$127),BL$127,"0")</f>
        <v>0</v>
      </c>
    </row>
    <row r="19" spans="2:9" ht="20.100000000000001" customHeight="1">
      <c r="B19" s="22" t="s">
        <v>53</v>
      </c>
      <c r="C19" s="10" t="str">
        <f>'Campaign Total'!C19</f>
        <v/>
      </c>
      <c r="D19" s="45">
        <f>'Campaign Total'!D19</f>
        <v>0</v>
      </c>
      <c r="E19" s="46">
        <f>'Campaign Total'!E19</f>
        <v>0</v>
      </c>
      <c r="F19" s="25" t="e">
        <f>'Campaign Total'!F19</f>
        <v>#N/A</v>
      </c>
      <c r="G19" s="58">
        <f>AX$127</f>
        <v>0</v>
      </c>
      <c r="H19" s="245">
        <f t="shared" si="0"/>
        <v>0</v>
      </c>
      <c r="I19" s="31">
        <f>IF(ISNUMBER(BM$127),BM$127,"0")</f>
        <v>0</v>
      </c>
    </row>
    <row r="20" spans="2:9" ht="20.100000000000001" customHeight="1">
      <c r="B20" s="22" t="s">
        <v>83</v>
      </c>
      <c r="C20" s="10" t="str">
        <f>'Campaign Total'!C20</f>
        <v/>
      </c>
      <c r="D20" s="45">
        <f>'Campaign Total'!D20</f>
        <v>0</v>
      </c>
      <c r="E20" s="46">
        <f>'Campaign Total'!E20</f>
        <v>0</v>
      </c>
      <c r="F20" s="25" t="e">
        <f>'Campaign Total'!F20</f>
        <v>#N/A</v>
      </c>
      <c r="G20" s="58">
        <f>AY$127</f>
        <v>0</v>
      </c>
      <c r="H20" s="245">
        <f t="shared" si="0"/>
        <v>0</v>
      </c>
      <c r="I20" s="31">
        <f>IF(ISNUMBER(BN$127),BN$127,"0")</f>
        <v>0</v>
      </c>
    </row>
    <row r="21" spans="2:9" ht="20.100000000000001" customHeight="1">
      <c r="B21" s="22" t="s">
        <v>112</v>
      </c>
      <c r="C21" s="10" t="str">
        <f>'Campaign Total'!C21</f>
        <v/>
      </c>
      <c r="D21" s="45">
        <f>'Campaign Total'!D21</f>
        <v>0</v>
      </c>
      <c r="E21" s="46">
        <f>'Campaign Total'!E21</f>
        <v>0</v>
      </c>
      <c r="F21" s="25" t="e">
        <f>'Campaign Total'!F21</f>
        <v>#N/A</v>
      </c>
      <c r="G21" s="58">
        <f>AZ$127</f>
        <v>0</v>
      </c>
      <c r="H21" s="245">
        <f t="shared" si="0"/>
        <v>0</v>
      </c>
      <c r="I21" s="31">
        <f>IF(ISNUMBER(BO$127),BO$127,"0")</f>
        <v>0</v>
      </c>
    </row>
    <row r="22" spans="2:9" ht="20.100000000000001" customHeight="1">
      <c r="B22" s="22" t="s">
        <v>113</v>
      </c>
      <c r="C22" s="10" t="str">
        <f>'Campaign Total'!C22</f>
        <v/>
      </c>
      <c r="D22" s="45">
        <f>'Campaign Total'!D22</f>
        <v>0</v>
      </c>
      <c r="E22" s="46">
        <f>'Campaign Total'!E22</f>
        <v>0</v>
      </c>
      <c r="F22" s="25" t="e">
        <f>'Campaign Total'!F22</f>
        <v>#N/A</v>
      </c>
      <c r="G22" s="58">
        <f>BA$127</f>
        <v>0</v>
      </c>
      <c r="H22" s="245">
        <f t="shared" si="0"/>
        <v>0</v>
      </c>
      <c r="I22" s="31">
        <f>IF(ISNUMBER(BP$127),BP$127,"0")</f>
        <v>0</v>
      </c>
    </row>
    <row r="23" spans="2:9" ht="20.100000000000001" customHeight="1">
      <c r="B23" s="22" t="s">
        <v>114</v>
      </c>
      <c r="C23" s="10" t="str">
        <f>'Campaign Total'!C23</f>
        <v/>
      </c>
      <c r="D23" s="45">
        <f>'Campaign Total'!D23</f>
        <v>0</v>
      </c>
      <c r="E23" s="46">
        <f>'Campaign Total'!E23</f>
        <v>0</v>
      </c>
      <c r="F23" s="25" t="e">
        <f>'Campaign Total'!F23</f>
        <v>#N/A</v>
      </c>
      <c r="G23" s="58">
        <f>BB$127</f>
        <v>0</v>
      </c>
      <c r="H23" s="245">
        <f t="shared" si="0"/>
        <v>0</v>
      </c>
      <c r="I23" s="31">
        <f>IF(ISNUMBER(BQ$127),BQ$127,"0")</f>
        <v>0</v>
      </c>
    </row>
    <row r="24" spans="2:9" ht="20.100000000000001" customHeight="1">
      <c r="B24" s="22" t="s">
        <v>115</v>
      </c>
      <c r="C24" s="10" t="str">
        <f>'Campaign Total'!C24</f>
        <v/>
      </c>
      <c r="D24" s="45">
        <f>'Campaign Total'!D24</f>
        <v>0</v>
      </c>
      <c r="E24" s="46">
        <f>'Campaign Total'!E24</f>
        <v>0</v>
      </c>
      <c r="F24" s="25" t="e">
        <f>'Campaign Total'!F24</f>
        <v>#N/A</v>
      </c>
      <c r="G24" s="58">
        <f>BC$127</f>
        <v>0</v>
      </c>
      <c r="H24" s="245">
        <f t="shared" si="0"/>
        <v>0</v>
      </c>
      <c r="I24" s="31">
        <f>IF(ISNUMBER(BR$127),BR$127,"0")</f>
        <v>0</v>
      </c>
    </row>
    <row r="25" spans="2:9" ht="20.100000000000001" customHeight="1">
      <c r="B25" s="22" t="s">
        <v>116</v>
      </c>
      <c r="C25" s="10" t="str">
        <f>'Campaign Total'!C25</f>
        <v/>
      </c>
      <c r="D25" s="45">
        <f>'Campaign Total'!D25</f>
        <v>0</v>
      </c>
      <c r="E25" s="46">
        <f>'Campaign Total'!E25</f>
        <v>0</v>
      </c>
      <c r="F25" s="25" t="e">
        <f>'Campaign Total'!F25</f>
        <v>#N/A</v>
      </c>
      <c r="G25" s="58">
        <f>BD$127</f>
        <v>0</v>
      </c>
      <c r="H25" s="245">
        <f t="shared" si="0"/>
        <v>0</v>
      </c>
      <c r="I25" s="31">
        <f>IF(ISNUMBER(BS$127),BS$127,"0")</f>
        <v>0</v>
      </c>
    </row>
    <row r="26" spans="2:9" ht="20.100000000000001" customHeight="1">
      <c r="B26" s="22" t="s">
        <v>117</v>
      </c>
      <c r="C26" s="10" t="str">
        <f>'Campaign Total'!C26</f>
        <v/>
      </c>
      <c r="D26" s="45">
        <f>'Campaign Total'!D26</f>
        <v>0</v>
      </c>
      <c r="E26" s="46">
        <f>'Campaign Total'!E26</f>
        <v>0</v>
      </c>
      <c r="F26" s="25" t="e">
        <f>'Campaign Total'!F26</f>
        <v>#N/A</v>
      </c>
      <c r="G26" s="58">
        <f>BE$127</f>
        <v>0</v>
      </c>
      <c r="H26" s="245">
        <f t="shared" si="0"/>
        <v>0</v>
      </c>
      <c r="I26" s="31">
        <f>IF(ISNUMBER(BT$127),BT$127,"0")</f>
        <v>0</v>
      </c>
    </row>
    <row r="27" spans="2:9" ht="20.100000000000001" customHeight="1">
      <c r="B27" s="22" t="s">
        <v>90</v>
      </c>
      <c r="C27" s="10" t="str">
        <f>'Campaign Total'!C27</f>
        <v/>
      </c>
      <c r="D27" s="45">
        <f>'Campaign Total'!D27</f>
        <v>0</v>
      </c>
      <c r="E27" s="46">
        <f>'Campaign Total'!E27</f>
        <v>0</v>
      </c>
      <c r="F27" s="25" t="e">
        <f>'Campaign Total'!F27</f>
        <v>#N/A</v>
      </c>
      <c r="G27" s="58">
        <f>BF$127</f>
        <v>0</v>
      </c>
      <c r="H27" s="245">
        <f t="shared" si="0"/>
        <v>0</v>
      </c>
      <c r="I27" s="31">
        <f>IF(ISNUMBER(BU$127),BU$127,"0")</f>
        <v>0</v>
      </c>
    </row>
    <row r="28" spans="2:9" ht="20.100000000000001" customHeight="1">
      <c r="B28" s="22" t="s">
        <v>98</v>
      </c>
      <c r="C28" s="10" t="str">
        <f>'Campaign Total'!C28</f>
        <v/>
      </c>
      <c r="D28" s="45">
        <f>'Campaign Total'!D28</f>
        <v>0</v>
      </c>
      <c r="E28" s="46">
        <f>'Campaign Total'!E28</f>
        <v>0</v>
      </c>
      <c r="F28" s="25" t="e">
        <f>'Campaign Total'!F28</f>
        <v>#N/A</v>
      </c>
      <c r="G28" s="58">
        <f>BG$127</f>
        <v>0</v>
      </c>
      <c r="H28" s="245">
        <f t="shared" si="0"/>
        <v>0</v>
      </c>
      <c r="I28" s="31">
        <f>IF(ISNUMBER(BV$127),BV$127,"0")</f>
        <v>0</v>
      </c>
    </row>
    <row r="29" spans="2:9">
      <c r="C29" s="3"/>
      <c r="F29" s="3"/>
      <c r="G29" s="27">
        <f>SUM(G14:G28)</f>
        <v>0</v>
      </c>
      <c r="H29" s="246">
        <f t="shared" si="0"/>
        <v>0</v>
      </c>
      <c r="I29" s="32">
        <f>SUM(I14:I28)</f>
        <v>0</v>
      </c>
    </row>
    <row r="30" spans="2:9">
      <c r="C30" s="3"/>
      <c r="F30" s="3"/>
      <c r="G30" s="3"/>
      <c r="H30" s="128"/>
    </row>
    <row r="31" spans="2:9">
      <c r="C31" s="3"/>
      <c r="F31" s="4"/>
      <c r="G31" s="10" t="s">
        <v>48</v>
      </c>
      <c r="H31" s="147">
        <f>'Campaign Total'!J32</f>
        <v>0</v>
      </c>
      <c r="I31" s="38">
        <f>'Campaign Total'!I32</f>
        <v>0</v>
      </c>
    </row>
    <row r="32" spans="2:9">
      <c r="C32" s="3"/>
      <c r="F32" s="4"/>
      <c r="G32" s="10" t="s">
        <v>61</v>
      </c>
      <c r="H32" s="247">
        <f>I32/1.95583</f>
        <v>0</v>
      </c>
      <c r="I32" s="33">
        <f>I29-I29*I31</f>
        <v>0</v>
      </c>
    </row>
    <row r="33" spans="1:76" ht="18" thickBot="1"/>
    <row r="34" spans="1:76" ht="21.75" thickBot="1">
      <c r="F34" s="4"/>
      <c r="G34" s="4"/>
      <c r="N34" s="221" t="s">
        <v>281</v>
      </c>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54"/>
      <c r="AS34" s="52"/>
      <c r="AT34" s="52"/>
      <c r="AU34" s="52"/>
      <c r="AV34" s="52"/>
      <c r="AW34" s="52"/>
      <c r="AX34" s="52"/>
      <c r="AY34" s="50"/>
      <c r="AZ34" s="50"/>
      <c r="BA34" s="50"/>
      <c r="BB34" s="50"/>
      <c r="BC34" s="50"/>
      <c r="BD34" s="50"/>
      <c r="BE34" s="50"/>
      <c r="BF34" s="50"/>
      <c r="BG34" s="50"/>
      <c r="BH34" s="50"/>
      <c r="BI34" s="50"/>
      <c r="BJ34" s="50"/>
      <c r="BK34" s="50"/>
      <c r="BL34" s="50"/>
      <c r="BM34" s="50"/>
      <c r="BN34" s="50"/>
      <c r="BO34" s="50"/>
      <c r="BP34" s="50"/>
      <c r="BQ34" s="50"/>
      <c r="BR34" s="50"/>
      <c r="BS34" s="50"/>
      <c r="BT34" s="50"/>
    </row>
    <row r="35" spans="1:76" ht="20.25" thickBot="1">
      <c r="B35" s="151" t="str">
        <f>'Mon-Fri'!B35:L35</f>
        <v>Програмна схема, Юни 2026</v>
      </c>
      <c r="C35" s="151"/>
      <c r="D35" s="151"/>
      <c r="E35" s="151"/>
      <c r="F35" s="202"/>
      <c r="G35" s="202"/>
      <c r="H35" s="151"/>
      <c r="I35" s="151"/>
      <c r="J35" s="125"/>
      <c r="K35" s="125"/>
      <c r="L35" s="125"/>
      <c r="M35" s="125"/>
      <c r="N35" s="222">
        <v>23</v>
      </c>
      <c r="O35" s="223"/>
      <c r="P35" s="223"/>
      <c r="Q35" s="223"/>
      <c r="R35" s="223"/>
      <c r="S35" s="223"/>
      <c r="T35" s="224"/>
      <c r="U35" s="222">
        <f>N35+1</f>
        <v>24</v>
      </c>
      <c r="V35" s="223"/>
      <c r="W35" s="223"/>
      <c r="X35" s="223"/>
      <c r="Y35" s="223"/>
      <c r="Z35" s="223"/>
      <c r="AA35" s="224"/>
      <c r="AB35" s="222">
        <f>U35+1</f>
        <v>25</v>
      </c>
      <c r="AC35" s="223"/>
      <c r="AD35" s="223"/>
      <c r="AE35" s="223"/>
      <c r="AF35" s="223"/>
      <c r="AG35" s="223"/>
      <c r="AH35" s="224"/>
      <c r="AI35" s="222">
        <f>AB35+1</f>
        <v>26</v>
      </c>
      <c r="AJ35" s="223"/>
      <c r="AK35" s="223"/>
      <c r="AL35" s="223"/>
      <c r="AM35" s="223"/>
      <c r="AN35" s="223"/>
      <c r="AO35" s="224"/>
      <c r="AP35" s="222">
        <f>AI35+1</f>
        <v>27</v>
      </c>
      <c r="AQ35" s="223"/>
      <c r="AR35" s="56"/>
      <c r="AS35" s="55"/>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row>
    <row r="36" spans="1:76" s="2" customFormat="1" ht="37.5" customHeight="1" thickBot="1">
      <c r="A36" s="23"/>
      <c r="B36" s="181" t="s">
        <v>62</v>
      </c>
      <c r="C36" s="181" t="s">
        <v>93</v>
      </c>
      <c r="D36" s="182" t="s">
        <v>69</v>
      </c>
      <c r="E36" s="182" t="s">
        <v>70</v>
      </c>
      <c r="F36" s="182" t="str">
        <f>'Mon-Fri'!I36</f>
        <v>Базова Цена
30" EUR</v>
      </c>
      <c r="G36" s="182" t="str">
        <f>'Mon-Fri'!J36</f>
        <v>Цена Юни
30" EUR</v>
      </c>
      <c r="H36" s="182" t="str">
        <f>'Mon-Fri'!K36</f>
        <v>Базова Цена
30" BGN</v>
      </c>
      <c r="I36" s="182" t="str">
        <f>'Mon-Fri'!L36</f>
        <v>Цена Юни
30" BGN</v>
      </c>
      <c r="J36" s="183" t="s">
        <v>32</v>
      </c>
      <c r="K36" s="183" t="s">
        <v>469</v>
      </c>
      <c r="L36" s="183" t="s">
        <v>470</v>
      </c>
      <c r="M36" s="190"/>
      <c r="N36" s="160">
        <v>1</v>
      </c>
      <c r="O36" s="160">
        <f>N36+1</f>
        <v>2</v>
      </c>
      <c r="P36" s="160">
        <f>O36+1</f>
        <v>3</v>
      </c>
      <c r="Q36" s="160">
        <f t="shared" ref="Q36:R36" si="1">P36+1</f>
        <v>4</v>
      </c>
      <c r="R36" s="160">
        <f t="shared" si="1"/>
        <v>5</v>
      </c>
      <c r="S36" s="159">
        <f>R36+1</f>
        <v>6</v>
      </c>
      <c r="T36" s="159">
        <f t="shared" ref="T36" si="2">S36+1</f>
        <v>7</v>
      </c>
      <c r="U36" s="160">
        <f>T36+1</f>
        <v>8</v>
      </c>
      <c r="V36" s="160">
        <f>U36+1</f>
        <v>9</v>
      </c>
      <c r="W36" s="160">
        <f>V36+1</f>
        <v>10</v>
      </c>
      <c r="X36" s="160">
        <f t="shared" ref="X36:Y36" si="3">W36+1</f>
        <v>11</v>
      </c>
      <c r="Y36" s="160">
        <f t="shared" si="3"/>
        <v>12</v>
      </c>
      <c r="Z36" s="159">
        <f>Y36+1</f>
        <v>13</v>
      </c>
      <c r="AA36" s="159">
        <f t="shared" ref="AA36" si="4">Z36+1</f>
        <v>14</v>
      </c>
      <c r="AB36" s="160">
        <f>AA36+1</f>
        <v>15</v>
      </c>
      <c r="AC36" s="160">
        <f>AB36+1</f>
        <v>16</v>
      </c>
      <c r="AD36" s="160">
        <f>AC36+1</f>
        <v>17</v>
      </c>
      <c r="AE36" s="160">
        <f t="shared" ref="AE36:AF36" si="5">AD36+1</f>
        <v>18</v>
      </c>
      <c r="AF36" s="160">
        <f t="shared" si="5"/>
        <v>19</v>
      </c>
      <c r="AG36" s="159">
        <f>AF36+1</f>
        <v>20</v>
      </c>
      <c r="AH36" s="159">
        <f t="shared" ref="AH36" si="6">AG36+1</f>
        <v>21</v>
      </c>
      <c r="AI36" s="160">
        <f>AH36+1</f>
        <v>22</v>
      </c>
      <c r="AJ36" s="160">
        <f>AI36+1</f>
        <v>23</v>
      </c>
      <c r="AK36" s="160">
        <f>AJ36+1</f>
        <v>24</v>
      </c>
      <c r="AL36" s="160">
        <f t="shared" ref="AL36:AM36" si="7">AK36+1</f>
        <v>25</v>
      </c>
      <c r="AM36" s="160">
        <f t="shared" si="7"/>
        <v>26</v>
      </c>
      <c r="AN36" s="159">
        <f>AM36+1</f>
        <v>27</v>
      </c>
      <c r="AO36" s="159">
        <f t="shared" ref="AO36" si="8">AN36+1</f>
        <v>28</v>
      </c>
      <c r="AP36" s="160">
        <f>AO36+1</f>
        <v>29</v>
      </c>
      <c r="AQ36" s="160">
        <f>AP36+1</f>
        <v>30</v>
      </c>
      <c r="AR36" s="59"/>
      <c r="AS36" s="49" t="s">
        <v>97</v>
      </c>
      <c r="AT36" s="49" t="s">
        <v>51</v>
      </c>
      <c r="AU36" s="49" t="s">
        <v>52</v>
      </c>
      <c r="AV36" s="49" t="s">
        <v>100</v>
      </c>
      <c r="AW36" s="49" t="s">
        <v>101</v>
      </c>
      <c r="AX36" s="49" t="s">
        <v>102</v>
      </c>
      <c r="AY36" s="49" t="s">
        <v>103</v>
      </c>
      <c r="AZ36" s="49" t="s">
        <v>104</v>
      </c>
      <c r="BA36" s="49" t="s">
        <v>105</v>
      </c>
      <c r="BB36" s="49" t="s">
        <v>106</v>
      </c>
      <c r="BC36" s="49" t="s">
        <v>107</v>
      </c>
      <c r="BD36" s="49" t="s">
        <v>108</v>
      </c>
      <c r="BE36" s="49" t="s">
        <v>109</v>
      </c>
      <c r="BF36" s="49" t="s">
        <v>110</v>
      </c>
      <c r="BG36" s="49" t="s">
        <v>111</v>
      </c>
      <c r="BH36" s="49" t="s">
        <v>57</v>
      </c>
      <c r="BI36" s="49" t="s">
        <v>58</v>
      </c>
      <c r="BJ36" s="49" t="s">
        <v>59</v>
      </c>
      <c r="BK36" s="49" t="s">
        <v>119</v>
      </c>
      <c r="BL36" s="49" t="s">
        <v>120</v>
      </c>
      <c r="BM36" s="49" t="s">
        <v>121</v>
      </c>
      <c r="BN36" s="49" t="s">
        <v>122</v>
      </c>
      <c r="BO36" s="49" t="s">
        <v>123</v>
      </c>
      <c r="BP36" s="49" t="s">
        <v>124</v>
      </c>
      <c r="BQ36" s="49" t="s">
        <v>125</v>
      </c>
      <c r="BR36" s="49" t="s">
        <v>126</v>
      </c>
      <c r="BS36" s="49" t="s">
        <v>127</v>
      </c>
      <c r="BT36" s="49" t="s">
        <v>128</v>
      </c>
      <c r="BU36" s="49" t="s">
        <v>129</v>
      </c>
      <c r="BV36" s="49" t="s">
        <v>130</v>
      </c>
    </row>
    <row r="37" spans="1:76" s="125" customFormat="1" ht="20.100000000000001" customHeight="1" thickTop="1" thickBot="1">
      <c r="A37" s="163"/>
      <c r="B37" s="104" t="s">
        <v>63</v>
      </c>
      <c r="C37" s="123">
        <v>0.22916666666666666</v>
      </c>
      <c r="D37" s="117" t="s">
        <v>384</v>
      </c>
      <c r="E37" s="117" t="s">
        <v>303</v>
      </c>
      <c r="F37" s="78"/>
      <c r="G37" s="78"/>
      <c r="H37" s="78"/>
      <c r="I37" s="78"/>
      <c r="J37" s="164"/>
      <c r="K37" s="165"/>
      <c r="L37" s="165"/>
      <c r="M37" s="191"/>
      <c r="N37" s="167"/>
      <c r="O37" s="167"/>
      <c r="P37" s="167"/>
      <c r="Q37" s="167"/>
      <c r="R37" s="167"/>
      <c r="S37" s="166"/>
      <c r="T37" s="166"/>
      <c r="U37" s="167"/>
      <c r="V37" s="167"/>
      <c r="W37" s="167"/>
      <c r="X37" s="167"/>
      <c r="Y37" s="167"/>
      <c r="Z37" s="166"/>
      <c r="AA37" s="166"/>
      <c r="AB37" s="167"/>
      <c r="AC37" s="167"/>
      <c r="AD37" s="167"/>
      <c r="AE37" s="167"/>
      <c r="AF37" s="167"/>
      <c r="AG37" s="166"/>
      <c r="AH37" s="166"/>
      <c r="AI37" s="167"/>
      <c r="AJ37" s="167"/>
      <c r="AK37" s="167"/>
      <c r="AL37" s="167"/>
      <c r="AM37" s="167"/>
      <c r="AN37" s="166"/>
      <c r="AO37" s="166"/>
      <c r="AP37" s="167"/>
      <c r="AQ37" s="167"/>
      <c r="AR37" s="196"/>
      <c r="AS37" s="197">
        <f t="shared" ref="AS37:AS68" si="9">COUNTIF($N37:$AQ37,"a")</f>
        <v>0</v>
      </c>
      <c r="AT37" s="197">
        <f t="shared" ref="AT37:AT68" si="10">COUNTIF($N37:$AQ37,"b")</f>
        <v>0</v>
      </c>
      <c r="AU37" s="197">
        <f t="shared" ref="AU37:AU68" si="11">COUNTIF($N37:$AQ37,"c")</f>
        <v>0</v>
      </c>
      <c r="AV37" s="197">
        <f t="shared" ref="AV37:AV68" si="12">COUNTIF($N37:$AQ37,"d")</f>
        <v>0</v>
      </c>
      <c r="AW37" s="197">
        <f t="shared" ref="AW37:AW68" si="13">COUNTIF($N37:$AQ37,"e")</f>
        <v>0</v>
      </c>
      <c r="AX37" s="197">
        <f t="shared" ref="AX37:AX68" si="14">COUNTIF($N37:$AQ37,"f")</f>
        <v>0</v>
      </c>
      <c r="AY37" s="197">
        <f t="shared" ref="AY37:AY68" si="15">COUNTIF($N37:$AQ37,"g")</f>
        <v>0</v>
      </c>
      <c r="AZ37" s="197">
        <f t="shared" ref="AZ37:AZ68" si="16">COUNTIF($N37:$AQ37,"h")</f>
        <v>0</v>
      </c>
      <c r="BA37" s="197">
        <f t="shared" ref="BA37:BA68" si="17">COUNTIF($N37:$AQ37,"i")</f>
        <v>0</v>
      </c>
      <c r="BB37" s="197">
        <f t="shared" ref="BB37:BB68" si="18">COUNTIF($N37:$AQ37,"j")</f>
        <v>0</v>
      </c>
      <c r="BC37" s="197">
        <f t="shared" ref="BC37:BC68" si="19">COUNTIF($N37:$AQ37,"k")</f>
        <v>0</v>
      </c>
      <c r="BD37" s="197">
        <f t="shared" ref="BD37:BD68" si="20">COUNTIF($N37:$AQ37,"l")</f>
        <v>0</v>
      </c>
      <c r="BE37" s="197">
        <f t="shared" ref="BE37:BE68" si="21">COUNTIF($N37:$AQ37,"m")</f>
        <v>0</v>
      </c>
      <c r="BF37" s="197">
        <f t="shared" ref="BF37:BF68" si="22">COUNTIF($N37:$AQ37,"n")</f>
        <v>0</v>
      </c>
      <c r="BG37" s="197">
        <f t="shared" ref="BG37:BG68" si="23">COUNTIF($N37:$AQ37,"o")</f>
        <v>0</v>
      </c>
      <c r="BH37" s="197" t="str">
        <f t="shared" ref="BH37:BH68" si="24">IF(AS37&gt;0,($I37*AS37*$F$14),"0")</f>
        <v>0</v>
      </c>
      <c r="BI37" s="197" t="str">
        <f t="shared" ref="BI37:BI68" si="25">IF(AT37&gt;0,($I37*AT37*$F$15),"0")</f>
        <v>0</v>
      </c>
      <c r="BJ37" s="197" t="str">
        <f t="shared" ref="BJ37:BJ68" si="26">IF(AU37&gt;0,($I37*AU37*$F$16),"0")</f>
        <v>0</v>
      </c>
      <c r="BK37" s="197" t="str">
        <f t="shared" ref="BK37:BK68" si="27">IF(AV37&gt;0,($I37*AV37*$F$17),"0")</f>
        <v>0</v>
      </c>
      <c r="BL37" s="197" t="str">
        <f t="shared" ref="BL37:BL68" si="28">IF(AW37&gt;0,($I37*AW37*$F$18),"0")</f>
        <v>0</v>
      </c>
      <c r="BM37" s="197" t="str">
        <f t="shared" ref="BM37:BM68" si="29">IF(AX37&gt;0,($I37*AX37*$F$19),"0")</f>
        <v>0</v>
      </c>
      <c r="BN37" s="197" t="str">
        <f t="shared" ref="BN37:BN68" si="30">IF(AY37&gt;0,($I37*AY37*$F$20),"0")</f>
        <v>0</v>
      </c>
      <c r="BO37" s="197" t="str">
        <f t="shared" ref="BO37:BO68" si="31">IF(AZ37&gt;0,($I37*AZ37*$F$21),"0")</f>
        <v>0</v>
      </c>
      <c r="BP37" s="197" t="str">
        <f t="shared" ref="BP37:BP68" si="32">IF(BA37&gt;0,($I37*BA37*$F$22),"0")</f>
        <v>0</v>
      </c>
      <c r="BQ37" s="197" t="str">
        <f t="shared" ref="BQ37:BQ68" si="33">IF(BB37&gt;0,($I37*BB37*$F$23),"0")</f>
        <v>0</v>
      </c>
      <c r="BR37" s="197" t="str">
        <f t="shared" ref="BR37:BR68" si="34">IF(BC37&gt;0,($I37*BC37*$F$24),"0")</f>
        <v>0</v>
      </c>
      <c r="BS37" s="197" t="str">
        <f t="shared" ref="BS37:BS68" si="35">IF(BD37&gt;0,($I37*BD37*$F$25),"0")</f>
        <v>0</v>
      </c>
      <c r="BT37" s="197" t="str">
        <f t="shared" ref="BT37:BT68" si="36">IF(BE37&gt;0,($I37*BE37*$F$26),"0")</f>
        <v>0</v>
      </c>
      <c r="BU37" s="197" t="str">
        <f t="shared" ref="BU37:BU68" si="37">IF(BF37&gt;0,($I37*BF37*$F$27),"0")</f>
        <v>0</v>
      </c>
      <c r="BV37" s="197" t="str">
        <f t="shared" ref="BV37:BV68" si="38">IF(BG37&gt;0,($I37*BG37*$F$28),"0")</f>
        <v>0</v>
      </c>
    </row>
    <row r="38" spans="1:76" s="125" customFormat="1" ht="20.100000000000001" customHeight="1" thickBot="1">
      <c r="A38" s="163"/>
      <c r="B38" s="74" t="s">
        <v>64</v>
      </c>
      <c r="C38" s="111">
        <v>0.24652777777777779</v>
      </c>
      <c r="D38" s="111" t="s">
        <v>232</v>
      </c>
      <c r="E38" s="111" t="s">
        <v>251</v>
      </c>
      <c r="F38" s="248">
        <f>H38/1.95583</f>
        <v>66.46794455550841</v>
      </c>
      <c r="G38" s="248">
        <f>I38/1.95583</f>
        <v>66.46794455550841</v>
      </c>
      <c r="H38" s="178">
        <v>130</v>
      </c>
      <c r="I38" s="178">
        <f>$H38*'Campaign Total'!$F$43</f>
        <v>130</v>
      </c>
      <c r="J38" s="164">
        <f>SUM(AS38:BG38)</f>
        <v>0</v>
      </c>
      <c r="K38" s="206">
        <f>SUM(BH38:BV38)</f>
        <v>0</v>
      </c>
      <c r="L38" s="207">
        <f>K38/1.95583</f>
        <v>0</v>
      </c>
      <c r="M38" s="191"/>
      <c r="N38" s="167"/>
      <c r="O38" s="167"/>
      <c r="P38" s="167"/>
      <c r="Q38" s="167"/>
      <c r="R38" s="167"/>
      <c r="S38" s="170"/>
      <c r="T38" s="170"/>
      <c r="U38" s="167"/>
      <c r="V38" s="167"/>
      <c r="W38" s="167"/>
      <c r="X38" s="167"/>
      <c r="Y38" s="167"/>
      <c r="Z38" s="170"/>
      <c r="AA38" s="170"/>
      <c r="AB38" s="167"/>
      <c r="AC38" s="167"/>
      <c r="AD38" s="167"/>
      <c r="AE38" s="167"/>
      <c r="AF38" s="167"/>
      <c r="AG38" s="170"/>
      <c r="AH38" s="170"/>
      <c r="AI38" s="167"/>
      <c r="AJ38" s="167"/>
      <c r="AK38" s="167"/>
      <c r="AL38" s="167"/>
      <c r="AM38" s="167"/>
      <c r="AN38" s="170"/>
      <c r="AO38" s="170"/>
      <c r="AP38" s="167"/>
      <c r="AQ38" s="167"/>
      <c r="AR38" s="196"/>
      <c r="AS38" s="197">
        <f t="shared" si="9"/>
        <v>0</v>
      </c>
      <c r="AT38" s="197">
        <f t="shared" si="10"/>
        <v>0</v>
      </c>
      <c r="AU38" s="197">
        <f t="shared" si="11"/>
        <v>0</v>
      </c>
      <c r="AV38" s="197">
        <f t="shared" si="12"/>
        <v>0</v>
      </c>
      <c r="AW38" s="197">
        <f t="shared" si="13"/>
        <v>0</v>
      </c>
      <c r="AX38" s="197">
        <f t="shared" si="14"/>
        <v>0</v>
      </c>
      <c r="AY38" s="197">
        <f t="shared" si="15"/>
        <v>0</v>
      </c>
      <c r="AZ38" s="197">
        <f t="shared" si="16"/>
        <v>0</v>
      </c>
      <c r="BA38" s="197">
        <f t="shared" si="17"/>
        <v>0</v>
      </c>
      <c r="BB38" s="197">
        <f t="shared" si="18"/>
        <v>0</v>
      </c>
      <c r="BC38" s="197">
        <f t="shared" si="19"/>
        <v>0</v>
      </c>
      <c r="BD38" s="197">
        <f t="shared" si="20"/>
        <v>0</v>
      </c>
      <c r="BE38" s="197">
        <f t="shared" si="21"/>
        <v>0</v>
      </c>
      <c r="BF38" s="197">
        <f t="shared" si="22"/>
        <v>0</v>
      </c>
      <c r="BG38" s="197">
        <f t="shared" si="23"/>
        <v>0</v>
      </c>
      <c r="BH38" s="197" t="str">
        <f t="shared" si="24"/>
        <v>0</v>
      </c>
      <c r="BI38" s="197" t="str">
        <f t="shared" si="25"/>
        <v>0</v>
      </c>
      <c r="BJ38" s="197" t="str">
        <f t="shared" si="26"/>
        <v>0</v>
      </c>
      <c r="BK38" s="197" t="str">
        <f t="shared" si="27"/>
        <v>0</v>
      </c>
      <c r="BL38" s="197" t="str">
        <f t="shared" si="28"/>
        <v>0</v>
      </c>
      <c r="BM38" s="197" t="str">
        <f t="shared" si="29"/>
        <v>0</v>
      </c>
      <c r="BN38" s="197" t="str">
        <f t="shared" si="30"/>
        <v>0</v>
      </c>
      <c r="BO38" s="197" t="str">
        <f t="shared" si="31"/>
        <v>0</v>
      </c>
      <c r="BP38" s="197" t="str">
        <f t="shared" si="32"/>
        <v>0</v>
      </c>
      <c r="BQ38" s="197" t="str">
        <f t="shared" si="33"/>
        <v>0</v>
      </c>
      <c r="BR38" s="197" t="str">
        <f t="shared" si="34"/>
        <v>0</v>
      </c>
      <c r="BS38" s="197" t="str">
        <f t="shared" si="35"/>
        <v>0</v>
      </c>
      <c r="BT38" s="197" t="str">
        <f t="shared" si="36"/>
        <v>0</v>
      </c>
      <c r="BU38" s="197" t="str">
        <f t="shared" si="37"/>
        <v>0</v>
      </c>
      <c r="BV38" s="197" t="str">
        <f t="shared" si="38"/>
        <v>0</v>
      </c>
      <c r="BX38" s="171"/>
    </row>
    <row r="39" spans="1:76" s="125" customFormat="1" ht="20.100000000000001" customHeight="1" thickBot="1">
      <c r="A39" s="163"/>
      <c r="B39" s="104" t="s">
        <v>63</v>
      </c>
      <c r="C39" s="123">
        <v>0.25</v>
      </c>
      <c r="D39" s="122" t="s">
        <v>301</v>
      </c>
      <c r="E39" s="123" t="s">
        <v>297</v>
      </c>
      <c r="F39" s="254"/>
      <c r="G39" s="254"/>
      <c r="H39" s="78"/>
      <c r="I39" s="78"/>
      <c r="J39" s="164"/>
      <c r="K39" s="206"/>
      <c r="L39" s="207"/>
      <c r="M39" s="191"/>
      <c r="N39" s="167"/>
      <c r="O39" s="167"/>
      <c r="P39" s="167"/>
      <c r="Q39" s="167"/>
      <c r="R39" s="167"/>
      <c r="S39" s="166"/>
      <c r="T39" s="166"/>
      <c r="U39" s="167"/>
      <c r="V39" s="167"/>
      <c r="W39" s="167"/>
      <c r="X39" s="167"/>
      <c r="Y39" s="167"/>
      <c r="Z39" s="166"/>
      <c r="AA39" s="166"/>
      <c r="AB39" s="167"/>
      <c r="AC39" s="167"/>
      <c r="AD39" s="167"/>
      <c r="AE39" s="167"/>
      <c r="AF39" s="167"/>
      <c r="AG39" s="166"/>
      <c r="AH39" s="166"/>
      <c r="AI39" s="167"/>
      <c r="AJ39" s="167"/>
      <c r="AK39" s="167"/>
      <c r="AL39" s="167"/>
      <c r="AM39" s="167"/>
      <c r="AN39" s="166"/>
      <c r="AO39" s="166"/>
      <c r="AP39" s="167"/>
      <c r="AQ39" s="167"/>
      <c r="AR39" s="196"/>
      <c r="AS39" s="197">
        <f t="shared" si="9"/>
        <v>0</v>
      </c>
      <c r="AT39" s="197">
        <f t="shared" si="10"/>
        <v>0</v>
      </c>
      <c r="AU39" s="197">
        <f t="shared" si="11"/>
        <v>0</v>
      </c>
      <c r="AV39" s="197">
        <f t="shared" si="12"/>
        <v>0</v>
      </c>
      <c r="AW39" s="197">
        <f t="shared" si="13"/>
        <v>0</v>
      </c>
      <c r="AX39" s="197">
        <f t="shared" si="14"/>
        <v>0</v>
      </c>
      <c r="AY39" s="197">
        <f t="shared" si="15"/>
        <v>0</v>
      </c>
      <c r="AZ39" s="197">
        <f t="shared" si="16"/>
        <v>0</v>
      </c>
      <c r="BA39" s="197">
        <f t="shared" si="17"/>
        <v>0</v>
      </c>
      <c r="BB39" s="197">
        <f t="shared" si="18"/>
        <v>0</v>
      </c>
      <c r="BC39" s="197">
        <f t="shared" si="19"/>
        <v>0</v>
      </c>
      <c r="BD39" s="197">
        <f t="shared" si="20"/>
        <v>0</v>
      </c>
      <c r="BE39" s="197">
        <f t="shared" si="21"/>
        <v>0</v>
      </c>
      <c r="BF39" s="197">
        <f t="shared" si="22"/>
        <v>0</v>
      </c>
      <c r="BG39" s="197">
        <f t="shared" si="23"/>
        <v>0</v>
      </c>
      <c r="BH39" s="197" t="str">
        <f t="shared" si="24"/>
        <v>0</v>
      </c>
      <c r="BI39" s="197" t="str">
        <f t="shared" si="25"/>
        <v>0</v>
      </c>
      <c r="BJ39" s="197" t="str">
        <f t="shared" si="26"/>
        <v>0</v>
      </c>
      <c r="BK39" s="197" t="str">
        <f t="shared" si="27"/>
        <v>0</v>
      </c>
      <c r="BL39" s="197" t="str">
        <f t="shared" si="28"/>
        <v>0</v>
      </c>
      <c r="BM39" s="197" t="str">
        <f t="shared" si="29"/>
        <v>0</v>
      </c>
      <c r="BN39" s="197" t="str">
        <f t="shared" si="30"/>
        <v>0</v>
      </c>
      <c r="BO39" s="197" t="str">
        <f t="shared" si="31"/>
        <v>0</v>
      </c>
      <c r="BP39" s="197" t="str">
        <f t="shared" si="32"/>
        <v>0</v>
      </c>
      <c r="BQ39" s="197" t="str">
        <f t="shared" si="33"/>
        <v>0</v>
      </c>
      <c r="BR39" s="197" t="str">
        <f t="shared" si="34"/>
        <v>0</v>
      </c>
      <c r="BS39" s="197" t="str">
        <f t="shared" si="35"/>
        <v>0</v>
      </c>
      <c r="BT39" s="197" t="str">
        <f t="shared" si="36"/>
        <v>0</v>
      </c>
      <c r="BU39" s="197" t="str">
        <f t="shared" si="37"/>
        <v>0</v>
      </c>
      <c r="BV39" s="197" t="str">
        <f t="shared" si="38"/>
        <v>0</v>
      </c>
      <c r="BX39" s="171"/>
    </row>
    <row r="40" spans="1:76" s="125" customFormat="1" ht="20.100000000000001" customHeight="1" thickBot="1">
      <c r="A40" s="163"/>
      <c r="B40" s="74" t="s">
        <v>64</v>
      </c>
      <c r="C40" s="111">
        <v>0.2673611111111111</v>
      </c>
      <c r="D40" s="111" t="s">
        <v>272</v>
      </c>
      <c r="E40" s="111" t="s">
        <v>273</v>
      </c>
      <c r="F40" s="248">
        <f>H40/1.95583</f>
        <v>143.16172673494117</v>
      </c>
      <c r="G40" s="248">
        <f>I40/1.95583</f>
        <v>143.16172673494117</v>
      </c>
      <c r="H40" s="178">
        <v>280</v>
      </c>
      <c r="I40" s="178">
        <f>$H40*'Campaign Total'!$F$43</f>
        <v>280</v>
      </c>
      <c r="J40" s="164">
        <f t="shared" ref="J40" si="39">SUM(AS40:BG40)</f>
        <v>0</v>
      </c>
      <c r="K40" s="206">
        <f t="shared" ref="K40" si="40">SUM(BH40:BV40)</f>
        <v>0</v>
      </c>
      <c r="L40" s="207">
        <f>K40/1.95583</f>
        <v>0</v>
      </c>
      <c r="M40" s="191"/>
      <c r="N40" s="167"/>
      <c r="O40" s="167"/>
      <c r="P40" s="167"/>
      <c r="Q40" s="167"/>
      <c r="R40" s="167"/>
      <c r="S40" s="170"/>
      <c r="T40" s="170"/>
      <c r="U40" s="167"/>
      <c r="V40" s="167"/>
      <c r="W40" s="167"/>
      <c r="X40" s="167"/>
      <c r="Y40" s="167"/>
      <c r="Z40" s="170"/>
      <c r="AA40" s="170"/>
      <c r="AB40" s="167"/>
      <c r="AC40" s="167"/>
      <c r="AD40" s="167"/>
      <c r="AE40" s="167"/>
      <c r="AF40" s="167"/>
      <c r="AG40" s="170"/>
      <c r="AH40" s="170"/>
      <c r="AI40" s="167"/>
      <c r="AJ40" s="167"/>
      <c r="AK40" s="167"/>
      <c r="AL40" s="167"/>
      <c r="AM40" s="167"/>
      <c r="AN40" s="170"/>
      <c r="AO40" s="170"/>
      <c r="AP40" s="167"/>
      <c r="AQ40" s="167"/>
      <c r="AR40" s="196"/>
      <c r="AS40" s="197">
        <f t="shared" si="9"/>
        <v>0</v>
      </c>
      <c r="AT40" s="197">
        <f t="shared" si="10"/>
        <v>0</v>
      </c>
      <c r="AU40" s="197">
        <f t="shared" si="11"/>
        <v>0</v>
      </c>
      <c r="AV40" s="197">
        <f t="shared" si="12"/>
        <v>0</v>
      </c>
      <c r="AW40" s="197">
        <f t="shared" si="13"/>
        <v>0</v>
      </c>
      <c r="AX40" s="197">
        <f t="shared" si="14"/>
        <v>0</v>
      </c>
      <c r="AY40" s="197">
        <f t="shared" si="15"/>
        <v>0</v>
      </c>
      <c r="AZ40" s="197">
        <f t="shared" si="16"/>
        <v>0</v>
      </c>
      <c r="BA40" s="197">
        <f t="shared" si="17"/>
        <v>0</v>
      </c>
      <c r="BB40" s="197">
        <f t="shared" si="18"/>
        <v>0</v>
      </c>
      <c r="BC40" s="197">
        <f t="shared" si="19"/>
        <v>0</v>
      </c>
      <c r="BD40" s="197">
        <f t="shared" si="20"/>
        <v>0</v>
      </c>
      <c r="BE40" s="197">
        <f t="shared" si="21"/>
        <v>0</v>
      </c>
      <c r="BF40" s="197">
        <f t="shared" si="22"/>
        <v>0</v>
      </c>
      <c r="BG40" s="197">
        <f t="shared" si="23"/>
        <v>0</v>
      </c>
      <c r="BH40" s="197" t="str">
        <f t="shared" si="24"/>
        <v>0</v>
      </c>
      <c r="BI40" s="197" t="str">
        <f t="shared" si="25"/>
        <v>0</v>
      </c>
      <c r="BJ40" s="197" t="str">
        <f t="shared" si="26"/>
        <v>0</v>
      </c>
      <c r="BK40" s="197" t="str">
        <f t="shared" si="27"/>
        <v>0</v>
      </c>
      <c r="BL40" s="197" t="str">
        <f t="shared" si="28"/>
        <v>0</v>
      </c>
      <c r="BM40" s="197" t="str">
        <f t="shared" si="29"/>
        <v>0</v>
      </c>
      <c r="BN40" s="197" t="str">
        <f t="shared" si="30"/>
        <v>0</v>
      </c>
      <c r="BO40" s="197" t="str">
        <f t="shared" si="31"/>
        <v>0</v>
      </c>
      <c r="BP40" s="197" t="str">
        <f t="shared" si="32"/>
        <v>0</v>
      </c>
      <c r="BQ40" s="197" t="str">
        <f t="shared" si="33"/>
        <v>0</v>
      </c>
      <c r="BR40" s="197" t="str">
        <f t="shared" si="34"/>
        <v>0</v>
      </c>
      <c r="BS40" s="197" t="str">
        <f t="shared" si="35"/>
        <v>0</v>
      </c>
      <c r="BT40" s="197" t="str">
        <f t="shared" si="36"/>
        <v>0</v>
      </c>
      <c r="BU40" s="197" t="str">
        <f t="shared" si="37"/>
        <v>0</v>
      </c>
      <c r="BV40" s="197" t="str">
        <f t="shared" si="38"/>
        <v>0</v>
      </c>
      <c r="BX40" s="171"/>
    </row>
    <row r="41" spans="1:76" s="125" customFormat="1" ht="20.100000000000001" customHeight="1" thickBot="1">
      <c r="A41" s="163"/>
      <c r="B41" s="104" t="s">
        <v>63</v>
      </c>
      <c r="C41" s="123">
        <v>0.27083333333333331</v>
      </c>
      <c r="D41" s="122" t="s">
        <v>301</v>
      </c>
      <c r="E41" s="123" t="s">
        <v>297</v>
      </c>
      <c r="F41" s="254"/>
      <c r="G41" s="254"/>
      <c r="H41" s="78"/>
      <c r="I41" s="78"/>
      <c r="J41" s="164"/>
      <c r="K41" s="206"/>
      <c r="L41" s="207"/>
      <c r="M41" s="191"/>
      <c r="N41" s="167"/>
      <c r="O41" s="167"/>
      <c r="P41" s="167"/>
      <c r="Q41" s="167"/>
      <c r="R41" s="167"/>
      <c r="S41" s="166"/>
      <c r="T41" s="166"/>
      <c r="U41" s="167"/>
      <c r="V41" s="167"/>
      <c r="W41" s="167"/>
      <c r="X41" s="167"/>
      <c r="Y41" s="167"/>
      <c r="Z41" s="166"/>
      <c r="AA41" s="166"/>
      <c r="AB41" s="167"/>
      <c r="AC41" s="167"/>
      <c r="AD41" s="167"/>
      <c r="AE41" s="167"/>
      <c r="AF41" s="167"/>
      <c r="AG41" s="166"/>
      <c r="AH41" s="166"/>
      <c r="AI41" s="167"/>
      <c r="AJ41" s="167"/>
      <c r="AK41" s="167"/>
      <c r="AL41" s="167"/>
      <c r="AM41" s="167"/>
      <c r="AN41" s="166"/>
      <c r="AO41" s="166"/>
      <c r="AP41" s="167"/>
      <c r="AQ41" s="167"/>
      <c r="AR41" s="196"/>
      <c r="AS41" s="197">
        <f t="shared" si="9"/>
        <v>0</v>
      </c>
      <c r="AT41" s="197">
        <f t="shared" si="10"/>
        <v>0</v>
      </c>
      <c r="AU41" s="197">
        <f t="shared" si="11"/>
        <v>0</v>
      </c>
      <c r="AV41" s="197">
        <f t="shared" si="12"/>
        <v>0</v>
      </c>
      <c r="AW41" s="197">
        <f t="shared" si="13"/>
        <v>0</v>
      </c>
      <c r="AX41" s="197">
        <f t="shared" si="14"/>
        <v>0</v>
      </c>
      <c r="AY41" s="197">
        <f t="shared" si="15"/>
        <v>0</v>
      </c>
      <c r="AZ41" s="197">
        <f t="shared" si="16"/>
        <v>0</v>
      </c>
      <c r="BA41" s="197">
        <f t="shared" si="17"/>
        <v>0</v>
      </c>
      <c r="BB41" s="197">
        <f t="shared" si="18"/>
        <v>0</v>
      </c>
      <c r="BC41" s="197">
        <f t="shared" si="19"/>
        <v>0</v>
      </c>
      <c r="BD41" s="197">
        <f t="shared" si="20"/>
        <v>0</v>
      </c>
      <c r="BE41" s="197">
        <f t="shared" si="21"/>
        <v>0</v>
      </c>
      <c r="BF41" s="197">
        <f t="shared" si="22"/>
        <v>0</v>
      </c>
      <c r="BG41" s="197">
        <f t="shared" si="23"/>
        <v>0</v>
      </c>
      <c r="BH41" s="197" t="str">
        <f t="shared" si="24"/>
        <v>0</v>
      </c>
      <c r="BI41" s="197" t="str">
        <f t="shared" si="25"/>
        <v>0</v>
      </c>
      <c r="BJ41" s="197" t="str">
        <f t="shared" si="26"/>
        <v>0</v>
      </c>
      <c r="BK41" s="197" t="str">
        <f t="shared" si="27"/>
        <v>0</v>
      </c>
      <c r="BL41" s="197" t="str">
        <f t="shared" si="28"/>
        <v>0</v>
      </c>
      <c r="BM41" s="197" t="str">
        <f t="shared" si="29"/>
        <v>0</v>
      </c>
      <c r="BN41" s="197" t="str">
        <f t="shared" si="30"/>
        <v>0</v>
      </c>
      <c r="BO41" s="197" t="str">
        <f t="shared" si="31"/>
        <v>0</v>
      </c>
      <c r="BP41" s="197" t="str">
        <f t="shared" si="32"/>
        <v>0</v>
      </c>
      <c r="BQ41" s="197" t="str">
        <f t="shared" si="33"/>
        <v>0</v>
      </c>
      <c r="BR41" s="197" t="str">
        <f t="shared" si="34"/>
        <v>0</v>
      </c>
      <c r="BS41" s="197" t="str">
        <f t="shared" si="35"/>
        <v>0</v>
      </c>
      <c r="BT41" s="197" t="str">
        <f t="shared" si="36"/>
        <v>0</v>
      </c>
      <c r="BU41" s="197" t="str">
        <f t="shared" si="37"/>
        <v>0</v>
      </c>
      <c r="BV41" s="197" t="str">
        <f t="shared" si="38"/>
        <v>0</v>
      </c>
      <c r="BX41" s="171"/>
    </row>
    <row r="42" spans="1:76" s="125" customFormat="1" ht="20.100000000000001" customHeight="1" thickBot="1">
      <c r="A42" s="163"/>
      <c r="B42" s="74" t="s">
        <v>64</v>
      </c>
      <c r="C42" s="111">
        <v>0.28819444444444448</v>
      </c>
      <c r="D42" s="111" t="s">
        <v>385</v>
      </c>
      <c r="E42" s="111" t="s">
        <v>386</v>
      </c>
      <c r="F42" s="255">
        <f>H42/1.95583</f>
        <v>174.3505314879105</v>
      </c>
      <c r="G42" s="255">
        <f>I42/1.95583</f>
        <v>174.3505314879105</v>
      </c>
      <c r="H42" s="178">
        <v>341</v>
      </c>
      <c r="I42" s="178">
        <f>$H42*'Campaign Total'!$F$43</f>
        <v>341</v>
      </c>
      <c r="J42" s="164">
        <f t="shared" ref="J42" si="41">SUM(AS42:BG42)</f>
        <v>0</v>
      </c>
      <c r="K42" s="206">
        <f t="shared" ref="K42" si="42">SUM(BH42:BV42)</f>
        <v>0</v>
      </c>
      <c r="L42" s="207">
        <f>K42/1.95583</f>
        <v>0</v>
      </c>
      <c r="M42" s="191"/>
      <c r="N42" s="167"/>
      <c r="O42" s="167"/>
      <c r="P42" s="167"/>
      <c r="Q42" s="167"/>
      <c r="R42" s="167"/>
      <c r="S42" s="170"/>
      <c r="T42" s="170"/>
      <c r="U42" s="167"/>
      <c r="V42" s="167"/>
      <c r="W42" s="167"/>
      <c r="X42" s="167"/>
      <c r="Y42" s="167"/>
      <c r="Z42" s="170"/>
      <c r="AA42" s="170"/>
      <c r="AB42" s="167"/>
      <c r="AC42" s="167"/>
      <c r="AD42" s="167"/>
      <c r="AE42" s="167"/>
      <c r="AF42" s="167"/>
      <c r="AG42" s="170"/>
      <c r="AH42" s="170"/>
      <c r="AI42" s="167"/>
      <c r="AJ42" s="167"/>
      <c r="AK42" s="167"/>
      <c r="AL42" s="167"/>
      <c r="AM42" s="167"/>
      <c r="AN42" s="170"/>
      <c r="AO42" s="170"/>
      <c r="AP42" s="167"/>
      <c r="AQ42" s="167"/>
      <c r="AR42" s="196"/>
      <c r="AS42" s="197">
        <f t="shared" si="9"/>
        <v>0</v>
      </c>
      <c r="AT42" s="197">
        <f t="shared" si="10"/>
        <v>0</v>
      </c>
      <c r="AU42" s="197">
        <f t="shared" si="11"/>
        <v>0</v>
      </c>
      <c r="AV42" s="197">
        <f t="shared" si="12"/>
        <v>0</v>
      </c>
      <c r="AW42" s="197">
        <f t="shared" si="13"/>
        <v>0</v>
      </c>
      <c r="AX42" s="197">
        <f t="shared" si="14"/>
        <v>0</v>
      </c>
      <c r="AY42" s="197">
        <f t="shared" si="15"/>
        <v>0</v>
      </c>
      <c r="AZ42" s="197">
        <f t="shared" si="16"/>
        <v>0</v>
      </c>
      <c r="BA42" s="197">
        <f t="shared" si="17"/>
        <v>0</v>
      </c>
      <c r="BB42" s="197">
        <f t="shared" si="18"/>
        <v>0</v>
      </c>
      <c r="BC42" s="197">
        <f t="shared" si="19"/>
        <v>0</v>
      </c>
      <c r="BD42" s="197">
        <f t="shared" si="20"/>
        <v>0</v>
      </c>
      <c r="BE42" s="197">
        <f t="shared" si="21"/>
        <v>0</v>
      </c>
      <c r="BF42" s="197">
        <f t="shared" si="22"/>
        <v>0</v>
      </c>
      <c r="BG42" s="197">
        <f t="shared" si="23"/>
        <v>0</v>
      </c>
      <c r="BH42" s="197" t="str">
        <f t="shared" si="24"/>
        <v>0</v>
      </c>
      <c r="BI42" s="197" t="str">
        <f t="shared" si="25"/>
        <v>0</v>
      </c>
      <c r="BJ42" s="197" t="str">
        <f t="shared" si="26"/>
        <v>0</v>
      </c>
      <c r="BK42" s="197" t="str">
        <f t="shared" si="27"/>
        <v>0</v>
      </c>
      <c r="BL42" s="197" t="str">
        <f t="shared" si="28"/>
        <v>0</v>
      </c>
      <c r="BM42" s="197" t="str">
        <f t="shared" si="29"/>
        <v>0</v>
      </c>
      <c r="BN42" s="197" t="str">
        <f t="shared" si="30"/>
        <v>0</v>
      </c>
      <c r="BO42" s="197" t="str">
        <f t="shared" si="31"/>
        <v>0</v>
      </c>
      <c r="BP42" s="197" t="str">
        <f t="shared" si="32"/>
        <v>0</v>
      </c>
      <c r="BQ42" s="197" t="str">
        <f t="shared" si="33"/>
        <v>0</v>
      </c>
      <c r="BR42" s="197" t="str">
        <f t="shared" si="34"/>
        <v>0</v>
      </c>
      <c r="BS42" s="197" t="str">
        <f t="shared" si="35"/>
        <v>0</v>
      </c>
      <c r="BT42" s="197" t="str">
        <f t="shared" si="36"/>
        <v>0</v>
      </c>
      <c r="BU42" s="197" t="str">
        <f t="shared" si="37"/>
        <v>0</v>
      </c>
      <c r="BV42" s="197" t="str">
        <f t="shared" si="38"/>
        <v>0</v>
      </c>
      <c r="BX42" s="171"/>
    </row>
    <row r="43" spans="1:76" s="125" customFormat="1" ht="20.100000000000001" customHeight="1" thickBot="1">
      <c r="A43" s="163"/>
      <c r="B43" s="104" t="s">
        <v>63</v>
      </c>
      <c r="C43" s="123">
        <v>0.29166666666666669</v>
      </c>
      <c r="D43" s="123" t="s">
        <v>300</v>
      </c>
      <c r="E43" s="123" t="s">
        <v>475</v>
      </c>
      <c r="F43" s="254"/>
      <c r="G43" s="254"/>
      <c r="H43" s="78"/>
      <c r="I43" s="78"/>
      <c r="J43" s="164"/>
      <c r="K43" s="206"/>
      <c r="L43" s="207"/>
      <c r="M43" s="191"/>
      <c r="N43" s="167"/>
      <c r="O43" s="167"/>
      <c r="P43" s="167"/>
      <c r="Q43" s="167"/>
      <c r="R43" s="167"/>
      <c r="S43" s="166"/>
      <c r="T43" s="166"/>
      <c r="U43" s="167"/>
      <c r="V43" s="167"/>
      <c r="W43" s="167"/>
      <c r="X43" s="167"/>
      <c r="Y43" s="167"/>
      <c r="Z43" s="166"/>
      <c r="AA43" s="166"/>
      <c r="AB43" s="167"/>
      <c r="AC43" s="167"/>
      <c r="AD43" s="167"/>
      <c r="AE43" s="167"/>
      <c r="AF43" s="167"/>
      <c r="AG43" s="166"/>
      <c r="AH43" s="166"/>
      <c r="AI43" s="167"/>
      <c r="AJ43" s="167"/>
      <c r="AK43" s="167"/>
      <c r="AL43" s="167"/>
      <c r="AM43" s="167"/>
      <c r="AN43" s="166"/>
      <c r="AO43" s="166"/>
      <c r="AP43" s="167"/>
      <c r="AQ43" s="167"/>
      <c r="AR43" s="196"/>
      <c r="AS43" s="197">
        <f t="shared" si="9"/>
        <v>0</v>
      </c>
      <c r="AT43" s="197">
        <f t="shared" si="10"/>
        <v>0</v>
      </c>
      <c r="AU43" s="197">
        <f t="shared" si="11"/>
        <v>0</v>
      </c>
      <c r="AV43" s="197">
        <f t="shared" si="12"/>
        <v>0</v>
      </c>
      <c r="AW43" s="197">
        <f t="shared" si="13"/>
        <v>0</v>
      </c>
      <c r="AX43" s="197">
        <f t="shared" si="14"/>
        <v>0</v>
      </c>
      <c r="AY43" s="197">
        <f t="shared" si="15"/>
        <v>0</v>
      </c>
      <c r="AZ43" s="197">
        <f t="shared" si="16"/>
        <v>0</v>
      </c>
      <c r="BA43" s="197">
        <f t="shared" si="17"/>
        <v>0</v>
      </c>
      <c r="BB43" s="197">
        <f t="shared" si="18"/>
        <v>0</v>
      </c>
      <c r="BC43" s="197">
        <f t="shared" si="19"/>
        <v>0</v>
      </c>
      <c r="BD43" s="197">
        <f t="shared" si="20"/>
        <v>0</v>
      </c>
      <c r="BE43" s="197">
        <f t="shared" si="21"/>
        <v>0</v>
      </c>
      <c r="BF43" s="197">
        <f t="shared" si="22"/>
        <v>0</v>
      </c>
      <c r="BG43" s="197">
        <f t="shared" si="23"/>
        <v>0</v>
      </c>
      <c r="BH43" s="197" t="str">
        <f t="shared" si="24"/>
        <v>0</v>
      </c>
      <c r="BI43" s="197" t="str">
        <f t="shared" si="25"/>
        <v>0</v>
      </c>
      <c r="BJ43" s="197" t="str">
        <f t="shared" si="26"/>
        <v>0</v>
      </c>
      <c r="BK43" s="197" t="str">
        <f t="shared" si="27"/>
        <v>0</v>
      </c>
      <c r="BL43" s="197" t="str">
        <f t="shared" si="28"/>
        <v>0</v>
      </c>
      <c r="BM43" s="197" t="str">
        <f t="shared" si="29"/>
        <v>0</v>
      </c>
      <c r="BN43" s="197" t="str">
        <f t="shared" si="30"/>
        <v>0</v>
      </c>
      <c r="BO43" s="197" t="str">
        <f t="shared" si="31"/>
        <v>0</v>
      </c>
      <c r="BP43" s="197" t="str">
        <f t="shared" si="32"/>
        <v>0</v>
      </c>
      <c r="BQ43" s="197" t="str">
        <f t="shared" si="33"/>
        <v>0</v>
      </c>
      <c r="BR43" s="197" t="str">
        <f t="shared" si="34"/>
        <v>0</v>
      </c>
      <c r="BS43" s="197" t="str">
        <f t="shared" si="35"/>
        <v>0</v>
      </c>
      <c r="BT43" s="197" t="str">
        <f t="shared" si="36"/>
        <v>0</v>
      </c>
      <c r="BU43" s="197" t="str">
        <f t="shared" si="37"/>
        <v>0</v>
      </c>
      <c r="BV43" s="197" t="str">
        <f t="shared" si="38"/>
        <v>0</v>
      </c>
      <c r="BX43" s="171"/>
    </row>
    <row r="44" spans="1:76" s="125" customFormat="1" ht="20.100000000000001" customHeight="1" thickBot="1">
      <c r="A44" s="163"/>
      <c r="B44" s="74" t="s">
        <v>64</v>
      </c>
      <c r="C44" s="111">
        <v>0.30902777777777779</v>
      </c>
      <c r="D44" s="111" t="s">
        <v>233</v>
      </c>
      <c r="E44" s="111" t="s">
        <v>271</v>
      </c>
      <c r="F44" s="255">
        <f>H44/1.95583</f>
        <v>265.87177822203364</v>
      </c>
      <c r="G44" s="255">
        <f>I44/1.95583</f>
        <v>265.87177822203364</v>
      </c>
      <c r="H44" s="178">
        <v>520</v>
      </c>
      <c r="I44" s="178">
        <f>$H44*'Campaign Total'!$F$43</f>
        <v>520</v>
      </c>
      <c r="J44" s="164">
        <f>SUM(AS44:BG44)</f>
        <v>0</v>
      </c>
      <c r="K44" s="206">
        <f>SUM(BH44:BV44)</f>
        <v>0</v>
      </c>
      <c r="L44" s="207">
        <f>K44/1.95583</f>
        <v>0</v>
      </c>
      <c r="M44" s="191"/>
      <c r="N44" s="167"/>
      <c r="O44" s="167"/>
      <c r="P44" s="167"/>
      <c r="Q44" s="167"/>
      <c r="R44" s="167"/>
      <c r="S44" s="170"/>
      <c r="T44" s="170"/>
      <c r="U44" s="167"/>
      <c r="V44" s="167"/>
      <c r="W44" s="167"/>
      <c r="X44" s="167"/>
      <c r="Y44" s="167"/>
      <c r="Z44" s="170"/>
      <c r="AA44" s="170"/>
      <c r="AB44" s="167"/>
      <c r="AC44" s="167"/>
      <c r="AD44" s="167"/>
      <c r="AE44" s="167"/>
      <c r="AF44" s="167"/>
      <c r="AG44" s="170"/>
      <c r="AH44" s="170"/>
      <c r="AI44" s="167"/>
      <c r="AJ44" s="167"/>
      <c r="AK44" s="167"/>
      <c r="AL44" s="167"/>
      <c r="AM44" s="167"/>
      <c r="AN44" s="170"/>
      <c r="AO44" s="170"/>
      <c r="AP44" s="167"/>
      <c r="AQ44" s="167"/>
      <c r="AR44" s="196"/>
      <c r="AS44" s="197">
        <f t="shared" si="9"/>
        <v>0</v>
      </c>
      <c r="AT44" s="197">
        <f t="shared" si="10"/>
        <v>0</v>
      </c>
      <c r="AU44" s="197">
        <f t="shared" si="11"/>
        <v>0</v>
      </c>
      <c r="AV44" s="197">
        <f t="shared" si="12"/>
        <v>0</v>
      </c>
      <c r="AW44" s="197">
        <f t="shared" si="13"/>
        <v>0</v>
      </c>
      <c r="AX44" s="197">
        <f t="shared" si="14"/>
        <v>0</v>
      </c>
      <c r="AY44" s="197">
        <f t="shared" si="15"/>
        <v>0</v>
      </c>
      <c r="AZ44" s="197">
        <f t="shared" si="16"/>
        <v>0</v>
      </c>
      <c r="BA44" s="197">
        <f t="shared" si="17"/>
        <v>0</v>
      </c>
      <c r="BB44" s="197">
        <f t="shared" si="18"/>
        <v>0</v>
      </c>
      <c r="BC44" s="197">
        <f t="shared" si="19"/>
        <v>0</v>
      </c>
      <c r="BD44" s="197">
        <f t="shared" si="20"/>
        <v>0</v>
      </c>
      <c r="BE44" s="197">
        <f t="shared" si="21"/>
        <v>0</v>
      </c>
      <c r="BF44" s="197">
        <f t="shared" si="22"/>
        <v>0</v>
      </c>
      <c r="BG44" s="197">
        <f t="shared" si="23"/>
        <v>0</v>
      </c>
      <c r="BH44" s="197" t="str">
        <f t="shared" si="24"/>
        <v>0</v>
      </c>
      <c r="BI44" s="197" t="str">
        <f t="shared" si="25"/>
        <v>0</v>
      </c>
      <c r="BJ44" s="197" t="str">
        <f t="shared" si="26"/>
        <v>0</v>
      </c>
      <c r="BK44" s="197" t="str">
        <f t="shared" si="27"/>
        <v>0</v>
      </c>
      <c r="BL44" s="197" t="str">
        <f t="shared" si="28"/>
        <v>0</v>
      </c>
      <c r="BM44" s="197" t="str">
        <f t="shared" si="29"/>
        <v>0</v>
      </c>
      <c r="BN44" s="197" t="str">
        <f t="shared" si="30"/>
        <v>0</v>
      </c>
      <c r="BO44" s="197" t="str">
        <f t="shared" si="31"/>
        <v>0</v>
      </c>
      <c r="BP44" s="197" t="str">
        <f t="shared" si="32"/>
        <v>0</v>
      </c>
      <c r="BQ44" s="197" t="str">
        <f t="shared" si="33"/>
        <v>0</v>
      </c>
      <c r="BR44" s="197" t="str">
        <f t="shared" si="34"/>
        <v>0</v>
      </c>
      <c r="BS44" s="197" t="str">
        <f t="shared" si="35"/>
        <v>0</v>
      </c>
      <c r="BT44" s="197" t="str">
        <f t="shared" si="36"/>
        <v>0</v>
      </c>
      <c r="BU44" s="197" t="str">
        <f t="shared" si="37"/>
        <v>0</v>
      </c>
      <c r="BV44" s="197" t="str">
        <f t="shared" si="38"/>
        <v>0</v>
      </c>
      <c r="BX44" s="171"/>
    </row>
    <row r="45" spans="1:76" s="125" customFormat="1" ht="19.5" customHeight="1" thickBot="1">
      <c r="A45" s="163"/>
      <c r="B45" s="104" t="s">
        <v>63</v>
      </c>
      <c r="C45" s="123">
        <v>0.3125</v>
      </c>
      <c r="D45" s="123" t="s">
        <v>300</v>
      </c>
      <c r="E45" s="123" t="s">
        <v>476</v>
      </c>
      <c r="F45" s="254"/>
      <c r="G45" s="254"/>
      <c r="H45" s="78"/>
      <c r="I45" s="78"/>
      <c r="J45" s="164"/>
      <c r="K45" s="206"/>
      <c r="L45" s="207"/>
      <c r="M45" s="191"/>
      <c r="N45" s="167"/>
      <c r="O45" s="167"/>
      <c r="P45" s="167"/>
      <c r="Q45" s="167"/>
      <c r="R45" s="167"/>
      <c r="S45" s="166"/>
      <c r="T45" s="166"/>
      <c r="U45" s="167"/>
      <c r="V45" s="167"/>
      <c r="W45" s="167"/>
      <c r="X45" s="167"/>
      <c r="Y45" s="167"/>
      <c r="Z45" s="166"/>
      <c r="AA45" s="166"/>
      <c r="AB45" s="167"/>
      <c r="AC45" s="167"/>
      <c r="AD45" s="167"/>
      <c r="AE45" s="167"/>
      <c r="AF45" s="167"/>
      <c r="AG45" s="166"/>
      <c r="AH45" s="166"/>
      <c r="AI45" s="167"/>
      <c r="AJ45" s="167"/>
      <c r="AK45" s="167"/>
      <c r="AL45" s="167"/>
      <c r="AM45" s="167"/>
      <c r="AN45" s="166"/>
      <c r="AO45" s="166"/>
      <c r="AP45" s="167"/>
      <c r="AQ45" s="167"/>
      <c r="AR45" s="196"/>
      <c r="AS45" s="197">
        <f t="shared" si="9"/>
        <v>0</v>
      </c>
      <c r="AT45" s="197">
        <f t="shared" si="10"/>
        <v>0</v>
      </c>
      <c r="AU45" s="197">
        <f t="shared" si="11"/>
        <v>0</v>
      </c>
      <c r="AV45" s="197">
        <f t="shared" si="12"/>
        <v>0</v>
      </c>
      <c r="AW45" s="197">
        <f t="shared" si="13"/>
        <v>0</v>
      </c>
      <c r="AX45" s="197">
        <f t="shared" si="14"/>
        <v>0</v>
      </c>
      <c r="AY45" s="197">
        <f t="shared" si="15"/>
        <v>0</v>
      </c>
      <c r="AZ45" s="197">
        <f t="shared" si="16"/>
        <v>0</v>
      </c>
      <c r="BA45" s="197">
        <f t="shared" si="17"/>
        <v>0</v>
      </c>
      <c r="BB45" s="197">
        <f t="shared" si="18"/>
        <v>0</v>
      </c>
      <c r="BC45" s="197">
        <f t="shared" si="19"/>
        <v>0</v>
      </c>
      <c r="BD45" s="197">
        <f t="shared" si="20"/>
        <v>0</v>
      </c>
      <c r="BE45" s="197">
        <f t="shared" si="21"/>
        <v>0</v>
      </c>
      <c r="BF45" s="197">
        <f t="shared" si="22"/>
        <v>0</v>
      </c>
      <c r="BG45" s="197">
        <f t="shared" si="23"/>
        <v>0</v>
      </c>
      <c r="BH45" s="197" t="str">
        <f t="shared" si="24"/>
        <v>0</v>
      </c>
      <c r="BI45" s="197" t="str">
        <f t="shared" si="25"/>
        <v>0</v>
      </c>
      <c r="BJ45" s="197" t="str">
        <f t="shared" si="26"/>
        <v>0</v>
      </c>
      <c r="BK45" s="197" t="str">
        <f t="shared" si="27"/>
        <v>0</v>
      </c>
      <c r="BL45" s="197" t="str">
        <f t="shared" si="28"/>
        <v>0</v>
      </c>
      <c r="BM45" s="197" t="str">
        <f t="shared" si="29"/>
        <v>0</v>
      </c>
      <c r="BN45" s="197" t="str">
        <f t="shared" si="30"/>
        <v>0</v>
      </c>
      <c r="BO45" s="197" t="str">
        <f t="shared" si="31"/>
        <v>0</v>
      </c>
      <c r="BP45" s="197" t="str">
        <f t="shared" si="32"/>
        <v>0</v>
      </c>
      <c r="BQ45" s="197" t="str">
        <f t="shared" si="33"/>
        <v>0</v>
      </c>
      <c r="BR45" s="197" t="str">
        <f t="shared" si="34"/>
        <v>0</v>
      </c>
      <c r="BS45" s="197" t="str">
        <f t="shared" si="35"/>
        <v>0</v>
      </c>
      <c r="BT45" s="197" t="str">
        <f t="shared" si="36"/>
        <v>0</v>
      </c>
      <c r="BU45" s="197" t="str">
        <f t="shared" si="37"/>
        <v>0</v>
      </c>
      <c r="BV45" s="197" t="str">
        <f t="shared" si="38"/>
        <v>0</v>
      </c>
      <c r="BX45" s="171"/>
    </row>
    <row r="46" spans="1:76" s="125" customFormat="1" ht="20.100000000000001" customHeight="1" thickBot="1">
      <c r="A46" s="163"/>
      <c r="B46" s="74" t="s">
        <v>64</v>
      </c>
      <c r="C46" s="111">
        <v>0.3298611111111111</v>
      </c>
      <c r="D46" s="111" t="s">
        <v>387</v>
      </c>
      <c r="E46" s="111" t="s">
        <v>388</v>
      </c>
      <c r="F46" s="255">
        <f>H46/1.95583</f>
        <v>173.8392396067143</v>
      </c>
      <c r="G46" s="255">
        <f>I46/1.95583</f>
        <v>173.8392396067143</v>
      </c>
      <c r="H46" s="178">
        <v>340</v>
      </c>
      <c r="I46" s="178">
        <f>$H46*'Campaign Total'!$F$43</f>
        <v>340</v>
      </c>
      <c r="J46" s="164">
        <f>SUM(AS46:BG46)</f>
        <v>0</v>
      </c>
      <c r="K46" s="206">
        <f>SUM(BH46:BV46)</f>
        <v>0</v>
      </c>
      <c r="L46" s="207">
        <f>K46/1.95583</f>
        <v>0</v>
      </c>
      <c r="M46" s="191"/>
      <c r="N46" s="167"/>
      <c r="O46" s="167"/>
      <c r="P46" s="167"/>
      <c r="Q46" s="167"/>
      <c r="R46" s="167"/>
      <c r="S46" s="170"/>
      <c r="T46" s="170"/>
      <c r="U46" s="167"/>
      <c r="V46" s="167"/>
      <c r="W46" s="167"/>
      <c r="X46" s="167"/>
      <c r="Y46" s="167"/>
      <c r="Z46" s="170"/>
      <c r="AA46" s="170"/>
      <c r="AB46" s="167"/>
      <c r="AC46" s="167"/>
      <c r="AD46" s="167"/>
      <c r="AE46" s="167"/>
      <c r="AF46" s="167"/>
      <c r="AG46" s="170"/>
      <c r="AH46" s="170"/>
      <c r="AI46" s="167"/>
      <c r="AJ46" s="167"/>
      <c r="AK46" s="167"/>
      <c r="AL46" s="167"/>
      <c r="AM46" s="167"/>
      <c r="AN46" s="170"/>
      <c r="AO46" s="170"/>
      <c r="AP46" s="167"/>
      <c r="AQ46" s="167"/>
      <c r="AR46" s="196"/>
      <c r="AS46" s="197">
        <f t="shared" si="9"/>
        <v>0</v>
      </c>
      <c r="AT46" s="197">
        <f t="shared" si="10"/>
        <v>0</v>
      </c>
      <c r="AU46" s="197">
        <f t="shared" si="11"/>
        <v>0</v>
      </c>
      <c r="AV46" s="197">
        <f t="shared" si="12"/>
        <v>0</v>
      </c>
      <c r="AW46" s="197">
        <f t="shared" si="13"/>
        <v>0</v>
      </c>
      <c r="AX46" s="197">
        <f t="shared" si="14"/>
        <v>0</v>
      </c>
      <c r="AY46" s="197">
        <f t="shared" si="15"/>
        <v>0</v>
      </c>
      <c r="AZ46" s="197">
        <f t="shared" si="16"/>
        <v>0</v>
      </c>
      <c r="BA46" s="197">
        <f t="shared" si="17"/>
        <v>0</v>
      </c>
      <c r="BB46" s="197">
        <f t="shared" si="18"/>
        <v>0</v>
      </c>
      <c r="BC46" s="197">
        <f t="shared" si="19"/>
        <v>0</v>
      </c>
      <c r="BD46" s="197">
        <f t="shared" si="20"/>
        <v>0</v>
      </c>
      <c r="BE46" s="197">
        <f t="shared" si="21"/>
        <v>0</v>
      </c>
      <c r="BF46" s="197">
        <f t="shared" si="22"/>
        <v>0</v>
      </c>
      <c r="BG46" s="197">
        <f t="shared" si="23"/>
        <v>0</v>
      </c>
      <c r="BH46" s="197" t="str">
        <f t="shared" si="24"/>
        <v>0</v>
      </c>
      <c r="BI46" s="197" t="str">
        <f t="shared" si="25"/>
        <v>0</v>
      </c>
      <c r="BJ46" s="197" t="str">
        <f t="shared" si="26"/>
        <v>0</v>
      </c>
      <c r="BK46" s="197" t="str">
        <f t="shared" si="27"/>
        <v>0</v>
      </c>
      <c r="BL46" s="197" t="str">
        <f t="shared" si="28"/>
        <v>0</v>
      </c>
      <c r="BM46" s="197" t="str">
        <f t="shared" si="29"/>
        <v>0</v>
      </c>
      <c r="BN46" s="197" t="str">
        <f t="shared" si="30"/>
        <v>0</v>
      </c>
      <c r="BO46" s="197" t="str">
        <f t="shared" si="31"/>
        <v>0</v>
      </c>
      <c r="BP46" s="197" t="str">
        <f t="shared" si="32"/>
        <v>0</v>
      </c>
      <c r="BQ46" s="197" t="str">
        <f t="shared" si="33"/>
        <v>0</v>
      </c>
      <c r="BR46" s="197" t="str">
        <f t="shared" si="34"/>
        <v>0</v>
      </c>
      <c r="BS46" s="197" t="str">
        <f t="shared" si="35"/>
        <v>0</v>
      </c>
      <c r="BT46" s="197" t="str">
        <f t="shared" si="36"/>
        <v>0</v>
      </c>
      <c r="BU46" s="197" t="str">
        <f t="shared" si="37"/>
        <v>0</v>
      </c>
      <c r="BV46" s="197" t="str">
        <f t="shared" si="38"/>
        <v>0</v>
      </c>
      <c r="BX46" s="171"/>
    </row>
    <row r="47" spans="1:76" s="125" customFormat="1" ht="27.75" customHeight="1" thickBot="1">
      <c r="A47" s="163"/>
      <c r="B47" s="104" t="s">
        <v>63</v>
      </c>
      <c r="C47" s="123">
        <v>0.33333333333333331</v>
      </c>
      <c r="D47" s="116" t="s">
        <v>299</v>
      </c>
      <c r="E47" s="123" t="s">
        <v>300</v>
      </c>
      <c r="F47" s="254"/>
      <c r="G47" s="254"/>
      <c r="H47" s="78"/>
      <c r="I47" s="78"/>
      <c r="J47" s="164"/>
      <c r="K47" s="206"/>
      <c r="L47" s="207"/>
      <c r="M47" s="191"/>
      <c r="N47" s="167"/>
      <c r="O47" s="167"/>
      <c r="P47" s="167"/>
      <c r="Q47" s="167"/>
      <c r="R47" s="167"/>
      <c r="S47" s="166"/>
      <c r="T47" s="166"/>
      <c r="U47" s="167"/>
      <c r="V47" s="167"/>
      <c r="W47" s="167"/>
      <c r="X47" s="167"/>
      <c r="Y47" s="167"/>
      <c r="Z47" s="166"/>
      <c r="AA47" s="166"/>
      <c r="AB47" s="167"/>
      <c r="AC47" s="167"/>
      <c r="AD47" s="167"/>
      <c r="AE47" s="167"/>
      <c r="AF47" s="167"/>
      <c r="AG47" s="166"/>
      <c r="AH47" s="166"/>
      <c r="AI47" s="167"/>
      <c r="AJ47" s="167"/>
      <c r="AK47" s="167"/>
      <c r="AL47" s="167"/>
      <c r="AM47" s="167"/>
      <c r="AN47" s="166"/>
      <c r="AO47" s="166"/>
      <c r="AP47" s="167"/>
      <c r="AQ47" s="167"/>
      <c r="AR47" s="196"/>
      <c r="AS47" s="197">
        <f t="shared" si="9"/>
        <v>0</v>
      </c>
      <c r="AT47" s="197">
        <f t="shared" si="10"/>
        <v>0</v>
      </c>
      <c r="AU47" s="197">
        <f t="shared" si="11"/>
        <v>0</v>
      </c>
      <c r="AV47" s="197">
        <f t="shared" si="12"/>
        <v>0</v>
      </c>
      <c r="AW47" s="197">
        <f t="shared" si="13"/>
        <v>0</v>
      </c>
      <c r="AX47" s="197">
        <f t="shared" si="14"/>
        <v>0</v>
      </c>
      <c r="AY47" s="197">
        <f t="shared" si="15"/>
        <v>0</v>
      </c>
      <c r="AZ47" s="197">
        <f t="shared" si="16"/>
        <v>0</v>
      </c>
      <c r="BA47" s="197">
        <f t="shared" si="17"/>
        <v>0</v>
      </c>
      <c r="BB47" s="197">
        <f t="shared" si="18"/>
        <v>0</v>
      </c>
      <c r="BC47" s="197">
        <f t="shared" si="19"/>
        <v>0</v>
      </c>
      <c r="BD47" s="197">
        <f t="shared" si="20"/>
        <v>0</v>
      </c>
      <c r="BE47" s="197">
        <f t="shared" si="21"/>
        <v>0</v>
      </c>
      <c r="BF47" s="197">
        <f t="shared" si="22"/>
        <v>0</v>
      </c>
      <c r="BG47" s="197">
        <f t="shared" si="23"/>
        <v>0</v>
      </c>
      <c r="BH47" s="197" t="str">
        <f t="shared" si="24"/>
        <v>0</v>
      </c>
      <c r="BI47" s="197" t="str">
        <f t="shared" si="25"/>
        <v>0</v>
      </c>
      <c r="BJ47" s="197" t="str">
        <f t="shared" si="26"/>
        <v>0</v>
      </c>
      <c r="BK47" s="197" t="str">
        <f t="shared" si="27"/>
        <v>0</v>
      </c>
      <c r="BL47" s="197" t="str">
        <f t="shared" si="28"/>
        <v>0</v>
      </c>
      <c r="BM47" s="197" t="str">
        <f t="shared" si="29"/>
        <v>0</v>
      </c>
      <c r="BN47" s="197" t="str">
        <f t="shared" si="30"/>
        <v>0</v>
      </c>
      <c r="BO47" s="197" t="str">
        <f t="shared" si="31"/>
        <v>0</v>
      </c>
      <c r="BP47" s="197" t="str">
        <f t="shared" si="32"/>
        <v>0</v>
      </c>
      <c r="BQ47" s="197" t="str">
        <f t="shared" si="33"/>
        <v>0</v>
      </c>
      <c r="BR47" s="197" t="str">
        <f t="shared" si="34"/>
        <v>0</v>
      </c>
      <c r="BS47" s="197" t="str">
        <f t="shared" si="35"/>
        <v>0</v>
      </c>
      <c r="BT47" s="197" t="str">
        <f t="shared" si="36"/>
        <v>0</v>
      </c>
      <c r="BU47" s="197" t="str">
        <f t="shared" si="37"/>
        <v>0</v>
      </c>
      <c r="BV47" s="197" t="str">
        <f t="shared" si="38"/>
        <v>0</v>
      </c>
      <c r="BX47" s="171"/>
    </row>
    <row r="48" spans="1:76" s="125" customFormat="1" ht="20.100000000000001" customHeight="1" thickBot="1">
      <c r="A48" s="163"/>
      <c r="B48" s="74" t="s">
        <v>64</v>
      </c>
      <c r="C48" s="111">
        <v>0.35069444444444442</v>
      </c>
      <c r="D48" s="179" t="s">
        <v>234</v>
      </c>
      <c r="E48" s="179" t="s">
        <v>252</v>
      </c>
      <c r="F48" s="256">
        <f>H48/1.95583</f>
        <v>143.16172673494117</v>
      </c>
      <c r="G48" s="256">
        <f>I48/1.95583</f>
        <v>143.16172673494117</v>
      </c>
      <c r="H48" s="118">
        <v>280</v>
      </c>
      <c r="I48" s="118">
        <f>$H48*'Campaign Total'!$F$43</f>
        <v>280</v>
      </c>
      <c r="J48" s="164">
        <f>SUM(AS48:BG48)</f>
        <v>0</v>
      </c>
      <c r="K48" s="206">
        <f>SUM(BH48:BV48)</f>
        <v>0</v>
      </c>
      <c r="L48" s="207">
        <f>K48/1.95583</f>
        <v>0</v>
      </c>
      <c r="M48" s="191"/>
      <c r="N48" s="167"/>
      <c r="O48" s="167"/>
      <c r="P48" s="167"/>
      <c r="Q48" s="167"/>
      <c r="R48" s="167"/>
      <c r="S48" s="170"/>
      <c r="T48" s="170"/>
      <c r="U48" s="167"/>
      <c r="V48" s="167"/>
      <c r="W48" s="167"/>
      <c r="X48" s="167"/>
      <c r="Y48" s="167"/>
      <c r="Z48" s="170"/>
      <c r="AA48" s="170"/>
      <c r="AB48" s="167"/>
      <c r="AC48" s="167"/>
      <c r="AD48" s="167"/>
      <c r="AE48" s="167"/>
      <c r="AF48" s="167"/>
      <c r="AG48" s="170"/>
      <c r="AH48" s="170"/>
      <c r="AI48" s="167"/>
      <c r="AJ48" s="167"/>
      <c r="AK48" s="167"/>
      <c r="AL48" s="167"/>
      <c r="AM48" s="167"/>
      <c r="AN48" s="170"/>
      <c r="AO48" s="170"/>
      <c r="AP48" s="167"/>
      <c r="AQ48" s="167"/>
      <c r="AR48" s="196"/>
      <c r="AS48" s="197">
        <f t="shared" si="9"/>
        <v>0</v>
      </c>
      <c r="AT48" s="197">
        <f t="shared" si="10"/>
        <v>0</v>
      </c>
      <c r="AU48" s="197">
        <f t="shared" si="11"/>
        <v>0</v>
      </c>
      <c r="AV48" s="197">
        <f t="shared" si="12"/>
        <v>0</v>
      </c>
      <c r="AW48" s="197">
        <f t="shared" si="13"/>
        <v>0</v>
      </c>
      <c r="AX48" s="197">
        <f t="shared" si="14"/>
        <v>0</v>
      </c>
      <c r="AY48" s="197">
        <f t="shared" si="15"/>
        <v>0</v>
      </c>
      <c r="AZ48" s="197">
        <f t="shared" si="16"/>
        <v>0</v>
      </c>
      <c r="BA48" s="197">
        <f t="shared" si="17"/>
        <v>0</v>
      </c>
      <c r="BB48" s="197">
        <f t="shared" si="18"/>
        <v>0</v>
      </c>
      <c r="BC48" s="197">
        <f t="shared" si="19"/>
        <v>0</v>
      </c>
      <c r="BD48" s="197">
        <f t="shared" si="20"/>
        <v>0</v>
      </c>
      <c r="BE48" s="197">
        <f t="shared" si="21"/>
        <v>0</v>
      </c>
      <c r="BF48" s="197">
        <f t="shared" si="22"/>
        <v>0</v>
      </c>
      <c r="BG48" s="197">
        <f t="shared" si="23"/>
        <v>0</v>
      </c>
      <c r="BH48" s="197" t="str">
        <f t="shared" si="24"/>
        <v>0</v>
      </c>
      <c r="BI48" s="197" t="str">
        <f t="shared" si="25"/>
        <v>0</v>
      </c>
      <c r="BJ48" s="197" t="str">
        <f t="shared" si="26"/>
        <v>0</v>
      </c>
      <c r="BK48" s="197" t="str">
        <f t="shared" si="27"/>
        <v>0</v>
      </c>
      <c r="BL48" s="197" t="str">
        <f t="shared" si="28"/>
        <v>0</v>
      </c>
      <c r="BM48" s="197" t="str">
        <f t="shared" si="29"/>
        <v>0</v>
      </c>
      <c r="BN48" s="197" t="str">
        <f t="shared" si="30"/>
        <v>0</v>
      </c>
      <c r="BO48" s="197" t="str">
        <f t="shared" si="31"/>
        <v>0</v>
      </c>
      <c r="BP48" s="197" t="str">
        <f t="shared" si="32"/>
        <v>0</v>
      </c>
      <c r="BQ48" s="197" t="str">
        <f t="shared" si="33"/>
        <v>0</v>
      </c>
      <c r="BR48" s="197" t="str">
        <f t="shared" si="34"/>
        <v>0</v>
      </c>
      <c r="BS48" s="197" t="str">
        <f t="shared" si="35"/>
        <v>0</v>
      </c>
      <c r="BT48" s="197" t="str">
        <f t="shared" si="36"/>
        <v>0</v>
      </c>
      <c r="BU48" s="197" t="str">
        <f t="shared" si="37"/>
        <v>0</v>
      </c>
      <c r="BV48" s="197" t="str">
        <f t="shared" si="38"/>
        <v>0</v>
      </c>
      <c r="BX48" s="171"/>
    </row>
    <row r="49" spans="1:76" s="125" customFormat="1" ht="30" customHeight="1" thickBot="1">
      <c r="A49" s="169"/>
      <c r="B49" s="104" t="s">
        <v>63</v>
      </c>
      <c r="C49" s="123">
        <v>0.35416666666666669</v>
      </c>
      <c r="D49" s="116" t="s">
        <v>299</v>
      </c>
      <c r="E49" s="123" t="s">
        <v>300</v>
      </c>
      <c r="F49" s="254"/>
      <c r="G49" s="254"/>
      <c r="H49" s="78"/>
      <c r="I49" s="78"/>
      <c r="J49" s="164"/>
      <c r="K49" s="206"/>
      <c r="L49" s="207"/>
      <c r="M49" s="191"/>
      <c r="N49" s="167"/>
      <c r="O49" s="167"/>
      <c r="P49" s="167"/>
      <c r="Q49" s="167"/>
      <c r="R49" s="167"/>
      <c r="S49" s="166"/>
      <c r="T49" s="166"/>
      <c r="U49" s="167"/>
      <c r="V49" s="167"/>
      <c r="W49" s="167"/>
      <c r="X49" s="167"/>
      <c r="Y49" s="167"/>
      <c r="Z49" s="166"/>
      <c r="AA49" s="166"/>
      <c r="AB49" s="167"/>
      <c r="AC49" s="167"/>
      <c r="AD49" s="167"/>
      <c r="AE49" s="167"/>
      <c r="AF49" s="167"/>
      <c r="AG49" s="166"/>
      <c r="AH49" s="166"/>
      <c r="AI49" s="167"/>
      <c r="AJ49" s="167"/>
      <c r="AK49" s="167"/>
      <c r="AL49" s="167"/>
      <c r="AM49" s="167"/>
      <c r="AN49" s="166"/>
      <c r="AO49" s="166"/>
      <c r="AP49" s="167"/>
      <c r="AQ49" s="167"/>
      <c r="AR49" s="196"/>
      <c r="AS49" s="197">
        <f t="shared" si="9"/>
        <v>0</v>
      </c>
      <c r="AT49" s="197">
        <f t="shared" si="10"/>
        <v>0</v>
      </c>
      <c r="AU49" s="197">
        <f t="shared" si="11"/>
        <v>0</v>
      </c>
      <c r="AV49" s="197">
        <f t="shared" si="12"/>
        <v>0</v>
      </c>
      <c r="AW49" s="197">
        <f t="shared" si="13"/>
        <v>0</v>
      </c>
      <c r="AX49" s="197">
        <f t="shared" si="14"/>
        <v>0</v>
      </c>
      <c r="AY49" s="197">
        <f t="shared" si="15"/>
        <v>0</v>
      </c>
      <c r="AZ49" s="197">
        <f t="shared" si="16"/>
        <v>0</v>
      </c>
      <c r="BA49" s="197">
        <f t="shared" si="17"/>
        <v>0</v>
      </c>
      <c r="BB49" s="197">
        <f t="shared" si="18"/>
        <v>0</v>
      </c>
      <c r="BC49" s="197">
        <f t="shared" si="19"/>
        <v>0</v>
      </c>
      <c r="BD49" s="197">
        <f t="shared" si="20"/>
        <v>0</v>
      </c>
      <c r="BE49" s="197">
        <f t="shared" si="21"/>
        <v>0</v>
      </c>
      <c r="BF49" s="197">
        <f t="shared" si="22"/>
        <v>0</v>
      </c>
      <c r="BG49" s="197">
        <f t="shared" si="23"/>
        <v>0</v>
      </c>
      <c r="BH49" s="197" t="str">
        <f t="shared" si="24"/>
        <v>0</v>
      </c>
      <c r="BI49" s="197" t="str">
        <f t="shared" si="25"/>
        <v>0</v>
      </c>
      <c r="BJ49" s="197" t="str">
        <f t="shared" si="26"/>
        <v>0</v>
      </c>
      <c r="BK49" s="197" t="str">
        <f t="shared" si="27"/>
        <v>0</v>
      </c>
      <c r="BL49" s="197" t="str">
        <f t="shared" si="28"/>
        <v>0</v>
      </c>
      <c r="BM49" s="197" t="str">
        <f t="shared" si="29"/>
        <v>0</v>
      </c>
      <c r="BN49" s="197" t="str">
        <f t="shared" si="30"/>
        <v>0</v>
      </c>
      <c r="BO49" s="197" t="str">
        <f t="shared" si="31"/>
        <v>0</v>
      </c>
      <c r="BP49" s="197" t="str">
        <f t="shared" si="32"/>
        <v>0</v>
      </c>
      <c r="BQ49" s="197" t="str">
        <f t="shared" si="33"/>
        <v>0</v>
      </c>
      <c r="BR49" s="197" t="str">
        <f t="shared" si="34"/>
        <v>0</v>
      </c>
      <c r="BS49" s="197" t="str">
        <f t="shared" si="35"/>
        <v>0</v>
      </c>
      <c r="BT49" s="197" t="str">
        <f t="shared" si="36"/>
        <v>0</v>
      </c>
      <c r="BU49" s="197" t="str">
        <f t="shared" si="37"/>
        <v>0</v>
      </c>
      <c r="BV49" s="197" t="str">
        <f t="shared" si="38"/>
        <v>0</v>
      </c>
      <c r="BX49" s="171"/>
    </row>
    <row r="50" spans="1:76" s="125" customFormat="1" ht="20.100000000000001" customHeight="1" thickBot="1">
      <c r="A50" s="163"/>
      <c r="B50" s="74" t="s">
        <v>64</v>
      </c>
      <c r="C50" s="111">
        <v>0.37152777777777773</v>
      </c>
      <c r="D50" s="179" t="s">
        <v>389</v>
      </c>
      <c r="E50" s="179" t="s">
        <v>390</v>
      </c>
      <c r="F50" s="256">
        <f>H50/1.95583</f>
        <v>163.61340198278992</v>
      </c>
      <c r="G50" s="256">
        <f>I50/1.95583</f>
        <v>163.61340198278992</v>
      </c>
      <c r="H50" s="118">
        <v>320</v>
      </c>
      <c r="I50" s="118">
        <f>$H50*'Campaign Total'!$F$43</f>
        <v>320</v>
      </c>
      <c r="J50" s="164">
        <f>SUM(AS50:BG50)</f>
        <v>0</v>
      </c>
      <c r="K50" s="206">
        <f>SUM(BH50:BV50)</f>
        <v>0</v>
      </c>
      <c r="L50" s="207">
        <f>K50/1.95583</f>
        <v>0</v>
      </c>
      <c r="M50" s="191"/>
      <c r="N50" s="167"/>
      <c r="O50" s="167"/>
      <c r="P50" s="167"/>
      <c r="Q50" s="167"/>
      <c r="R50" s="167"/>
      <c r="S50" s="170"/>
      <c r="T50" s="170"/>
      <c r="U50" s="167"/>
      <c r="V50" s="167"/>
      <c r="W50" s="167"/>
      <c r="X50" s="167"/>
      <c r="Y50" s="167"/>
      <c r="Z50" s="170"/>
      <c r="AA50" s="170"/>
      <c r="AB50" s="167"/>
      <c r="AC50" s="167"/>
      <c r="AD50" s="167"/>
      <c r="AE50" s="167"/>
      <c r="AF50" s="167"/>
      <c r="AG50" s="170"/>
      <c r="AH50" s="170"/>
      <c r="AI50" s="167"/>
      <c r="AJ50" s="167"/>
      <c r="AK50" s="167"/>
      <c r="AL50" s="167"/>
      <c r="AM50" s="167"/>
      <c r="AN50" s="170"/>
      <c r="AO50" s="170"/>
      <c r="AP50" s="167"/>
      <c r="AQ50" s="167"/>
      <c r="AR50" s="196"/>
      <c r="AS50" s="197">
        <f t="shared" si="9"/>
        <v>0</v>
      </c>
      <c r="AT50" s="197">
        <f t="shared" si="10"/>
        <v>0</v>
      </c>
      <c r="AU50" s="197">
        <f t="shared" si="11"/>
        <v>0</v>
      </c>
      <c r="AV50" s="197">
        <f t="shared" si="12"/>
        <v>0</v>
      </c>
      <c r="AW50" s="197">
        <f t="shared" si="13"/>
        <v>0</v>
      </c>
      <c r="AX50" s="197">
        <f t="shared" si="14"/>
        <v>0</v>
      </c>
      <c r="AY50" s="197">
        <f t="shared" si="15"/>
        <v>0</v>
      </c>
      <c r="AZ50" s="197">
        <f t="shared" si="16"/>
        <v>0</v>
      </c>
      <c r="BA50" s="197">
        <f t="shared" si="17"/>
        <v>0</v>
      </c>
      <c r="BB50" s="197">
        <f t="shared" si="18"/>
        <v>0</v>
      </c>
      <c r="BC50" s="197">
        <f t="shared" si="19"/>
        <v>0</v>
      </c>
      <c r="BD50" s="197">
        <f t="shared" si="20"/>
        <v>0</v>
      </c>
      <c r="BE50" s="197">
        <f t="shared" si="21"/>
        <v>0</v>
      </c>
      <c r="BF50" s="197">
        <f t="shared" si="22"/>
        <v>0</v>
      </c>
      <c r="BG50" s="197">
        <f t="shared" si="23"/>
        <v>0</v>
      </c>
      <c r="BH50" s="197" t="str">
        <f t="shared" si="24"/>
        <v>0</v>
      </c>
      <c r="BI50" s="197" t="str">
        <f t="shared" si="25"/>
        <v>0</v>
      </c>
      <c r="BJ50" s="197" t="str">
        <f t="shared" si="26"/>
        <v>0</v>
      </c>
      <c r="BK50" s="197" t="str">
        <f t="shared" si="27"/>
        <v>0</v>
      </c>
      <c r="BL50" s="197" t="str">
        <f t="shared" si="28"/>
        <v>0</v>
      </c>
      <c r="BM50" s="197" t="str">
        <f t="shared" si="29"/>
        <v>0</v>
      </c>
      <c r="BN50" s="197" t="str">
        <f t="shared" si="30"/>
        <v>0</v>
      </c>
      <c r="BO50" s="197" t="str">
        <f t="shared" si="31"/>
        <v>0</v>
      </c>
      <c r="BP50" s="197" t="str">
        <f t="shared" si="32"/>
        <v>0</v>
      </c>
      <c r="BQ50" s="197" t="str">
        <f t="shared" si="33"/>
        <v>0</v>
      </c>
      <c r="BR50" s="197" t="str">
        <f t="shared" si="34"/>
        <v>0</v>
      </c>
      <c r="BS50" s="197" t="str">
        <f t="shared" si="35"/>
        <v>0</v>
      </c>
      <c r="BT50" s="197" t="str">
        <f t="shared" si="36"/>
        <v>0</v>
      </c>
      <c r="BU50" s="197" t="str">
        <f t="shared" si="37"/>
        <v>0</v>
      </c>
      <c r="BV50" s="197" t="str">
        <f t="shared" si="38"/>
        <v>0</v>
      </c>
      <c r="BX50" s="171"/>
    </row>
    <row r="51" spans="1:76" s="125" customFormat="1" ht="20.100000000000001" customHeight="1" thickBot="1">
      <c r="A51" s="169"/>
      <c r="B51" s="104" t="s">
        <v>63</v>
      </c>
      <c r="C51" s="123">
        <v>0.375</v>
      </c>
      <c r="D51" s="198" t="s">
        <v>391</v>
      </c>
      <c r="E51" s="116" t="s">
        <v>299</v>
      </c>
      <c r="F51" s="254"/>
      <c r="G51" s="254"/>
      <c r="H51" s="78"/>
      <c r="I51" s="78"/>
      <c r="J51" s="164"/>
      <c r="K51" s="206"/>
      <c r="L51" s="207"/>
      <c r="M51" s="191"/>
      <c r="N51" s="167"/>
      <c r="O51" s="167"/>
      <c r="P51" s="167"/>
      <c r="Q51" s="167"/>
      <c r="R51" s="167"/>
      <c r="S51" s="166"/>
      <c r="T51" s="166"/>
      <c r="U51" s="167"/>
      <c r="V51" s="167"/>
      <c r="W51" s="167"/>
      <c r="X51" s="167"/>
      <c r="Y51" s="167"/>
      <c r="Z51" s="166"/>
      <c r="AA51" s="166"/>
      <c r="AB51" s="167"/>
      <c r="AC51" s="167"/>
      <c r="AD51" s="167"/>
      <c r="AE51" s="167"/>
      <c r="AF51" s="167"/>
      <c r="AG51" s="166"/>
      <c r="AH51" s="166"/>
      <c r="AI51" s="167"/>
      <c r="AJ51" s="167"/>
      <c r="AK51" s="167"/>
      <c r="AL51" s="167"/>
      <c r="AM51" s="167"/>
      <c r="AN51" s="166"/>
      <c r="AO51" s="166"/>
      <c r="AP51" s="167"/>
      <c r="AQ51" s="167"/>
      <c r="AR51" s="196"/>
      <c r="AS51" s="197">
        <f t="shared" si="9"/>
        <v>0</v>
      </c>
      <c r="AT51" s="197">
        <f t="shared" si="10"/>
        <v>0</v>
      </c>
      <c r="AU51" s="197">
        <f t="shared" si="11"/>
        <v>0</v>
      </c>
      <c r="AV51" s="197">
        <f t="shared" si="12"/>
        <v>0</v>
      </c>
      <c r="AW51" s="197">
        <f t="shared" si="13"/>
        <v>0</v>
      </c>
      <c r="AX51" s="197">
        <f t="shared" si="14"/>
        <v>0</v>
      </c>
      <c r="AY51" s="197">
        <f t="shared" si="15"/>
        <v>0</v>
      </c>
      <c r="AZ51" s="197">
        <f t="shared" si="16"/>
        <v>0</v>
      </c>
      <c r="BA51" s="197">
        <f t="shared" si="17"/>
        <v>0</v>
      </c>
      <c r="BB51" s="197">
        <f t="shared" si="18"/>
        <v>0</v>
      </c>
      <c r="BC51" s="197">
        <f t="shared" si="19"/>
        <v>0</v>
      </c>
      <c r="BD51" s="197">
        <f t="shared" si="20"/>
        <v>0</v>
      </c>
      <c r="BE51" s="197">
        <f t="shared" si="21"/>
        <v>0</v>
      </c>
      <c r="BF51" s="197">
        <f t="shared" si="22"/>
        <v>0</v>
      </c>
      <c r="BG51" s="197">
        <f t="shared" si="23"/>
        <v>0</v>
      </c>
      <c r="BH51" s="197" t="str">
        <f t="shared" si="24"/>
        <v>0</v>
      </c>
      <c r="BI51" s="197" t="str">
        <f t="shared" si="25"/>
        <v>0</v>
      </c>
      <c r="BJ51" s="197" t="str">
        <f t="shared" si="26"/>
        <v>0</v>
      </c>
      <c r="BK51" s="197" t="str">
        <f t="shared" si="27"/>
        <v>0</v>
      </c>
      <c r="BL51" s="197" t="str">
        <f t="shared" si="28"/>
        <v>0</v>
      </c>
      <c r="BM51" s="197" t="str">
        <f t="shared" si="29"/>
        <v>0</v>
      </c>
      <c r="BN51" s="197" t="str">
        <f t="shared" si="30"/>
        <v>0</v>
      </c>
      <c r="BO51" s="197" t="str">
        <f t="shared" si="31"/>
        <v>0</v>
      </c>
      <c r="BP51" s="197" t="str">
        <f t="shared" si="32"/>
        <v>0</v>
      </c>
      <c r="BQ51" s="197" t="str">
        <f t="shared" si="33"/>
        <v>0</v>
      </c>
      <c r="BR51" s="197" t="str">
        <f t="shared" si="34"/>
        <v>0</v>
      </c>
      <c r="BS51" s="197" t="str">
        <f t="shared" si="35"/>
        <v>0</v>
      </c>
      <c r="BT51" s="197" t="str">
        <f t="shared" si="36"/>
        <v>0</v>
      </c>
      <c r="BU51" s="197" t="str">
        <f t="shared" si="37"/>
        <v>0</v>
      </c>
      <c r="BV51" s="197" t="str">
        <f t="shared" si="38"/>
        <v>0</v>
      </c>
      <c r="BX51" s="171"/>
    </row>
    <row r="52" spans="1:76" s="125" customFormat="1" ht="20.100000000000001" customHeight="1" thickBot="1">
      <c r="A52" s="169"/>
      <c r="B52" s="74" t="s">
        <v>64</v>
      </c>
      <c r="C52" s="111">
        <v>0.3923611111111111</v>
      </c>
      <c r="D52" s="111" t="s">
        <v>235</v>
      </c>
      <c r="E52" s="111" t="s">
        <v>253</v>
      </c>
      <c r="F52" s="255">
        <f>H52/1.95583</f>
        <v>143.16172673494117</v>
      </c>
      <c r="G52" s="255">
        <f>I52/1.95583</f>
        <v>143.16172673494117</v>
      </c>
      <c r="H52" s="178">
        <v>280</v>
      </c>
      <c r="I52" s="178">
        <f>$H52*'Campaign Total'!$F$43</f>
        <v>280</v>
      </c>
      <c r="J52" s="164">
        <f>SUM(AS52:BG52)</f>
        <v>0</v>
      </c>
      <c r="K52" s="206">
        <f>SUM(BH52:BV52)</f>
        <v>0</v>
      </c>
      <c r="L52" s="207">
        <f>K52/1.95583</f>
        <v>0</v>
      </c>
      <c r="M52" s="191"/>
      <c r="N52" s="167"/>
      <c r="O52" s="167"/>
      <c r="P52" s="167"/>
      <c r="Q52" s="167"/>
      <c r="R52" s="167"/>
      <c r="S52" s="170"/>
      <c r="T52" s="170"/>
      <c r="U52" s="167"/>
      <c r="V52" s="167"/>
      <c r="W52" s="167"/>
      <c r="X52" s="167"/>
      <c r="Y52" s="167"/>
      <c r="Z52" s="170"/>
      <c r="AA52" s="170"/>
      <c r="AB52" s="167"/>
      <c r="AC52" s="167"/>
      <c r="AD52" s="167"/>
      <c r="AE52" s="167"/>
      <c r="AF52" s="167"/>
      <c r="AG52" s="170"/>
      <c r="AH52" s="170"/>
      <c r="AI52" s="167"/>
      <c r="AJ52" s="167"/>
      <c r="AK52" s="167"/>
      <c r="AL52" s="167"/>
      <c r="AM52" s="167"/>
      <c r="AN52" s="170"/>
      <c r="AO52" s="170"/>
      <c r="AP52" s="167"/>
      <c r="AQ52" s="167"/>
      <c r="AR52" s="196"/>
      <c r="AS52" s="197">
        <f t="shared" si="9"/>
        <v>0</v>
      </c>
      <c r="AT52" s="197">
        <f t="shared" si="10"/>
        <v>0</v>
      </c>
      <c r="AU52" s="197">
        <f t="shared" si="11"/>
        <v>0</v>
      </c>
      <c r="AV52" s="197">
        <f t="shared" si="12"/>
        <v>0</v>
      </c>
      <c r="AW52" s="197">
        <f t="shared" si="13"/>
        <v>0</v>
      </c>
      <c r="AX52" s="197">
        <f t="shared" si="14"/>
        <v>0</v>
      </c>
      <c r="AY52" s="197">
        <f t="shared" si="15"/>
        <v>0</v>
      </c>
      <c r="AZ52" s="197">
        <f t="shared" si="16"/>
        <v>0</v>
      </c>
      <c r="BA52" s="197">
        <f t="shared" si="17"/>
        <v>0</v>
      </c>
      <c r="BB52" s="197">
        <f t="shared" si="18"/>
        <v>0</v>
      </c>
      <c r="BC52" s="197">
        <f t="shared" si="19"/>
        <v>0</v>
      </c>
      <c r="BD52" s="197">
        <f t="shared" si="20"/>
        <v>0</v>
      </c>
      <c r="BE52" s="197">
        <f t="shared" si="21"/>
        <v>0</v>
      </c>
      <c r="BF52" s="197">
        <f t="shared" si="22"/>
        <v>0</v>
      </c>
      <c r="BG52" s="197">
        <f t="shared" si="23"/>
        <v>0</v>
      </c>
      <c r="BH52" s="197" t="str">
        <f t="shared" si="24"/>
        <v>0</v>
      </c>
      <c r="BI52" s="197" t="str">
        <f t="shared" si="25"/>
        <v>0</v>
      </c>
      <c r="BJ52" s="197" t="str">
        <f t="shared" si="26"/>
        <v>0</v>
      </c>
      <c r="BK52" s="197" t="str">
        <f t="shared" si="27"/>
        <v>0</v>
      </c>
      <c r="BL52" s="197" t="str">
        <f t="shared" si="28"/>
        <v>0</v>
      </c>
      <c r="BM52" s="197" t="str">
        <f t="shared" si="29"/>
        <v>0</v>
      </c>
      <c r="BN52" s="197" t="str">
        <f t="shared" si="30"/>
        <v>0</v>
      </c>
      <c r="BO52" s="197" t="str">
        <f t="shared" si="31"/>
        <v>0</v>
      </c>
      <c r="BP52" s="197" t="str">
        <f t="shared" si="32"/>
        <v>0</v>
      </c>
      <c r="BQ52" s="197" t="str">
        <f t="shared" si="33"/>
        <v>0</v>
      </c>
      <c r="BR52" s="197" t="str">
        <f t="shared" si="34"/>
        <v>0</v>
      </c>
      <c r="BS52" s="197" t="str">
        <f t="shared" si="35"/>
        <v>0</v>
      </c>
      <c r="BT52" s="197" t="str">
        <f t="shared" si="36"/>
        <v>0</v>
      </c>
      <c r="BU52" s="197" t="str">
        <f t="shared" si="37"/>
        <v>0</v>
      </c>
      <c r="BV52" s="197" t="str">
        <f t="shared" si="38"/>
        <v>0</v>
      </c>
      <c r="BX52" s="171"/>
    </row>
    <row r="53" spans="1:76" s="125" customFormat="1" ht="20.100000000000001" customHeight="1" thickBot="1">
      <c r="A53" s="169"/>
      <c r="B53" s="104" t="s">
        <v>63</v>
      </c>
      <c r="C53" s="123">
        <v>0.39583333333333331</v>
      </c>
      <c r="D53" s="116" t="s">
        <v>453</v>
      </c>
      <c r="E53" s="116" t="s">
        <v>454</v>
      </c>
      <c r="F53" s="254"/>
      <c r="G53" s="254"/>
      <c r="H53" s="78"/>
      <c r="I53" s="78"/>
      <c r="J53" s="164"/>
      <c r="K53" s="206"/>
      <c r="L53" s="207"/>
      <c r="M53" s="191"/>
      <c r="N53" s="167"/>
      <c r="O53" s="167"/>
      <c r="P53" s="167"/>
      <c r="Q53" s="167"/>
      <c r="R53" s="167"/>
      <c r="S53" s="166"/>
      <c r="T53" s="166"/>
      <c r="U53" s="167"/>
      <c r="V53" s="167"/>
      <c r="W53" s="167"/>
      <c r="X53" s="167"/>
      <c r="Y53" s="167"/>
      <c r="Z53" s="166"/>
      <c r="AA53" s="166"/>
      <c r="AB53" s="167"/>
      <c r="AC53" s="167"/>
      <c r="AD53" s="167"/>
      <c r="AE53" s="167"/>
      <c r="AF53" s="167"/>
      <c r="AG53" s="166"/>
      <c r="AH53" s="166"/>
      <c r="AI53" s="167"/>
      <c r="AJ53" s="167"/>
      <c r="AK53" s="167"/>
      <c r="AL53" s="167"/>
      <c r="AM53" s="167"/>
      <c r="AN53" s="166"/>
      <c r="AO53" s="166"/>
      <c r="AP53" s="167"/>
      <c r="AQ53" s="167"/>
      <c r="AR53" s="196"/>
      <c r="AS53" s="197">
        <f t="shared" si="9"/>
        <v>0</v>
      </c>
      <c r="AT53" s="197">
        <f t="shared" si="10"/>
        <v>0</v>
      </c>
      <c r="AU53" s="197">
        <f t="shared" si="11"/>
        <v>0</v>
      </c>
      <c r="AV53" s="197">
        <f t="shared" si="12"/>
        <v>0</v>
      </c>
      <c r="AW53" s="197">
        <f t="shared" si="13"/>
        <v>0</v>
      </c>
      <c r="AX53" s="197">
        <f t="shared" si="14"/>
        <v>0</v>
      </c>
      <c r="AY53" s="197">
        <f t="shared" si="15"/>
        <v>0</v>
      </c>
      <c r="AZ53" s="197">
        <f t="shared" si="16"/>
        <v>0</v>
      </c>
      <c r="BA53" s="197">
        <f t="shared" si="17"/>
        <v>0</v>
      </c>
      <c r="BB53" s="197">
        <f t="shared" si="18"/>
        <v>0</v>
      </c>
      <c r="BC53" s="197">
        <f t="shared" si="19"/>
        <v>0</v>
      </c>
      <c r="BD53" s="197">
        <f t="shared" si="20"/>
        <v>0</v>
      </c>
      <c r="BE53" s="197">
        <f t="shared" si="21"/>
        <v>0</v>
      </c>
      <c r="BF53" s="197">
        <f t="shared" si="22"/>
        <v>0</v>
      </c>
      <c r="BG53" s="197">
        <f t="shared" si="23"/>
        <v>0</v>
      </c>
      <c r="BH53" s="197" t="str">
        <f t="shared" si="24"/>
        <v>0</v>
      </c>
      <c r="BI53" s="197" t="str">
        <f t="shared" si="25"/>
        <v>0</v>
      </c>
      <c r="BJ53" s="197" t="str">
        <f t="shared" si="26"/>
        <v>0</v>
      </c>
      <c r="BK53" s="197" t="str">
        <f t="shared" si="27"/>
        <v>0</v>
      </c>
      <c r="BL53" s="197" t="str">
        <f t="shared" si="28"/>
        <v>0</v>
      </c>
      <c r="BM53" s="197" t="str">
        <f t="shared" si="29"/>
        <v>0</v>
      </c>
      <c r="BN53" s="197" t="str">
        <f t="shared" si="30"/>
        <v>0</v>
      </c>
      <c r="BO53" s="197" t="str">
        <f t="shared" si="31"/>
        <v>0</v>
      </c>
      <c r="BP53" s="197" t="str">
        <f t="shared" si="32"/>
        <v>0</v>
      </c>
      <c r="BQ53" s="197" t="str">
        <f t="shared" si="33"/>
        <v>0</v>
      </c>
      <c r="BR53" s="197" t="str">
        <f t="shared" si="34"/>
        <v>0</v>
      </c>
      <c r="BS53" s="197" t="str">
        <f t="shared" si="35"/>
        <v>0</v>
      </c>
      <c r="BT53" s="197" t="str">
        <f t="shared" si="36"/>
        <v>0</v>
      </c>
      <c r="BU53" s="197" t="str">
        <f t="shared" si="37"/>
        <v>0</v>
      </c>
      <c r="BV53" s="197" t="str">
        <f t="shared" si="38"/>
        <v>0</v>
      </c>
      <c r="BX53" s="171"/>
    </row>
    <row r="54" spans="1:76" s="125" customFormat="1" ht="20.100000000000001" customHeight="1" thickBot="1">
      <c r="A54" s="169"/>
      <c r="B54" s="74" t="s">
        <v>64</v>
      </c>
      <c r="C54" s="111">
        <v>0.41319444444444442</v>
      </c>
      <c r="D54" s="111" t="s">
        <v>236</v>
      </c>
      <c r="E54" s="111" t="s">
        <v>254</v>
      </c>
      <c r="F54" s="255">
        <f>H54/1.95583</f>
        <v>174.3505314879105</v>
      </c>
      <c r="G54" s="255">
        <f>I54/1.95583</f>
        <v>174.3505314879105</v>
      </c>
      <c r="H54" s="178">
        <v>341</v>
      </c>
      <c r="I54" s="178">
        <f>$H54*'Campaign Total'!$F$43</f>
        <v>341</v>
      </c>
      <c r="J54" s="164">
        <f t="shared" ref="J54" si="43">SUM(AS54:BG54)</f>
        <v>0</v>
      </c>
      <c r="K54" s="206">
        <f t="shared" ref="K54" si="44">SUM(BH54:BV54)</f>
        <v>0</v>
      </c>
      <c r="L54" s="207">
        <f>K54/1.95583</f>
        <v>0</v>
      </c>
      <c r="M54" s="191"/>
      <c r="N54" s="167"/>
      <c r="O54" s="167"/>
      <c r="P54" s="167"/>
      <c r="Q54" s="167"/>
      <c r="R54" s="167"/>
      <c r="S54" s="170"/>
      <c r="T54" s="170"/>
      <c r="U54" s="167"/>
      <c r="V54" s="167"/>
      <c r="W54" s="167"/>
      <c r="X54" s="167"/>
      <c r="Y54" s="167"/>
      <c r="Z54" s="170"/>
      <c r="AA54" s="170"/>
      <c r="AB54" s="167"/>
      <c r="AC54" s="167"/>
      <c r="AD54" s="167"/>
      <c r="AE54" s="167"/>
      <c r="AF54" s="167"/>
      <c r="AG54" s="170"/>
      <c r="AH54" s="170"/>
      <c r="AI54" s="167"/>
      <c r="AJ54" s="167"/>
      <c r="AK54" s="167"/>
      <c r="AL54" s="167"/>
      <c r="AM54" s="167"/>
      <c r="AN54" s="170"/>
      <c r="AO54" s="170"/>
      <c r="AP54" s="167"/>
      <c r="AQ54" s="167"/>
      <c r="AR54" s="196"/>
      <c r="AS54" s="197">
        <f t="shared" si="9"/>
        <v>0</v>
      </c>
      <c r="AT54" s="197">
        <f t="shared" si="10"/>
        <v>0</v>
      </c>
      <c r="AU54" s="197">
        <f t="shared" si="11"/>
        <v>0</v>
      </c>
      <c r="AV54" s="197">
        <f t="shared" si="12"/>
        <v>0</v>
      </c>
      <c r="AW54" s="197">
        <f t="shared" si="13"/>
        <v>0</v>
      </c>
      <c r="AX54" s="197">
        <f t="shared" si="14"/>
        <v>0</v>
      </c>
      <c r="AY54" s="197">
        <f t="shared" si="15"/>
        <v>0</v>
      </c>
      <c r="AZ54" s="197">
        <f t="shared" si="16"/>
        <v>0</v>
      </c>
      <c r="BA54" s="197">
        <f t="shared" si="17"/>
        <v>0</v>
      </c>
      <c r="BB54" s="197">
        <f t="shared" si="18"/>
        <v>0</v>
      </c>
      <c r="BC54" s="197">
        <f t="shared" si="19"/>
        <v>0</v>
      </c>
      <c r="BD54" s="197">
        <f t="shared" si="20"/>
        <v>0</v>
      </c>
      <c r="BE54" s="197">
        <f t="shared" si="21"/>
        <v>0</v>
      </c>
      <c r="BF54" s="197">
        <f t="shared" si="22"/>
        <v>0</v>
      </c>
      <c r="BG54" s="197">
        <f t="shared" si="23"/>
        <v>0</v>
      </c>
      <c r="BH54" s="197" t="str">
        <f t="shared" si="24"/>
        <v>0</v>
      </c>
      <c r="BI54" s="197" t="str">
        <f t="shared" si="25"/>
        <v>0</v>
      </c>
      <c r="BJ54" s="197" t="str">
        <f t="shared" si="26"/>
        <v>0</v>
      </c>
      <c r="BK54" s="197" t="str">
        <f t="shared" si="27"/>
        <v>0</v>
      </c>
      <c r="BL54" s="197" t="str">
        <f t="shared" si="28"/>
        <v>0</v>
      </c>
      <c r="BM54" s="197" t="str">
        <f t="shared" si="29"/>
        <v>0</v>
      </c>
      <c r="BN54" s="197" t="str">
        <f t="shared" si="30"/>
        <v>0</v>
      </c>
      <c r="BO54" s="197" t="str">
        <f t="shared" si="31"/>
        <v>0</v>
      </c>
      <c r="BP54" s="197" t="str">
        <f t="shared" si="32"/>
        <v>0</v>
      </c>
      <c r="BQ54" s="197" t="str">
        <f t="shared" si="33"/>
        <v>0</v>
      </c>
      <c r="BR54" s="197" t="str">
        <f t="shared" si="34"/>
        <v>0</v>
      </c>
      <c r="BS54" s="197" t="str">
        <f t="shared" si="35"/>
        <v>0</v>
      </c>
      <c r="BT54" s="197" t="str">
        <f t="shared" si="36"/>
        <v>0</v>
      </c>
      <c r="BU54" s="197" t="str">
        <f t="shared" si="37"/>
        <v>0</v>
      </c>
      <c r="BV54" s="197" t="str">
        <f t="shared" si="38"/>
        <v>0</v>
      </c>
      <c r="BX54" s="171"/>
    </row>
    <row r="55" spans="1:76" s="125" customFormat="1" ht="20.100000000000001" customHeight="1" thickBot="1">
      <c r="A55" s="169"/>
      <c r="B55" s="104" t="s">
        <v>63</v>
      </c>
      <c r="C55" s="123">
        <v>0.41666666666666669</v>
      </c>
      <c r="D55" s="116" t="s">
        <v>453</v>
      </c>
      <c r="E55" s="116" t="s">
        <v>454</v>
      </c>
      <c r="F55" s="254"/>
      <c r="G55" s="254"/>
      <c r="H55" s="78"/>
      <c r="I55" s="78"/>
      <c r="J55" s="164"/>
      <c r="K55" s="206"/>
      <c r="L55" s="207"/>
      <c r="M55" s="191"/>
      <c r="N55" s="167"/>
      <c r="O55" s="167"/>
      <c r="P55" s="167"/>
      <c r="Q55" s="167"/>
      <c r="R55" s="167"/>
      <c r="S55" s="166"/>
      <c r="T55" s="166"/>
      <c r="U55" s="167"/>
      <c r="V55" s="167"/>
      <c r="W55" s="167"/>
      <c r="X55" s="167"/>
      <c r="Y55" s="167"/>
      <c r="Z55" s="166"/>
      <c r="AA55" s="166"/>
      <c r="AB55" s="167"/>
      <c r="AC55" s="167"/>
      <c r="AD55" s="167"/>
      <c r="AE55" s="167"/>
      <c r="AF55" s="167"/>
      <c r="AG55" s="166"/>
      <c r="AH55" s="166"/>
      <c r="AI55" s="167"/>
      <c r="AJ55" s="167"/>
      <c r="AK55" s="167"/>
      <c r="AL55" s="167"/>
      <c r="AM55" s="167"/>
      <c r="AN55" s="166"/>
      <c r="AO55" s="166"/>
      <c r="AP55" s="167"/>
      <c r="AQ55" s="167"/>
      <c r="AR55" s="196"/>
      <c r="AS55" s="197">
        <f t="shared" si="9"/>
        <v>0</v>
      </c>
      <c r="AT55" s="197">
        <f t="shared" si="10"/>
        <v>0</v>
      </c>
      <c r="AU55" s="197">
        <f t="shared" si="11"/>
        <v>0</v>
      </c>
      <c r="AV55" s="197">
        <f t="shared" si="12"/>
        <v>0</v>
      </c>
      <c r="AW55" s="197">
        <f t="shared" si="13"/>
        <v>0</v>
      </c>
      <c r="AX55" s="197">
        <f t="shared" si="14"/>
        <v>0</v>
      </c>
      <c r="AY55" s="197">
        <f t="shared" si="15"/>
        <v>0</v>
      </c>
      <c r="AZ55" s="197">
        <f t="shared" si="16"/>
        <v>0</v>
      </c>
      <c r="BA55" s="197">
        <f t="shared" si="17"/>
        <v>0</v>
      </c>
      <c r="BB55" s="197">
        <f t="shared" si="18"/>
        <v>0</v>
      </c>
      <c r="BC55" s="197">
        <f t="shared" si="19"/>
        <v>0</v>
      </c>
      <c r="BD55" s="197">
        <f t="shared" si="20"/>
        <v>0</v>
      </c>
      <c r="BE55" s="197">
        <f t="shared" si="21"/>
        <v>0</v>
      </c>
      <c r="BF55" s="197">
        <f t="shared" si="22"/>
        <v>0</v>
      </c>
      <c r="BG55" s="197">
        <f t="shared" si="23"/>
        <v>0</v>
      </c>
      <c r="BH55" s="197" t="str">
        <f t="shared" si="24"/>
        <v>0</v>
      </c>
      <c r="BI55" s="197" t="str">
        <f t="shared" si="25"/>
        <v>0</v>
      </c>
      <c r="BJ55" s="197" t="str">
        <f t="shared" si="26"/>
        <v>0</v>
      </c>
      <c r="BK55" s="197" t="str">
        <f t="shared" si="27"/>
        <v>0</v>
      </c>
      <c r="BL55" s="197" t="str">
        <f t="shared" si="28"/>
        <v>0</v>
      </c>
      <c r="BM55" s="197" t="str">
        <f t="shared" si="29"/>
        <v>0</v>
      </c>
      <c r="BN55" s="197" t="str">
        <f t="shared" si="30"/>
        <v>0</v>
      </c>
      <c r="BO55" s="197" t="str">
        <f t="shared" si="31"/>
        <v>0</v>
      </c>
      <c r="BP55" s="197" t="str">
        <f t="shared" si="32"/>
        <v>0</v>
      </c>
      <c r="BQ55" s="197" t="str">
        <f t="shared" si="33"/>
        <v>0</v>
      </c>
      <c r="BR55" s="197" t="str">
        <f t="shared" si="34"/>
        <v>0</v>
      </c>
      <c r="BS55" s="197" t="str">
        <f t="shared" si="35"/>
        <v>0</v>
      </c>
      <c r="BT55" s="197" t="str">
        <f t="shared" si="36"/>
        <v>0</v>
      </c>
      <c r="BU55" s="197" t="str">
        <f t="shared" si="37"/>
        <v>0</v>
      </c>
      <c r="BV55" s="197" t="str">
        <f t="shared" si="38"/>
        <v>0</v>
      </c>
      <c r="BX55" s="171"/>
    </row>
    <row r="56" spans="1:76" s="125" customFormat="1" ht="20.100000000000001" customHeight="1" thickBot="1">
      <c r="A56" s="169"/>
      <c r="B56" s="74" t="s">
        <v>64</v>
      </c>
      <c r="C56" s="111">
        <v>0.43402777777777773</v>
      </c>
      <c r="D56" s="111" t="s">
        <v>392</v>
      </c>
      <c r="E56" s="111" t="s">
        <v>393</v>
      </c>
      <c r="F56" s="255">
        <f>H56/1.95583</f>
        <v>153.38756435886555</v>
      </c>
      <c r="G56" s="255">
        <f>I56/1.95583</f>
        <v>153.38756435886555</v>
      </c>
      <c r="H56" s="178">
        <v>300</v>
      </c>
      <c r="I56" s="178">
        <f>$H56*'Campaign Total'!$F$43</f>
        <v>300</v>
      </c>
      <c r="J56" s="164">
        <f t="shared" ref="J56" si="45">SUM(AS56:BG56)</f>
        <v>0</v>
      </c>
      <c r="K56" s="206">
        <f t="shared" ref="K56" si="46">SUM(BH56:BV56)</f>
        <v>0</v>
      </c>
      <c r="L56" s="207">
        <f>K56/1.95583</f>
        <v>0</v>
      </c>
      <c r="M56" s="191"/>
      <c r="N56" s="167"/>
      <c r="O56" s="167"/>
      <c r="P56" s="167"/>
      <c r="Q56" s="167"/>
      <c r="R56" s="167"/>
      <c r="S56" s="170"/>
      <c r="T56" s="170"/>
      <c r="U56" s="167"/>
      <c r="V56" s="167"/>
      <c r="W56" s="167"/>
      <c r="X56" s="167"/>
      <c r="Y56" s="167"/>
      <c r="Z56" s="170"/>
      <c r="AA56" s="170"/>
      <c r="AB56" s="167"/>
      <c r="AC56" s="167"/>
      <c r="AD56" s="167"/>
      <c r="AE56" s="167"/>
      <c r="AF56" s="167"/>
      <c r="AG56" s="170"/>
      <c r="AH56" s="170"/>
      <c r="AI56" s="167"/>
      <c r="AJ56" s="167"/>
      <c r="AK56" s="167"/>
      <c r="AL56" s="167"/>
      <c r="AM56" s="167"/>
      <c r="AN56" s="170"/>
      <c r="AO56" s="170"/>
      <c r="AP56" s="167"/>
      <c r="AQ56" s="167"/>
      <c r="AR56" s="196"/>
      <c r="AS56" s="197">
        <f t="shared" si="9"/>
        <v>0</v>
      </c>
      <c r="AT56" s="197">
        <f t="shared" si="10"/>
        <v>0</v>
      </c>
      <c r="AU56" s="197">
        <f t="shared" si="11"/>
        <v>0</v>
      </c>
      <c r="AV56" s="197">
        <f t="shared" si="12"/>
        <v>0</v>
      </c>
      <c r="AW56" s="197">
        <f t="shared" si="13"/>
        <v>0</v>
      </c>
      <c r="AX56" s="197">
        <f t="shared" si="14"/>
        <v>0</v>
      </c>
      <c r="AY56" s="197">
        <f t="shared" si="15"/>
        <v>0</v>
      </c>
      <c r="AZ56" s="197">
        <f t="shared" si="16"/>
        <v>0</v>
      </c>
      <c r="BA56" s="197">
        <f t="shared" si="17"/>
        <v>0</v>
      </c>
      <c r="BB56" s="197">
        <f t="shared" si="18"/>
        <v>0</v>
      </c>
      <c r="BC56" s="197">
        <f t="shared" si="19"/>
        <v>0</v>
      </c>
      <c r="BD56" s="197">
        <f t="shared" si="20"/>
        <v>0</v>
      </c>
      <c r="BE56" s="197">
        <f t="shared" si="21"/>
        <v>0</v>
      </c>
      <c r="BF56" s="197">
        <f t="shared" si="22"/>
        <v>0</v>
      </c>
      <c r="BG56" s="197">
        <f t="shared" si="23"/>
        <v>0</v>
      </c>
      <c r="BH56" s="197" t="str">
        <f t="shared" si="24"/>
        <v>0</v>
      </c>
      <c r="BI56" s="197" t="str">
        <f t="shared" si="25"/>
        <v>0</v>
      </c>
      <c r="BJ56" s="197" t="str">
        <f t="shared" si="26"/>
        <v>0</v>
      </c>
      <c r="BK56" s="197" t="str">
        <f t="shared" si="27"/>
        <v>0</v>
      </c>
      <c r="BL56" s="197" t="str">
        <f t="shared" si="28"/>
        <v>0</v>
      </c>
      <c r="BM56" s="197" t="str">
        <f t="shared" si="29"/>
        <v>0</v>
      </c>
      <c r="BN56" s="197" t="str">
        <f t="shared" si="30"/>
        <v>0</v>
      </c>
      <c r="BO56" s="197" t="str">
        <f t="shared" si="31"/>
        <v>0</v>
      </c>
      <c r="BP56" s="197" t="str">
        <f t="shared" si="32"/>
        <v>0</v>
      </c>
      <c r="BQ56" s="197" t="str">
        <f t="shared" si="33"/>
        <v>0</v>
      </c>
      <c r="BR56" s="197" t="str">
        <f t="shared" si="34"/>
        <v>0</v>
      </c>
      <c r="BS56" s="197" t="str">
        <f t="shared" si="35"/>
        <v>0</v>
      </c>
      <c r="BT56" s="197" t="str">
        <f t="shared" si="36"/>
        <v>0</v>
      </c>
      <c r="BU56" s="197" t="str">
        <f t="shared" si="37"/>
        <v>0</v>
      </c>
      <c r="BV56" s="197" t="str">
        <f t="shared" si="38"/>
        <v>0</v>
      </c>
      <c r="BX56" s="171"/>
    </row>
    <row r="57" spans="1:76" s="125" customFormat="1" ht="20.100000000000001" customHeight="1" thickBot="1">
      <c r="A57" s="163"/>
      <c r="B57" s="104" t="s">
        <v>63</v>
      </c>
      <c r="C57" s="123">
        <v>0.4375</v>
      </c>
      <c r="D57" s="241" t="s">
        <v>444</v>
      </c>
      <c r="E57" s="242"/>
      <c r="F57" s="254"/>
      <c r="G57" s="254"/>
      <c r="H57" s="78"/>
      <c r="I57" s="78"/>
      <c r="J57" s="164"/>
      <c r="K57" s="206"/>
      <c r="L57" s="207"/>
      <c r="M57" s="191"/>
      <c r="N57" s="167"/>
      <c r="O57" s="167"/>
      <c r="P57" s="167"/>
      <c r="Q57" s="167"/>
      <c r="R57" s="167"/>
      <c r="S57" s="166"/>
      <c r="T57" s="166"/>
      <c r="U57" s="167"/>
      <c r="V57" s="167"/>
      <c r="W57" s="167"/>
      <c r="X57" s="167"/>
      <c r="Y57" s="167"/>
      <c r="Z57" s="166"/>
      <c r="AA57" s="166"/>
      <c r="AB57" s="167"/>
      <c r="AC57" s="167"/>
      <c r="AD57" s="167"/>
      <c r="AE57" s="167"/>
      <c r="AF57" s="167"/>
      <c r="AG57" s="166"/>
      <c r="AH57" s="166"/>
      <c r="AI57" s="167"/>
      <c r="AJ57" s="167"/>
      <c r="AK57" s="167"/>
      <c r="AL57" s="167"/>
      <c r="AM57" s="167"/>
      <c r="AN57" s="166"/>
      <c r="AO57" s="166"/>
      <c r="AP57" s="167"/>
      <c r="AQ57" s="167"/>
      <c r="AR57" s="196"/>
      <c r="AS57" s="197">
        <f t="shared" si="9"/>
        <v>0</v>
      </c>
      <c r="AT57" s="197">
        <f t="shared" si="10"/>
        <v>0</v>
      </c>
      <c r="AU57" s="197">
        <f t="shared" si="11"/>
        <v>0</v>
      </c>
      <c r="AV57" s="197">
        <f t="shared" si="12"/>
        <v>0</v>
      </c>
      <c r="AW57" s="197">
        <f t="shared" si="13"/>
        <v>0</v>
      </c>
      <c r="AX57" s="197">
        <f t="shared" si="14"/>
        <v>0</v>
      </c>
      <c r="AY57" s="197">
        <f t="shared" si="15"/>
        <v>0</v>
      </c>
      <c r="AZ57" s="197">
        <f t="shared" si="16"/>
        <v>0</v>
      </c>
      <c r="BA57" s="197">
        <f t="shared" si="17"/>
        <v>0</v>
      </c>
      <c r="BB57" s="197">
        <f t="shared" si="18"/>
        <v>0</v>
      </c>
      <c r="BC57" s="197">
        <f t="shared" si="19"/>
        <v>0</v>
      </c>
      <c r="BD57" s="197">
        <f t="shared" si="20"/>
        <v>0</v>
      </c>
      <c r="BE57" s="197">
        <f t="shared" si="21"/>
        <v>0</v>
      </c>
      <c r="BF57" s="197">
        <f t="shared" si="22"/>
        <v>0</v>
      </c>
      <c r="BG57" s="197">
        <f t="shared" si="23"/>
        <v>0</v>
      </c>
      <c r="BH57" s="197" t="str">
        <f t="shared" si="24"/>
        <v>0</v>
      </c>
      <c r="BI57" s="197" t="str">
        <f t="shared" si="25"/>
        <v>0</v>
      </c>
      <c r="BJ57" s="197" t="str">
        <f t="shared" si="26"/>
        <v>0</v>
      </c>
      <c r="BK57" s="197" t="str">
        <f t="shared" si="27"/>
        <v>0</v>
      </c>
      <c r="BL57" s="197" t="str">
        <f t="shared" si="28"/>
        <v>0</v>
      </c>
      <c r="BM57" s="197" t="str">
        <f t="shared" si="29"/>
        <v>0</v>
      </c>
      <c r="BN57" s="197" t="str">
        <f t="shared" si="30"/>
        <v>0</v>
      </c>
      <c r="BO57" s="197" t="str">
        <f t="shared" si="31"/>
        <v>0</v>
      </c>
      <c r="BP57" s="197" t="str">
        <f t="shared" si="32"/>
        <v>0</v>
      </c>
      <c r="BQ57" s="197" t="str">
        <f t="shared" si="33"/>
        <v>0</v>
      </c>
      <c r="BR57" s="197" t="str">
        <f t="shared" si="34"/>
        <v>0</v>
      </c>
      <c r="BS57" s="197" t="str">
        <f t="shared" si="35"/>
        <v>0</v>
      </c>
      <c r="BT57" s="197" t="str">
        <f t="shared" si="36"/>
        <v>0</v>
      </c>
      <c r="BU57" s="197" t="str">
        <f t="shared" si="37"/>
        <v>0</v>
      </c>
      <c r="BV57" s="197" t="str">
        <f t="shared" si="38"/>
        <v>0</v>
      </c>
      <c r="BX57" s="171"/>
    </row>
    <row r="58" spans="1:76" s="125" customFormat="1" ht="20.100000000000001" customHeight="1" thickBot="1">
      <c r="A58" s="169"/>
      <c r="B58" s="74" t="s">
        <v>64</v>
      </c>
      <c r="C58" s="111">
        <v>0.4548611111111111</v>
      </c>
      <c r="D58" s="111" t="s">
        <v>397</v>
      </c>
      <c r="E58" s="111" t="s">
        <v>398</v>
      </c>
      <c r="F58" s="255">
        <f>H58/1.95583</f>
        <v>168.7263207947521</v>
      </c>
      <c r="G58" s="255">
        <f>I58/1.95583</f>
        <v>168.7263207947521</v>
      </c>
      <c r="H58" s="178">
        <v>330</v>
      </c>
      <c r="I58" s="178">
        <f>$H58*'Campaign Total'!$F$43</f>
        <v>330</v>
      </c>
      <c r="J58" s="164">
        <f t="shared" ref="J58" si="47">SUM(AS58:BG58)</f>
        <v>0</v>
      </c>
      <c r="K58" s="206">
        <f t="shared" ref="K58" si="48">SUM(BH58:BV58)</f>
        <v>0</v>
      </c>
      <c r="L58" s="207">
        <f>K58/1.95583</f>
        <v>0</v>
      </c>
      <c r="M58" s="191"/>
      <c r="N58" s="167"/>
      <c r="O58" s="167"/>
      <c r="P58" s="167"/>
      <c r="Q58" s="167"/>
      <c r="R58" s="167"/>
      <c r="S58" s="170"/>
      <c r="T58" s="170"/>
      <c r="U58" s="167"/>
      <c r="V58" s="167"/>
      <c r="W58" s="167"/>
      <c r="X58" s="167"/>
      <c r="Y58" s="167"/>
      <c r="Z58" s="170"/>
      <c r="AA58" s="170"/>
      <c r="AB58" s="167"/>
      <c r="AC58" s="167"/>
      <c r="AD58" s="167"/>
      <c r="AE58" s="167"/>
      <c r="AF58" s="167"/>
      <c r="AG58" s="170"/>
      <c r="AH58" s="170"/>
      <c r="AI58" s="167"/>
      <c r="AJ58" s="167"/>
      <c r="AK58" s="167"/>
      <c r="AL58" s="167"/>
      <c r="AM58" s="167"/>
      <c r="AN58" s="170"/>
      <c r="AO58" s="170"/>
      <c r="AP58" s="167"/>
      <c r="AQ58" s="167"/>
      <c r="AR58" s="196"/>
      <c r="AS58" s="197">
        <f t="shared" si="9"/>
        <v>0</v>
      </c>
      <c r="AT58" s="197">
        <f t="shared" si="10"/>
        <v>0</v>
      </c>
      <c r="AU58" s="197">
        <f t="shared" si="11"/>
        <v>0</v>
      </c>
      <c r="AV58" s="197">
        <f t="shared" si="12"/>
        <v>0</v>
      </c>
      <c r="AW58" s="197">
        <f t="shared" si="13"/>
        <v>0</v>
      </c>
      <c r="AX58" s="197">
        <f t="shared" si="14"/>
        <v>0</v>
      </c>
      <c r="AY58" s="197">
        <f t="shared" si="15"/>
        <v>0</v>
      </c>
      <c r="AZ58" s="197">
        <f t="shared" si="16"/>
        <v>0</v>
      </c>
      <c r="BA58" s="197">
        <f t="shared" si="17"/>
        <v>0</v>
      </c>
      <c r="BB58" s="197">
        <f t="shared" si="18"/>
        <v>0</v>
      </c>
      <c r="BC58" s="197">
        <f t="shared" si="19"/>
        <v>0</v>
      </c>
      <c r="BD58" s="197">
        <f t="shared" si="20"/>
        <v>0</v>
      </c>
      <c r="BE58" s="197">
        <f t="shared" si="21"/>
        <v>0</v>
      </c>
      <c r="BF58" s="197">
        <f t="shared" si="22"/>
        <v>0</v>
      </c>
      <c r="BG58" s="197">
        <f t="shared" si="23"/>
        <v>0</v>
      </c>
      <c r="BH58" s="197" t="str">
        <f t="shared" si="24"/>
        <v>0</v>
      </c>
      <c r="BI58" s="197" t="str">
        <f t="shared" si="25"/>
        <v>0</v>
      </c>
      <c r="BJ58" s="197" t="str">
        <f t="shared" si="26"/>
        <v>0</v>
      </c>
      <c r="BK58" s="197" t="str">
        <f t="shared" si="27"/>
        <v>0</v>
      </c>
      <c r="BL58" s="197" t="str">
        <f t="shared" si="28"/>
        <v>0</v>
      </c>
      <c r="BM58" s="197" t="str">
        <f t="shared" si="29"/>
        <v>0</v>
      </c>
      <c r="BN58" s="197" t="str">
        <f t="shared" si="30"/>
        <v>0</v>
      </c>
      <c r="BO58" s="197" t="str">
        <f t="shared" si="31"/>
        <v>0</v>
      </c>
      <c r="BP58" s="197" t="str">
        <f t="shared" si="32"/>
        <v>0</v>
      </c>
      <c r="BQ58" s="197" t="str">
        <f t="shared" si="33"/>
        <v>0</v>
      </c>
      <c r="BR58" s="197" t="str">
        <f t="shared" si="34"/>
        <v>0</v>
      </c>
      <c r="BS58" s="197" t="str">
        <f t="shared" si="35"/>
        <v>0</v>
      </c>
      <c r="BT58" s="197" t="str">
        <f t="shared" si="36"/>
        <v>0</v>
      </c>
      <c r="BU58" s="197" t="str">
        <f t="shared" si="37"/>
        <v>0</v>
      </c>
      <c r="BV58" s="197" t="str">
        <f t="shared" si="38"/>
        <v>0</v>
      </c>
      <c r="BX58" s="171"/>
    </row>
    <row r="59" spans="1:76" s="125" customFormat="1" ht="19.5" thickBot="1">
      <c r="A59" s="163"/>
      <c r="B59" s="104" t="s">
        <v>63</v>
      </c>
      <c r="C59" s="123">
        <v>0.45833333333333331</v>
      </c>
      <c r="D59" s="241" t="s">
        <v>422</v>
      </c>
      <c r="E59" s="242"/>
      <c r="F59" s="254"/>
      <c r="G59" s="254"/>
      <c r="H59" s="78"/>
      <c r="I59" s="78"/>
      <c r="J59" s="164"/>
      <c r="K59" s="206"/>
      <c r="L59" s="207"/>
      <c r="M59" s="191"/>
      <c r="N59" s="167"/>
      <c r="O59" s="167"/>
      <c r="P59" s="167"/>
      <c r="Q59" s="167"/>
      <c r="R59" s="167"/>
      <c r="S59" s="166"/>
      <c r="T59" s="166"/>
      <c r="U59" s="167"/>
      <c r="V59" s="167"/>
      <c r="W59" s="167"/>
      <c r="X59" s="167"/>
      <c r="Y59" s="167"/>
      <c r="Z59" s="166"/>
      <c r="AA59" s="166"/>
      <c r="AB59" s="167"/>
      <c r="AC59" s="167"/>
      <c r="AD59" s="167"/>
      <c r="AE59" s="167"/>
      <c r="AF59" s="167"/>
      <c r="AG59" s="166"/>
      <c r="AH59" s="166"/>
      <c r="AI59" s="167"/>
      <c r="AJ59" s="167"/>
      <c r="AK59" s="167"/>
      <c r="AL59" s="167"/>
      <c r="AM59" s="167"/>
      <c r="AN59" s="166"/>
      <c r="AO59" s="166"/>
      <c r="AP59" s="167"/>
      <c r="AQ59" s="167"/>
      <c r="AR59" s="196"/>
      <c r="AS59" s="197">
        <f t="shared" si="9"/>
        <v>0</v>
      </c>
      <c r="AT59" s="197">
        <f t="shared" si="10"/>
        <v>0</v>
      </c>
      <c r="AU59" s="197">
        <f t="shared" si="11"/>
        <v>0</v>
      </c>
      <c r="AV59" s="197">
        <f t="shared" si="12"/>
        <v>0</v>
      </c>
      <c r="AW59" s="197">
        <f t="shared" si="13"/>
        <v>0</v>
      </c>
      <c r="AX59" s="197">
        <f t="shared" si="14"/>
        <v>0</v>
      </c>
      <c r="AY59" s="197">
        <f t="shared" si="15"/>
        <v>0</v>
      </c>
      <c r="AZ59" s="197">
        <f t="shared" si="16"/>
        <v>0</v>
      </c>
      <c r="BA59" s="197">
        <f t="shared" si="17"/>
        <v>0</v>
      </c>
      <c r="BB59" s="197">
        <f t="shared" si="18"/>
        <v>0</v>
      </c>
      <c r="BC59" s="197">
        <f t="shared" si="19"/>
        <v>0</v>
      </c>
      <c r="BD59" s="197">
        <f t="shared" si="20"/>
        <v>0</v>
      </c>
      <c r="BE59" s="197">
        <f t="shared" si="21"/>
        <v>0</v>
      </c>
      <c r="BF59" s="197">
        <f t="shared" si="22"/>
        <v>0</v>
      </c>
      <c r="BG59" s="197">
        <f t="shared" si="23"/>
        <v>0</v>
      </c>
      <c r="BH59" s="197" t="str">
        <f t="shared" si="24"/>
        <v>0</v>
      </c>
      <c r="BI59" s="197" t="str">
        <f t="shared" si="25"/>
        <v>0</v>
      </c>
      <c r="BJ59" s="197" t="str">
        <f t="shared" si="26"/>
        <v>0</v>
      </c>
      <c r="BK59" s="197" t="str">
        <f t="shared" si="27"/>
        <v>0</v>
      </c>
      <c r="BL59" s="197" t="str">
        <f t="shared" si="28"/>
        <v>0</v>
      </c>
      <c r="BM59" s="197" t="str">
        <f t="shared" si="29"/>
        <v>0</v>
      </c>
      <c r="BN59" s="197" t="str">
        <f t="shared" si="30"/>
        <v>0</v>
      </c>
      <c r="BO59" s="197" t="str">
        <f t="shared" si="31"/>
        <v>0</v>
      </c>
      <c r="BP59" s="197" t="str">
        <f t="shared" si="32"/>
        <v>0</v>
      </c>
      <c r="BQ59" s="197" t="str">
        <f t="shared" si="33"/>
        <v>0</v>
      </c>
      <c r="BR59" s="197" t="str">
        <f t="shared" si="34"/>
        <v>0</v>
      </c>
      <c r="BS59" s="197" t="str">
        <f t="shared" si="35"/>
        <v>0</v>
      </c>
      <c r="BT59" s="197" t="str">
        <f t="shared" si="36"/>
        <v>0</v>
      </c>
      <c r="BU59" s="197" t="str">
        <f t="shared" si="37"/>
        <v>0</v>
      </c>
      <c r="BV59" s="197" t="str">
        <f t="shared" si="38"/>
        <v>0</v>
      </c>
      <c r="BX59" s="171"/>
    </row>
    <row r="60" spans="1:76" s="125" customFormat="1" ht="20.100000000000001" customHeight="1" thickBot="1">
      <c r="A60" s="163"/>
      <c r="B60" s="74" t="s">
        <v>64</v>
      </c>
      <c r="C60" s="111">
        <v>0.47569444444444442</v>
      </c>
      <c r="D60" s="111" t="s">
        <v>306</v>
      </c>
      <c r="E60" s="111" t="s">
        <v>307</v>
      </c>
      <c r="F60" s="256">
        <f>H60/1.95583</f>
        <v>112.48421386316807</v>
      </c>
      <c r="G60" s="256">
        <f>I60/1.95583</f>
        <v>112.48421386316807</v>
      </c>
      <c r="H60" s="118">
        <v>220</v>
      </c>
      <c r="I60" s="118">
        <f>$H60*'Campaign Total'!$F$43</f>
        <v>220</v>
      </c>
      <c r="J60" s="164">
        <f>SUM(AS60:BG60)</f>
        <v>0</v>
      </c>
      <c r="K60" s="206">
        <f>SUM(BH60:BV60)</f>
        <v>0</v>
      </c>
      <c r="L60" s="207">
        <f>K60/1.95583</f>
        <v>0</v>
      </c>
      <c r="M60" s="191"/>
      <c r="N60" s="167"/>
      <c r="O60" s="167"/>
      <c r="P60" s="167"/>
      <c r="Q60" s="167"/>
      <c r="R60" s="167"/>
      <c r="S60" s="170"/>
      <c r="T60" s="170"/>
      <c r="U60" s="167"/>
      <c r="V60" s="167"/>
      <c r="W60" s="167"/>
      <c r="X60" s="167"/>
      <c r="Y60" s="167"/>
      <c r="Z60" s="170"/>
      <c r="AA60" s="170"/>
      <c r="AB60" s="167"/>
      <c r="AC60" s="167"/>
      <c r="AD60" s="167"/>
      <c r="AE60" s="167"/>
      <c r="AF60" s="167"/>
      <c r="AG60" s="170"/>
      <c r="AH60" s="170"/>
      <c r="AI60" s="167"/>
      <c r="AJ60" s="167"/>
      <c r="AK60" s="167"/>
      <c r="AL60" s="167"/>
      <c r="AM60" s="167"/>
      <c r="AN60" s="170"/>
      <c r="AO60" s="170"/>
      <c r="AP60" s="167"/>
      <c r="AQ60" s="167"/>
      <c r="AR60" s="196"/>
      <c r="AS60" s="197">
        <f t="shared" si="9"/>
        <v>0</v>
      </c>
      <c r="AT60" s="197">
        <f t="shared" si="10"/>
        <v>0</v>
      </c>
      <c r="AU60" s="197">
        <f t="shared" si="11"/>
        <v>0</v>
      </c>
      <c r="AV60" s="197">
        <f t="shared" si="12"/>
        <v>0</v>
      </c>
      <c r="AW60" s="197">
        <f t="shared" si="13"/>
        <v>0</v>
      </c>
      <c r="AX60" s="197">
        <f t="shared" si="14"/>
        <v>0</v>
      </c>
      <c r="AY60" s="197">
        <f t="shared" si="15"/>
        <v>0</v>
      </c>
      <c r="AZ60" s="197">
        <f t="shared" si="16"/>
        <v>0</v>
      </c>
      <c r="BA60" s="197">
        <f t="shared" si="17"/>
        <v>0</v>
      </c>
      <c r="BB60" s="197">
        <f t="shared" si="18"/>
        <v>0</v>
      </c>
      <c r="BC60" s="197">
        <f t="shared" si="19"/>
        <v>0</v>
      </c>
      <c r="BD60" s="197">
        <f t="shared" si="20"/>
        <v>0</v>
      </c>
      <c r="BE60" s="197">
        <f t="shared" si="21"/>
        <v>0</v>
      </c>
      <c r="BF60" s="197">
        <f t="shared" si="22"/>
        <v>0</v>
      </c>
      <c r="BG60" s="197">
        <f t="shared" si="23"/>
        <v>0</v>
      </c>
      <c r="BH60" s="197" t="str">
        <f t="shared" si="24"/>
        <v>0</v>
      </c>
      <c r="BI60" s="197" t="str">
        <f t="shared" si="25"/>
        <v>0</v>
      </c>
      <c r="BJ60" s="197" t="str">
        <f t="shared" si="26"/>
        <v>0</v>
      </c>
      <c r="BK60" s="197" t="str">
        <f t="shared" si="27"/>
        <v>0</v>
      </c>
      <c r="BL60" s="197" t="str">
        <f t="shared" si="28"/>
        <v>0</v>
      </c>
      <c r="BM60" s="197" t="str">
        <f t="shared" si="29"/>
        <v>0</v>
      </c>
      <c r="BN60" s="197" t="str">
        <f t="shared" si="30"/>
        <v>0</v>
      </c>
      <c r="BO60" s="197" t="str">
        <f t="shared" si="31"/>
        <v>0</v>
      </c>
      <c r="BP60" s="197" t="str">
        <f t="shared" si="32"/>
        <v>0</v>
      </c>
      <c r="BQ60" s="197" t="str">
        <f t="shared" si="33"/>
        <v>0</v>
      </c>
      <c r="BR60" s="197" t="str">
        <f t="shared" si="34"/>
        <v>0</v>
      </c>
      <c r="BS60" s="197" t="str">
        <f t="shared" si="35"/>
        <v>0</v>
      </c>
      <c r="BT60" s="197" t="str">
        <f t="shared" si="36"/>
        <v>0</v>
      </c>
      <c r="BU60" s="197" t="str">
        <f t="shared" si="37"/>
        <v>0</v>
      </c>
      <c r="BV60" s="197" t="str">
        <f t="shared" si="38"/>
        <v>0</v>
      </c>
      <c r="BX60" s="171"/>
    </row>
    <row r="61" spans="1:76" s="125" customFormat="1" ht="20.100000000000001" customHeight="1" thickBot="1">
      <c r="A61" s="163"/>
      <c r="B61" s="104" t="s">
        <v>63</v>
      </c>
      <c r="C61" s="123">
        <v>0.47916666666666669</v>
      </c>
      <c r="D61" s="241" t="s">
        <v>457</v>
      </c>
      <c r="E61" s="242"/>
      <c r="F61" s="254"/>
      <c r="G61" s="254"/>
      <c r="H61" s="78"/>
      <c r="I61" s="78"/>
      <c r="J61" s="164"/>
      <c r="K61" s="206"/>
      <c r="L61" s="207"/>
      <c r="M61" s="191"/>
      <c r="N61" s="167"/>
      <c r="O61" s="167"/>
      <c r="P61" s="167"/>
      <c r="Q61" s="167"/>
      <c r="R61" s="167"/>
      <c r="S61" s="166"/>
      <c r="T61" s="166"/>
      <c r="U61" s="167"/>
      <c r="V61" s="167"/>
      <c r="W61" s="167"/>
      <c r="X61" s="167"/>
      <c r="Y61" s="167"/>
      <c r="Z61" s="166"/>
      <c r="AA61" s="166"/>
      <c r="AB61" s="167"/>
      <c r="AC61" s="167"/>
      <c r="AD61" s="167"/>
      <c r="AE61" s="167"/>
      <c r="AF61" s="167"/>
      <c r="AG61" s="166"/>
      <c r="AH61" s="166"/>
      <c r="AI61" s="167"/>
      <c r="AJ61" s="167"/>
      <c r="AK61" s="167"/>
      <c r="AL61" s="167"/>
      <c r="AM61" s="167"/>
      <c r="AN61" s="166"/>
      <c r="AO61" s="166"/>
      <c r="AP61" s="167"/>
      <c r="AQ61" s="167"/>
      <c r="AR61" s="196"/>
      <c r="AS61" s="197">
        <f t="shared" si="9"/>
        <v>0</v>
      </c>
      <c r="AT61" s="197">
        <f t="shared" si="10"/>
        <v>0</v>
      </c>
      <c r="AU61" s="197">
        <f t="shared" si="11"/>
        <v>0</v>
      </c>
      <c r="AV61" s="197">
        <f t="shared" si="12"/>
        <v>0</v>
      </c>
      <c r="AW61" s="197">
        <f t="shared" si="13"/>
        <v>0</v>
      </c>
      <c r="AX61" s="197">
        <f t="shared" si="14"/>
        <v>0</v>
      </c>
      <c r="AY61" s="197">
        <f t="shared" si="15"/>
        <v>0</v>
      </c>
      <c r="AZ61" s="197">
        <f t="shared" si="16"/>
        <v>0</v>
      </c>
      <c r="BA61" s="197">
        <f t="shared" si="17"/>
        <v>0</v>
      </c>
      <c r="BB61" s="197">
        <f t="shared" si="18"/>
        <v>0</v>
      </c>
      <c r="BC61" s="197">
        <f t="shared" si="19"/>
        <v>0</v>
      </c>
      <c r="BD61" s="197">
        <f t="shared" si="20"/>
        <v>0</v>
      </c>
      <c r="BE61" s="197">
        <f t="shared" si="21"/>
        <v>0</v>
      </c>
      <c r="BF61" s="197">
        <f t="shared" si="22"/>
        <v>0</v>
      </c>
      <c r="BG61" s="197">
        <f t="shared" si="23"/>
        <v>0</v>
      </c>
      <c r="BH61" s="197" t="str">
        <f t="shared" si="24"/>
        <v>0</v>
      </c>
      <c r="BI61" s="197" t="str">
        <f t="shared" si="25"/>
        <v>0</v>
      </c>
      <c r="BJ61" s="197" t="str">
        <f t="shared" si="26"/>
        <v>0</v>
      </c>
      <c r="BK61" s="197" t="str">
        <f t="shared" si="27"/>
        <v>0</v>
      </c>
      <c r="BL61" s="197" t="str">
        <f t="shared" si="28"/>
        <v>0</v>
      </c>
      <c r="BM61" s="197" t="str">
        <f t="shared" si="29"/>
        <v>0</v>
      </c>
      <c r="BN61" s="197" t="str">
        <f t="shared" si="30"/>
        <v>0</v>
      </c>
      <c r="BO61" s="197" t="str">
        <f t="shared" si="31"/>
        <v>0</v>
      </c>
      <c r="BP61" s="197" t="str">
        <f t="shared" si="32"/>
        <v>0</v>
      </c>
      <c r="BQ61" s="197" t="str">
        <f t="shared" si="33"/>
        <v>0</v>
      </c>
      <c r="BR61" s="197" t="str">
        <f t="shared" si="34"/>
        <v>0</v>
      </c>
      <c r="BS61" s="197" t="str">
        <f t="shared" si="35"/>
        <v>0</v>
      </c>
      <c r="BT61" s="197" t="str">
        <f t="shared" si="36"/>
        <v>0</v>
      </c>
      <c r="BU61" s="197" t="str">
        <f t="shared" si="37"/>
        <v>0</v>
      </c>
      <c r="BV61" s="197" t="str">
        <f t="shared" si="38"/>
        <v>0</v>
      </c>
      <c r="BX61" s="171"/>
    </row>
    <row r="62" spans="1:76" s="125" customFormat="1" ht="20.100000000000001" customHeight="1" thickBot="1">
      <c r="A62" s="163"/>
      <c r="B62" s="74" t="s">
        <v>64</v>
      </c>
      <c r="C62" s="111">
        <v>0.49305555555555558</v>
      </c>
      <c r="D62" s="111" t="s">
        <v>336</v>
      </c>
      <c r="E62" s="111" t="s">
        <v>337</v>
      </c>
      <c r="F62" s="256">
        <f>H62/1.95583</f>
        <v>122.71005148709244</v>
      </c>
      <c r="G62" s="256">
        <f>I62/1.95583</f>
        <v>122.71005148709244</v>
      </c>
      <c r="H62" s="118">
        <v>240</v>
      </c>
      <c r="I62" s="118">
        <f>$H62*'Campaign Total'!$F$43</f>
        <v>240</v>
      </c>
      <c r="J62" s="164">
        <f>SUM(AS62:BG62)</f>
        <v>0</v>
      </c>
      <c r="K62" s="206">
        <f>SUM(BH62:BV62)</f>
        <v>0</v>
      </c>
      <c r="L62" s="207">
        <f>K62/1.95583</f>
        <v>0</v>
      </c>
      <c r="M62" s="191"/>
      <c r="N62" s="167"/>
      <c r="O62" s="167"/>
      <c r="P62" s="167"/>
      <c r="Q62" s="167"/>
      <c r="R62" s="167"/>
      <c r="S62" s="170"/>
      <c r="T62" s="170"/>
      <c r="U62" s="167"/>
      <c r="V62" s="167"/>
      <c r="W62" s="167"/>
      <c r="X62" s="167"/>
      <c r="Y62" s="167"/>
      <c r="Z62" s="170"/>
      <c r="AA62" s="170"/>
      <c r="AB62" s="167"/>
      <c r="AC62" s="167"/>
      <c r="AD62" s="167"/>
      <c r="AE62" s="167"/>
      <c r="AF62" s="167"/>
      <c r="AG62" s="170"/>
      <c r="AH62" s="170"/>
      <c r="AI62" s="167"/>
      <c r="AJ62" s="167"/>
      <c r="AK62" s="167"/>
      <c r="AL62" s="167"/>
      <c r="AM62" s="167"/>
      <c r="AN62" s="170"/>
      <c r="AO62" s="170"/>
      <c r="AP62" s="167"/>
      <c r="AQ62" s="167"/>
      <c r="AR62" s="196"/>
      <c r="AS62" s="197">
        <f t="shared" si="9"/>
        <v>0</v>
      </c>
      <c r="AT62" s="197">
        <f t="shared" si="10"/>
        <v>0</v>
      </c>
      <c r="AU62" s="197">
        <f t="shared" si="11"/>
        <v>0</v>
      </c>
      <c r="AV62" s="197">
        <f t="shared" si="12"/>
        <v>0</v>
      </c>
      <c r="AW62" s="197">
        <f t="shared" si="13"/>
        <v>0</v>
      </c>
      <c r="AX62" s="197">
        <f t="shared" si="14"/>
        <v>0</v>
      </c>
      <c r="AY62" s="197">
        <f t="shared" si="15"/>
        <v>0</v>
      </c>
      <c r="AZ62" s="197">
        <f t="shared" si="16"/>
        <v>0</v>
      </c>
      <c r="BA62" s="197">
        <f t="shared" si="17"/>
        <v>0</v>
      </c>
      <c r="BB62" s="197">
        <f t="shared" si="18"/>
        <v>0</v>
      </c>
      <c r="BC62" s="197">
        <f t="shared" si="19"/>
        <v>0</v>
      </c>
      <c r="BD62" s="197">
        <f t="shared" si="20"/>
        <v>0</v>
      </c>
      <c r="BE62" s="197">
        <f t="shared" si="21"/>
        <v>0</v>
      </c>
      <c r="BF62" s="197">
        <f t="shared" si="22"/>
        <v>0</v>
      </c>
      <c r="BG62" s="197">
        <f t="shared" si="23"/>
        <v>0</v>
      </c>
      <c r="BH62" s="197" t="str">
        <f t="shared" si="24"/>
        <v>0</v>
      </c>
      <c r="BI62" s="197" t="str">
        <f t="shared" si="25"/>
        <v>0</v>
      </c>
      <c r="BJ62" s="197" t="str">
        <f t="shared" si="26"/>
        <v>0</v>
      </c>
      <c r="BK62" s="197" t="str">
        <f t="shared" si="27"/>
        <v>0</v>
      </c>
      <c r="BL62" s="197" t="str">
        <f t="shared" si="28"/>
        <v>0</v>
      </c>
      <c r="BM62" s="197" t="str">
        <f t="shared" si="29"/>
        <v>0</v>
      </c>
      <c r="BN62" s="197" t="str">
        <f t="shared" si="30"/>
        <v>0</v>
      </c>
      <c r="BO62" s="197" t="str">
        <f t="shared" si="31"/>
        <v>0</v>
      </c>
      <c r="BP62" s="197" t="str">
        <f t="shared" si="32"/>
        <v>0</v>
      </c>
      <c r="BQ62" s="197" t="str">
        <f t="shared" si="33"/>
        <v>0</v>
      </c>
      <c r="BR62" s="197" t="str">
        <f t="shared" si="34"/>
        <v>0</v>
      </c>
      <c r="BS62" s="197" t="str">
        <f t="shared" si="35"/>
        <v>0</v>
      </c>
      <c r="BT62" s="197" t="str">
        <f t="shared" si="36"/>
        <v>0</v>
      </c>
      <c r="BU62" s="197" t="str">
        <f t="shared" si="37"/>
        <v>0</v>
      </c>
      <c r="BV62" s="197" t="str">
        <f t="shared" si="38"/>
        <v>0</v>
      </c>
      <c r="BX62" s="171"/>
    </row>
    <row r="63" spans="1:76" s="125" customFormat="1" ht="20.100000000000001" customHeight="1" thickBot="1">
      <c r="A63" s="163"/>
      <c r="B63" s="104" t="s">
        <v>63</v>
      </c>
      <c r="C63" s="123">
        <v>0.49652777777777779</v>
      </c>
      <c r="D63" s="241" t="s">
        <v>457</v>
      </c>
      <c r="E63" s="242"/>
      <c r="F63" s="254"/>
      <c r="G63" s="254"/>
      <c r="H63" s="78"/>
      <c r="I63" s="78"/>
      <c r="J63" s="164"/>
      <c r="K63" s="206"/>
      <c r="L63" s="207"/>
      <c r="M63" s="191"/>
      <c r="N63" s="167"/>
      <c r="O63" s="167"/>
      <c r="P63" s="167"/>
      <c r="Q63" s="167"/>
      <c r="R63" s="167"/>
      <c r="S63" s="166"/>
      <c r="T63" s="166"/>
      <c r="U63" s="167"/>
      <c r="V63" s="167"/>
      <c r="W63" s="167"/>
      <c r="X63" s="167"/>
      <c r="Y63" s="167"/>
      <c r="Z63" s="166"/>
      <c r="AA63" s="166"/>
      <c r="AB63" s="167"/>
      <c r="AC63" s="167"/>
      <c r="AD63" s="167"/>
      <c r="AE63" s="167"/>
      <c r="AF63" s="167"/>
      <c r="AG63" s="166"/>
      <c r="AH63" s="166"/>
      <c r="AI63" s="167"/>
      <c r="AJ63" s="167"/>
      <c r="AK63" s="167"/>
      <c r="AL63" s="167"/>
      <c r="AM63" s="167"/>
      <c r="AN63" s="166"/>
      <c r="AO63" s="166"/>
      <c r="AP63" s="167"/>
      <c r="AQ63" s="167"/>
      <c r="AR63" s="196"/>
      <c r="AS63" s="197">
        <f t="shared" si="9"/>
        <v>0</v>
      </c>
      <c r="AT63" s="197">
        <f t="shared" si="10"/>
        <v>0</v>
      </c>
      <c r="AU63" s="197">
        <f t="shared" si="11"/>
        <v>0</v>
      </c>
      <c r="AV63" s="197">
        <f t="shared" si="12"/>
        <v>0</v>
      </c>
      <c r="AW63" s="197">
        <f t="shared" si="13"/>
        <v>0</v>
      </c>
      <c r="AX63" s="197">
        <f t="shared" si="14"/>
        <v>0</v>
      </c>
      <c r="AY63" s="197">
        <f t="shared" si="15"/>
        <v>0</v>
      </c>
      <c r="AZ63" s="197">
        <f t="shared" si="16"/>
        <v>0</v>
      </c>
      <c r="BA63" s="197">
        <f t="shared" si="17"/>
        <v>0</v>
      </c>
      <c r="BB63" s="197">
        <f t="shared" si="18"/>
        <v>0</v>
      </c>
      <c r="BC63" s="197">
        <f t="shared" si="19"/>
        <v>0</v>
      </c>
      <c r="BD63" s="197">
        <f t="shared" si="20"/>
        <v>0</v>
      </c>
      <c r="BE63" s="197">
        <f t="shared" si="21"/>
        <v>0</v>
      </c>
      <c r="BF63" s="197">
        <f t="shared" si="22"/>
        <v>0</v>
      </c>
      <c r="BG63" s="197">
        <f t="shared" si="23"/>
        <v>0</v>
      </c>
      <c r="BH63" s="197" t="str">
        <f t="shared" si="24"/>
        <v>0</v>
      </c>
      <c r="BI63" s="197" t="str">
        <f t="shared" si="25"/>
        <v>0</v>
      </c>
      <c r="BJ63" s="197" t="str">
        <f t="shared" si="26"/>
        <v>0</v>
      </c>
      <c r="BK63" s="197" t="str">
        <f t="shared" si="27"/>
        <v>0</v>
      </c>
      <c r="BL63" s="197" t="str">
        <f t="shared" si="28"/>
        <v>0</v>
      </c>
      <c r="BM63" s="197" t="str">
        <f t="shared" si="29"/>
        <v>0</v>
      </c>
      <c r="BN63" s="197" t="str">
        <f t="shared" si="30"/>
        <v>0</v>
      </c>
      <c r="BO63" s="197" t="str">
        <f t="shared" si="31"/>
        <v>0</v>
      </c>
      <c r="BP63" s="197" t="str">
        <f t="shared" si="32"/>
        <v>0</v>
      </c>
      <c r="BQ63" s="197" t="str">
        <f t="shared" si="33"/>
        <v>0</v>
      </c>
      <c r="BR63" s="197" t="str">
        <f t="shared" si="34"/>
        <v>0</v>
      </c>
      <c r="BS63" s="197" t="str">
        <f t="shared" si="35"/>
        <v>0</v>
      </c>
      <c r="BT63" s="197" t="str">
        <f t="shared" si="36"/>
        <v>0</v>
      </c>
      <c r="BU63" s="197" t="str">
        <f t="shared" si="37"/>
        <v>0</v>
      </c>
      <c r="BV63" s="197" t="str">
        <f t="shared" si="38"/>
        <v>0</v>
      </c>
      <c r="BX63" s="171"/>
    </row>
    <row r="64" spans="1:76" s="125" customFormat="1" ht="20.100000000000001" customHeight="1" thickBot="1">
      <c r="A64" s="163"/>
      <c r="B64" s="74" t="s">
        <v>64</v>
      </c>
      <c r="C64" s="111">
        <v>0.51041666666666663</v>
      </c>
      <c r="D64" s="111" t="s">
        <v>237</v>
      </c>
      <c r="E64" s="118" t="s">
        <v>255</v>
      </c>
      <c r="F64" s="256">
        <f>H64/1.95583</f>
        <v>107.37129505120589</v>
      </c>
      <c r="G64" s="256">
        <f>I64/1.95583</f>
        <v>107.37129505120589</v>
      </c>
      <c r="H64" s="118">
        <v>210</v>
      </c>
      <c r="I64" s="118">
        <f>$H64*'Campaign Total'!$F$43</f>
        <v>210</v>
      </c>
      <c r="J64" s="164">
        <f t="shared" ref="J64" si="49">SUM(AS64:BG64)</f>
        <v>0</v>
      </c>
      <c r="K64" s="206">
        <f t="shared" ref="K64" si="50">SUM(BH64:BV64)</f>
        <v>0</v>
      </c>
      <c r="L64" s="207">
        <f>K64/1.95583</f>
        <v>0</v>
      </c>
      <c r="M64" s="191"/>
      <c r="N64" s="167"/>
      <c r="O64" s="167"/>
      <c r="P64" s="167"/>
      <c r="Q64" s="167"/>
      <c r="R64" s="167"/>
      <c r="S64" s="170"/>
      <c r="T64" s="170"/>
      <c r="U64" s="167"/>
      <c r="V64" s="167"/>
      <c r="W64" s="167"/>
      <c r="X64" s="167"/>
      <c r="Y64" s="167"/>
      <c r="Z64" s="170"/>
      <c r="AA64" s="170"/>
      <c r="AB64" s="167"/>
      <c r="AC64" s="167"/>
      <c r="AD64" s="167"/>
      <c r="AE64" s="167"/>
      <c r="AF64" s="167"/>
      <c r="AG64" s="170"/>
      <c r="AH64" s="170"/>
      <c r="AI64" s="167"/>
      <c r="AJ64" s="167"/>
      <c r="AK64" s="167"/>
      <c r="AL64" s="167"/>
      <c r="AM64" s="167"/>
      <c r="AN64" s="170"/>
      <c r="AO64" s="170"/>
      <c r="AP64" s="167"/>
      <c r="AQ64" s="167"/>
      <c r="AR64" s="196"/>
      <c r="AS64" s="197">
        <f t="shared" si="9"/>
        <v>0</v>
      </c>
      <c r="AT64" s="197">
        <f t="shared" si="10"/>
        <v>0</v>
      </c>
      <c r="AU64" s="197">
        <f t="shared" si="11"/>
        <v>0</v>
      </c>
      <c r="AV64" s="197">
        <f t="shared" si="12"/>
        <v>0</v>
      </c>
      <c r="AW64" s="197">
        <f t="shared" si="13"/>
        <v>0</v>
      </c>
      <c r="AX64" s="197">
        <f t="shared" si="14"/>
        <v>0</v>
      </c>
      <c r="AY64" s="197">
        <f t="shared" si="15"/>
        <v>0</v>
      </c>
      <c r="AZ64" s="197">
        <f t="shared" si="16"/>
        <v>0</v>
      </c>
      <c r="BA64" s="197">
        <f t="shared" si="17"/>
        <v>0</v>
      </c>
      <c r="BB64" s="197">
        <f t="shared" si="18"/>
        <v>0</v>
      </c>
      <c r="BC64" s="197">
        <f t="shared" si="19"/>
        <v>0</v>
      </c>
      <c r="BD64" s="197">
        <f t="shared" si="20"/>
        <v>0</v>
      </c>
      <c r="BE64" s="197">
        <f t="shared" si="21"/>
        <v>0</v>
      </c>
      <c r="BF64" s="197">
        <f t="shared" si="22"/>
        <v>0</v>
      </c>
      <c r="BG64" s="197">
        <f t="shared" si="23"/>
        <v>0</v>
      </c>
      <c r="BH64" s="197" t="str">
        <f t="shared" si="24"/>
        <v>0</v>
      </c>
      <c r="BI64" s="197" t="str">
        <f t="shared" si="25"/>
        <v>0</v>
      </c>
      <c r="BJ64" s="197" t="str">
        <f t="shared" si="26"/>
        <v>0</v>
      </c>
      <c r="BK64" s="197" t="str">
        <f t="shared" si="27"/>
        <v>0</v>
      </c>
      <c r="BL64" s="197" t="str">
        <f t="shared" si="28"/>
        <v>0</v>
      </c>
      <c r="BM64" s="197" t="str">
        <f t="shared" si="29"/>
        <v>0</v>
      </c>
      <c r="BN64" s="197" t="str">
        <f t="shared" si="30"/>
        <v>0</v>
      </c>
      <c r="BO64" s="197" t="str">
        <f t="shared" si="31"/>
        <v>0</v>
      </c>
      <c r="BP64" s="197" t="str">
        <f t="shared" si="32"/>
        <v>0</v>
      </c>
      <c r="BQ64" s="197" t="str">
        <f t="shared" si="33"/>
        <v>0</v>
      </c>
      <c r="BR64" s="197" t="str">
        <f t="shared" si="34"/>
        <v>0</v>
      </c>
      <c r="BS64" s="197" t="str">
        <f t="shared" si="35"/>
        <v>0</v>
      </c>
      <c r="BT64" s="197" t="str">
        <f t="shared" si="36"/>
        <v>0</v>
      </c>
      <c r="BU64" s="197" t="str">
        <f t="shared" si="37"/>
        <v>0</v>
      </c>
      <c r="BV64" s="197" t="str">
        <f t="shared" si="38"/>
        <v>0</v>
      </c>
      <c r="BX64" s="171"/>
    </row>
    <row r="65" spans="1:76" s="125" customFormat="1" ht="20.100000000000001" customHeight="1" thickBot="1">
      <c r="A65" s="163"/>
      <c r="B65" s="104" t="s">
        <v>63</v>
      </c>
      <c r="C65" s="123">
        <v>0.51388888888888884</v>
      </c>
      <c r="D65" s="241" t="s">
        <v>457</v>
      </c>
      <c r="E65" s="242"/>
      <c r="F65" s="254"/>
      <c r="G65" s="254"/>
      <c r="H65" s="78"/>
      <c r="I65" s="78"/>
      <c r="J65" s="164"/>
      <c r="K65" s="206"/>
      <c r="L65" s="207"/>
      <c r="M65" s="191"/>
      <c r="N65" s="167"/>
      <c r="O65" s="167"/>
      <c r="P65" s="167"/>
      <c r="Q65" s="167"/>
      <c r="R65" s="167"/>
      <c r="S65" s="166"/>
      <c r="T65" s="166"/>
      <c r="U65" s="167"/>
      <c r="V65" s="167"/>
      <c r="W65" s="167"/>
      <c r="X65" s="167"/>
      <c r="Y65" s="167"/>
      <c r="Z65" s="166"/>
      <c r="AA65" s="166"/>
      <c r="AB65" s="167"/>
      <c r="AC65" s="167"/>
      <c r="AD65" s="167"/>
      <c r="AE65" s="167"/>
      <c r="AF65" s="167"/>
      <c r="AG65" s="166"/>
      <c r="AH65" s="166"/>
      <c r="AI65" s="167"/>
      <c r="AJ65" s="167"/>
      <c r="AK65" s="167"/>
      <c r="AL65" s="167"/>
      <c r="AM65" s="167"/>
      <c r="AN65" s="166"/>
      <c r="AO65" s="166"/>
      <c r="AP65" s="167"/>
      <c r="AQ65" s="167"/>
      <c r="AR65" s="196"/>
      <c r="AS65" s="197">
        <f t="shared" si="9"/>
        <v>0</v>
      </c>
      <c r="AT65" s="197">
        <f t="shared" si="10"/>
        <v>0</v>
      </c>
      <c r="AU65" s="197">
        <f t="shared" si="11"/>
        <v>0</v>
      </c>
      <c r="AV65" s="197">
        <f t="shared" si="12"/>
        <v>0</v>
      </c>
      <c r="AW65" s="197">
        <f t="shared" si="13"/>
        <v>0</v>
      </c>
      <c r="AX65" s="197">
        <f t="shared" si="14"/>
        <v>0</v>
      </c>
      <c r="AY65" s="197">
        <f t="shared" si="15"/>
        <v>0</v>
      </c>
      <c r="AZ65" s="197">
        <f t="shared" si="16"/>
        <v>0</v>
      </c>
      <c r="BA65" s="197">
        <f t="shared" si="17"/>
        <v>0</v>
      </c>
      <c r="BB65" s="197">
        <f t="shared" si="18"/>
        <v>0</v>
      </c>
      <c r="BC65" s="197">
        <f t="shared" si="19"/>
        <v>0</v>
      </c>
      <c r="BD65" s="197">
        <f t="shared" si="20"/>
        <v>0</v>
      </c>
      <c r="BE65" s="197">
        <f t="shared" si="21"/>
        <v>0</v>
      </c>
      <c r="BF65" s="197">
        <f t="shared" si="22"/>
        <v>0</v>
      </c>
      <c r="BG65" s="197">
        <f t="shared" si="23"/>
        <v>0</v>
      </c>
      <c r="BH65" s="197" t="str">
        <f t="shared" si="24"/>
        <v>0</v>
      </c>
      <c r="BI65" s="197" t="str">
        <f t="shared" si="25"/>
        <v>0</v>
      </c>
      <c r="BJ65" s="197" t="str">
        <f t="shared" si="26"/>
        <v>0</v>
      </c>
      <c r="BK65" s="197" t="str">
        <f t="shared" si="27"/>
        <v>0</v>
      </c>
      <c r="BL65" s="197" t="str">
        <f t="shared" si="28"/>
        <v>0</v>
      </c>
      <c r="BM65" s="197" t="str">
        <f t="shared" si="29"/>
        <v>0</v>
      </c>
      <c r="BN65" s="197" t="str">
        <f t="shared" si="30"/>
        <v>0</v>
      </c>
      <c r="BO65" s="197" t="str">
        <f t="shared" si="31"/>
        <v>0</v>
      </c>
      <c r="BP65" s="197" t="str">
        <f t="shared" si="32"/>
        <v>0</v>
      </c>
      <c r="BQ65" s="197" t="str">
        <f t="shared" si="33"/>
        <v>0</v>
      </c>
      <c r="BR65" s="197" t="str">
        <f t="shared" si="34"/>
        <v>0</v>
      </c>
      <c r="BS65" s="197" t="str">
        <f t="shared" si="35"/>
        <v>0</v>
      </c>
      <c r="BT65" s="197" t="str">
        <f t="shared" si="36"/>
        <v>0</v>
      </c>
      <c r="BU65" s="197" t="str">
        <f t="shared" si="37"/>
        <v>0</v>
      </c>
      <c r="BV65" s="197" t="str">
        <f t="shared" si="38"/>
        <v>0</v>
      </c>
      <c r="BX65" s="171"/>
    </row>
    <row r="66" spans="1:76" s="125" customFormat="1" ht="19.5" customHeight="1" thickBot="1">
      <c r="A66" s="163"/>
      <c r="B66" s="104" t="s">
        <v>63</v>
      </c>
      <c r="C66" s="123">
        <v>0.52083333333333337</v>
      </c>
      <c r="D66" s="240" t="s">
        <v>458</v>
      </c>
      <c r="E66" s="240"/>
      <c r="F66" s="254"/>
      <c r="G66" s="254"/>
      <c r="H66" s="78"/>
      <c r="I66" s="78"/>
      <c r="J66" s="164"/>
      <c r="K66" s="206"/>
      <c r="L66" s="207"/>
      <c r="M66" s="191"/>
      <c r="N66" s="167"/>
      <c r="O66" s="167"/>
      <c r="P66" s="167"/>
      <c r="Q66" s="167"/>
      <c r="R66" s="167"/>
      <c r="S66" s="166"/>
      <c r="T66" s="166"/>
      <c r="U66" s="167"/>
      <c r="V66" s="167"/>
      <c r="W66" s="167"/>
      <c r="X66" s="167"/>
      <c r="Y66" s="167"/>
      <c r="Z66" s="166"/>
      <c r="AA66" s="166"/>
      <c r="AB66" s="167"/>
      <c r="AC66" s="167"/>
      <c r="AD66" s="167"/>
      <c r="AE66" s="167"/>
      <c r="AF66" s="167"/>
      <c r="AG66" s="166"/>
      <c r="AH66" s="166"/>
      <c r="AI66" s="167"/>
      <c r="AJ66" s="167"/>
      <c r="AK66" s="167"/>
      <c r="AL66" s="167"/>
      <c r="AM66" s="167"/>
      <c r="AN66" s="166"/>
      <c r="AO66" s="166"/>
      <c r="AP66" s="167"/>
      <c r="AQ66" s="167"/>
      <c r="AR66" s="196"/>
      <c r="AS66" s="197">
        <f t="shared" si="9"/>
        <v>0</v>
      </c>
      <c r="AT66" s="197">
        <f t="shared" si="10"/>
        <v>0</v>
      </c>
      <c r="AU66" s="197">
        <f t="shared" si="11"/>
        <v>0</v>
      </c>
      <c r="AV66" s="197">
        <f t="shared" si="12"/>
        <v>0</v>
      </c>
      <c r="AW66" s="197">
        <f t="shared" si="13"/>
        <v>0</v>
      </c>
      <c r="AX66" s="197">
        <f t="shared" si="14"/>
        <v>0</v>
      </c>
      <c r="AY66" s="197">
        <f t="shared" si="15"/>
        <v>0</v>
      </c>
      <c r="AZ66" s="197">
        <f t="shared" si="16"/>
        <v>0</v>
      </c>
      <c r="BA66" s="197">
        <f t="shared" si="17"/>
        <v>0</v>
      </c>
      <c r="BB66" s="197">
        <f t="shared" si="18"/>
        <v>0</v>
      </c>
      <c r="BC66" s="197">
        <f t="shared" si="19"/>
        <v>0</v>
      </c>
      <c r="BD66" s="197">
        <f t="shared" si="20"/>
        <v>0</v>
      </c>
      <c r="BE66" s="197">
        <f t="shared" si="21"/>
        <v>0</v>
      </c>
      <c r="BF66" s="197">
        <f t="shared" si="22"/>
        <v>0</v>
      </c>
      <c r="BG66" s="197">
        <f t="shared" si="23"/>
        <v>0</v>
      </c>
      <c r="BH66" s="197" t="str">
        <f t="shared" si="24"/>
        <v>0</v>
      </c>
      <c r="BI66" s="197" t="str">
        <f t="shared" si="25"/>
        <v>0</v>
      </c>
      <c r="BJ66" s="197" t="str">
        <f t="shared" si="26"/>
        <v>0</v>
      </c>
      <c r="BK66" s="197" t="str">
        <f t="shared" si="27"/>
        <v>0</v>
      </c>
      <c r="BL66" s="197" t="str">
        <f t="shared" si="28"/>
        <v>0</v>
      </c>
      <c r="BM66" s="197" t="str">
        <f t="shared" si="29"/>
        <v>0</v>
      </c>
      <c r="BN66" s="197" t="str">
        <f t="shared" si="30"/>
        <v>0</v>
      </c>
      <c r="BO66" s="197" t="str">
        <f t="shared" si="31"/>
        <v>0</v>
      </c>
      <c r="BP66" s="197" t="str">
        <f t="shared" si="32"/>
        <v>0</v>
      </c>
      <c r="BQ66" s="197" t="str">
        <f t="shared" si="33"/>
        <v>0</v>
      </c>
      <c r="BR66" s="197" t="str">
        <f t="shared" si="34"/>
        <v>0</v>
      </c>
      <c r="BS66" s="197" t="str">
        <f t="shared" si="35"/>
        <v>0</v>
      </c>
      <c r="BT66" s="197" t="str">
        <f t="shared" si="36"/>
        <v>0</v>
      </c>
      <c r="BU66" s="197" t="str">
        <f t="shared" si="37"/>
        <v>0</v>
      </c>
      <c r="BV66" s="197" t="str">
        <f t="shared" si="38"/>
        <v>0</v>
      </c>
      <c r="BX66" s="171"/>
    </row>
    <row r="67" spans="1:76" s="125" customFormat="1" ht="20.100000000000001" customHeight="1" thickBot="1">
      <c r="A67" s="163"/>
      <c r="B67" s="74" t="s">
        <v>64</v>
      </c>
      <c r="C67" s="111">
        <v>0.53472222222222221</v>
      </c>
      <c r="D67" s="111" t="s">
        <v>423</v>
      </c>
      <c r="E67" s="118" t="s">
        <v>424</v>
      </c>
      <c r="F67" s="256">
        <f>H67/1.95583</f>
        <v>97.145457427281514</v>
      </c>
      <c r="G67" s="256">
        <f>I67/1.95583</f>
        <v>97.145457427281514</v>
      </c>
      <c r="H67" s="118">
        <v>190</v>
      </c>
      <c r="I67" s="118">
        <f>$H67*'Campaign Total'!$F$43</f>
        <v>190</v>
      </c>
      <c r="J67" s="164">
        <f t="shared" ref="J67" si="51">SUM(AS67:BG67)</f>
        <v>0</v>
      </c>
      <c r="K67" s="206">
        <f t="shared" ref="K67" si="52">SUM(BH67:BV67)</f>
        <v>0</v>
      </c>
      <c r="L67" s="207">
        <f>K67/1.95583</f>
        <v>0</v>
      </c>
      <c r="M67" s="191"/>
      <c r="N67" s="167"/>
      <c r="O67" s="167"/>
      <c r="P67" s="167"/>
      <c r="Q67" s="167"/>
      <c r="R67" s="167"/>
      <c r="S67" s="170"/>
      <c r="T67" s="170"/>
      <c r="U67" s="167"/>
      <c r="V67" s="167"/>
      <c r="W67" s="167"/>
      <c r="X67" s="167"/>
      <c r="Y67" s="167"/>
      <c r="Z67" s="170"/>
      <c r="AA67" s="170"/>
      <c r="AB67" s="167"/>
      <c r="AC67" s="167"/>
      <c r="AD67" s="167"/>
      <c r="AE67" s="167"/>
      <c r="AF67" s="167"/>
      <c r="AG67" s="170"/>
      <c r="AH67" s="170"/>
      <c r="AI67" s="167"/>
      <c r="AJ67" s="167"/>
      <c r="AK67" s="167"/>
      <c r="AL67" s="167"/>
      <c r="AM67" s="167"/>
      <c r="AN67" s="170"/>
      <c r="AO67" s="170"/>
      <c r="AP67" s="167"/>
      <c r="AQ67" s="167"/>
      <c r="AR67" s="196"/>
      <c r="AS67" s="197">
        <f t="shared" si="9"/>
        <v>0</v>
      </c>
      <c r="AT67" s="197">
        <f t="shared" si="10"/>
        <v>0</v>
      </c>
      <c r="AU67" s="197">
        <f t="shared" si="11"/>
        <v>0</v>
      </c>
      <c r="AV67" s="197">
        <f t="shared" si="12"/>
        <v>0</v>
      </c>
      <c r="AW67" s="197">
        <f t="shared" si="13"/>
        <v>0</v>
      </c>
      <c r="AX67" s="197">
        <f t="shared" si="14"/>
        <v>0</v>
      </c>
      <c r="AY67" s="197">
        <f t="shared" si="15"/>
        <v>0</v>
      </c>
      <c r="AZ67" s="197">
        <f t="shared" si="16"/>
        <v>0</v>
      </c>
      <c r="BA67" s="197">
        <f t="shared" si="17"/>
        <v>0</v>
      </c>
      <c r="BB67" s="197">
        <f t="shared" si="18"/>
        <v>0</v>
      </c>
      <c r="BC67" s="197">
        <f t="shared" si="19"/>
        <v>0</v>
      </c>
      <c r="BD67" s="197">
        <f t="shared" si="20"/>
        <v>0</v>
      </c>
      <c r="BE67" s="197">
        <f t="shared" si="21"/>
        <v>0</v>
      </c>
      <c r="BF67" s="197">
        <f t="shared" si="22"/>
        <v>0</v>
      </c>
      <c r="BG67" s="197">
        <f t="shared" si="23"/>
        <v>0</v>
      </c>
      <c r="BH67" s="197" t="str">
        <f t="shared" si="24"/>
        <v>0</v>
      </c>
      <c r="BI67" s="197" t="str">
        <f t="shared" si="25"/>
        <v>0</v>
      </c>
      <c r="BJ67" s="197" t="str">
        <f t="shared" si="26"/>
        <v>0</v>
      </c>
      <c r="BK67" s="197" t="str">
        <f t="shared" si="27"/>
        <v>0</v>
      </c>
      <c r="BL67" s="197" t="str">
        <f t="shared" si="28"/>
        <v>0</v>
      </c>
      <c r="BM67" s="197" t="str">
        <f t="shared" si="29"/>
        <v>0</v>
      </c>
      <c r="BN67" s="197" t="str">
        <f t="shared" si="30"/>
        <v>0</v>
      </c>
      <c r="BO67" s="197" t="str">
        <f t="shared" si="31"/>
        <v>0</v>
      </c>
      <c r="BP67" s="197" t="str">
        <f t="shared" si="32"/>
        <v>0</v>
      </c>
      <c r="BQ67" s="197" t="str">
        <f t="shared" si="33"/>
        <v>0</v>
      </c>
      <c r="BR67" s="197" t="str">
        <f t="shared" si="34"/>
        <v>0</v>
      </c>
      <c r="BS67" s="197" t="str">
        <f t="shared" si="35"/>
        <v>0</v>
      </c>
      <c r="BT67" s="197" t="str">
        <f t="shared" si="36"/>
        <v>0</v>
      </c>
      <c r="BU67" s="197" t="str">
        <f t="shared" si="37"/>
        <v>0</v>
      </c>
      <c r="BV67" s="197" t="str">
        <f t="shared" si="38"/>
        <v>0</v>
      </c>
      <c r="BX67" s="171"/>
    </row>
    <row r="68" spans="1:76" s="125" customFormat="1" ht="20.100000000000001" customHeight="1" thickBot="1">
      <c r="A68" s="163"/>
      <c r="B68" s="104" t="s">
        <v>63</v>
      </c>
      <c r="C68" s="123">
        <v>0.53819444444444442</v>
      </c>
      <c r="D68" s="240" t="s">
        <v>458</v>
      </c>
      <c r="E68" s="240"/>
      <c r="F68" s="254"/>
      <c r="G68" s="254"/>
      <c r="H68" s="78"/>
      <c r="I68" s="78"/>
      <c r="J68" s="164"/>
      <c r="K68" s="206"/>
      <c r="L68" s="207"/>
      <c r="M68" s="191"/>
      <c r="N68" s="167"/>
      <c r="O68" s="167"/>
      <c r="P68" s="167"/>
      <c r="Q68" s="167"/>
      <c r="R68" s="167"/>
      <c r="S68" s="166"/>
      <c r="T68" s="166"/>
      <c r="U68" s="167"/>
      <c r="V68" s="167"/>
      <c r="W68" s="167"/>
      <c r="X68" s="167"/>
      <c r="Y68" s="167"/>
      <c r="Z68" s="166"/>
      <c r="AA68" s="166"/>
      <c r="AB68" s="167"/>
      <c r="AC68" s="167"/>
      <c r="AD68" s="167"/>
      <c r="AE68" s="167"/>
      <c r="AF68" s="167"/>
      <c r="AG68" s="166"/>
      <c r="AH68" s="166"/>
      <c r="AI68" s="167"/>
      <c r="AJ68" s="167"/>
      <c r="AK68" s="167"/>
      <c r="AL68" s="167"/>
      <c r="AM68" s="167"/>
      <c r="AN68" s="166"/>
      <c r="AO68" s="166"/>
      <c r="AP68" s="167"/>
      <c r="AQ68" s="167"/>
      <c r="AR68" s="196"/>
      <c r="AS68" s="197">
        <f t="shared" si="9"/>
        <v>0</v>
      </c>
      <c r="AT68" s="197">
        <f t="shared" si="10"/>
        <v>0</v>
      </c>
      <c r="AU68" s="197">
        <f t="shared" si="11"/>
        <v>0</v>
      </c>
      <c r="AV68" s="197">
        <f t="shared" si="12"/>
        <v>0</v>
      </c>
      <c r="AW68" s="197">
        <f t="shared" si="13"/>
        <v>0</v>
      </c>
      <c r="AX68" s="197">
        <f t="shared" si="14"/>
        <v>0</v>
      </c>
      <c r="AY68" s="197">
        <f t="shared" si="15"/>
        <v>0</v>
      </c>
      <c r="AZ68" s="197">
        <f t="shared" si="16"/>
        <v>0</v>
      </c>
      <c r="BA68" s="197">
        <f t="shared" si="17"/>
        <v>0</v>
      </c>
      <c r="BB68" s="197">
        <f t="shared" si="18"/>
        <v>0</v>
      </c>
      <c r="BC68" s="197">
        <f t="shared" si="19"/>
        <v>0</v>
      </c>
      <c r="BD68" s="197">
        <f t="shared" si="20"/>
        <v>0</v>
      </c>
      <c r="BE68" s="197">
        <f t="shared" si="21"/>
        <v>0</v>
      </c>
      <c r="BF68" s="197">
        <f t="shared" si="22"/>
        <v>0</v>
      </c>
      <c r="BG68" s="197">
        <f t="shared" si="23"/>
        <v>0</v>
      </c>
      <c r="BH68" s="197" t="str">
        <f t="shared" si="24"/>
        <v>0</v>
      </c>
      <c r="BI68" s="197" t="str">
        <f t="shared" si="25"/>
        <v>0</v>
      </c>
      <c r="BJ68" s="197" t="str">
        <f t="shared" si="26"/>
        <v>0</v>
      </c>
      <c r="BK68" s="197" t="str">
        <f t="shared" si="27"/>
        <v>0</v>
      </c>
      <c r="BL68" s="197" t="str">
        <f t="shared" si="28"/>
        <v>0</v>
      </c>
      <c r="BM68" s="197" t="str">
        <f t="shared" si="29"/>
        <v>0</v>
      </c>
      <c r="BN68" s="197" t="str">
        <f t="shared" si="30"/>
        <v>0</v>
      </c>
      <c r="BO68" s="197" t="str">
        <f t="shared" si="31"/>
        <v>0</v>
      </c>
      <c r="BP68" s="197" t="str">
        <f t="shared" si="32"/>
        <v>0</v>
      </c>
      <c r="BQ68" s="197" t="str">
        <f t="shared" si="33"/>
        <v>0</v>
      </c>
      <c r="BR68" s="197" t="str">
        <f t="shared" si="34"/>
        <v>0</v>
      </c>
      <c r="BS68" s="197" t="str">
        <f t="shared" si="35"/>
        <v>0</v>
      </c>
      <c r="BT68" s="197" t="str">
        <f t="shared" si="36"/>
        <v>0</v>
      </c>
      <c r="BU68" s="197" t="str">
        <f t="shared" si="37"/>
        <v>0</v>
      </c>
      <c r="BV68" s="197" t="str">
        <f t="shared" si="38"/>
        <v>0</v>
      </c>
      <c r="BX68" s="171"/>
    </row>
    <row r="69" spans="1:76" s="125" customFormat="1" ht="20.100000000000001" customHeight="1" thickBot="1">
      <c r="A69" s="163"/>
      <c r="B69" s="74" t="s">
        <v>64</v>
      </c>
      <c r="C69" s="111">
        <v>0.55555555555555558</v>
      </c>
      <c r="D69" s="111" t="s">
        <v>238</v>
      </c>
      <c r="E69" s="111" t="s">
        <v>256</v>
      </c>
      <c r="F69" s="256">
        <f>H69/1.95583</f>
        <v>97.145457427281514</v>
      </c>
      <c r="G69" s="256">
        <f>I69/1.95583</f>
        <v>97.145457427281514</v>
      </c>
      <c r="H69" s="118">
        <v>190</v>
      </c>
      <c r="I69" s="118">
        <f>$H69*'Campaign Total'!$F$43</f>
        <v>190</v>
      </c>
      <c r="J69" s="164">
        <f t="shared" ref="J69" si="53">SUM(AS69:BG69)</f>
        <v>0</v>
      </c>
      <c r="K69" s="206">
        <f t="shared" ref="K69" si="54">SUM(BH69:BV69)</f>
        <v>0</v>
      </c>
      <c r="L69" s="207">
        <f>K69/1.95583</f>
        <v>0</v>
      </c>
      <c r="M69" s="191"/>
      <c r="N69" s="167"/>
      <c r="O69" s="167"/>
      <c r="P69" s="167"/>
      <c r="Q69" s="167"/>
      <c r="R69" s="167"/>
      <c r="S69" s="170"/>
      <c r="T69" s="170"/>
      <c r="U69" s="167"/>
      <c r="V69" s="167"/>
      <c r="W69" s="167"/>
      <c r="X69" s="167"/>
      <c r="Y69" s="167"/>
      <c r="Z69" s="170"/>
      <c r="AA69" s="170"/>
      <c r="AB69" s="167"/>
      <c r="AC69" s="167"/>
      <c r="AD69" s="167"/>
      <c r="AE69" s="167"/>
      <c r="AF69" s="167"/>
      <c r="AG69" s="170"/>
      <c r="AH69" s="170"/>
      <c r="AI69" s="167"/>
      <c r="AJ69" s="167"/>
      <c r="AK69" s="167"/>
      <c r="AL69" s="167"/>
      <c r="AM69" s="167"/>
      <c r="AN69" s="170"/>
      <c r="AO69" s="170"/>
      <c r="AP69" s="167"/>
      <c r="AQ69" s="167"/>
      <c r="AR69" s="196"/>
      <c r="AS69" s="197">
        <f t="shared" ref="AS69:AS100" si="55">COUNTIF($N69:$AQ69,"a")</f>
        <v>0</v>
      </c>
      <c r="AT69" s="197">
        <f t="shared" ref="AT69:AT100" si="56">COUNTIF($N69:$AQ69,"b")</f>
        <v>0</v>
      </c>
      <c r="AU69" s="197">
        <f t="shared" ref="AU69:AU100" si="57">COUNTIF($N69:$AQ69,"c")</f>
        <v>0</v>
      </c>
      <c r="AV69" s="197">
        <f t="shared" ref="AV69:AV100" si="58">COUNTIF($N69:$AQ69,"d")</f>
        <v>0</v>
      </c>
      <c r="AW69" s="197">
        <f t="shared" ref="AW69:AW100" si="59">COUNTIF($N69:$AQ69,"e")</f>
        <v>0</v>
      </c>
      <c r="AX69" s="197">
        <f t="shared" ref="AX69:AX100" si="60">COUNTIF($N69:$AQ69,"f")</f>
        <v>0</v>
      </c>
      <c r="AY69" s="197">
        <f t="shared" ref="AY69:AY100" si="61">COUNTIF($N69:$AQ69,"g")</f>
        <v>0</v>
      </c>
      <c r="AZ69" s="197">
        <f t="shared" ref="AZ69:AZ100" si="62">COUNTIF($N69:$AQ69,"h")</f>
        <v>0</v>
      </c>
      <c r="BA69" s="197">
        <f t="shared" ref="BA69:BA100" si="63">COUNTIF($N69:$AQ69,"i")</f>
        <v>0</v>
      </c>
      <c r="BB69" s="197">
        <f t="shared" ref="BB69:BB100" si="64">COUNTIF($N69:$AQ69,"j")</f>
        <v>0</v>
      </c>
      <c r="BC69" s="197">
        <f t="shared" ref="BC69:BC100" si="65">COUNTIF($N69:$AQ69,"k")</f>
        <v>0</v>
      </c>
      <c r="BD69" s="197">
        <f t="shared" ref="BD69:BD100" si="66">COUNTIF($N69:$AQ69,"l")</f>
        <v>0</v>
      </c>
      <c r="BE69" s="197">
        <f t="shared" ref="BE69:BE100" si="67">COUNTIF($N69:$AQ69,"m")</f>
        <v>0</v>
      </c>
      <c r="BF69" s="197">
        <f t="shared" ref="BF69:BF100" si="68">COUNTIF($N69:$AQ69,"n")</f>
        <v>0</v>
      </c>
      <c r="BG69" s="197">
        <f t="shared" ref="BG69:BG100" si="69">COUNTIF($N69:$AQ69,"o")</f>
        <v>0</v>
      </c>
      <c r="BH69" s="197" t="str">
        <f t="shared" ref="BH69:BH100" si="70">IF(AS69&gt;0,($I69*AS69*$F$14),"0")</f>
        <v>0</v>
      </c>
      <c r="BI69" s="197" t="str">
        <f t="shared" ref="BI69:BI100" si="71">IF(AT69&gt;0,($I69*AT69*$F$15),"0")</f>
        <v>0</v>
      </c>
      <c r="BJ69" s="197" t="str">
        <f t="shared" ref="BJ69:BJ100" si="72">IF(AU69&gt;0,($I69*AU69*$F$16),"0")</f>
        <v>0</v>
      </c>
      <c r="BK69" s="197" t="str">
        <f t="shared" ref="BK69:BK100" si="73">IF(AV69&gt;0,($I69*AV69*$F$17),"0")</f>
        <v>0</v>
      </c>
      <c r="BL69" s="197" t="str">
        <f t="shared" ref="BL69:BL100" si="74">IF(AW69&gt;0,($I69*AW69*$F$18),"0")</f>
        <v>0</v>
      </c>
      <c r="BM69" s="197" t="str">
        <f t="shared" ref="BM69:BM100" si="75">IF(AX69&gt;0,($I69*AX69*$F$19),"0")</f>
        <v>0</v>
      </c>
      <c r="BN69" s="197" t="str">
        <f t="shared" ref="BN69:BN100" si="76">IF(AY69&gt;0,($I69*AY69*$F$20),"0")</f>
        <v>0</v>
      </c>
      <c r="BO69" s="197" t="str">
        <f t="shared" ref="BO69:BO100" si="77">IF(AZ69&gt;0,($I69*AZ69*$F$21),"0")</f>
        <v>0</v>
      </c>
      <c r="BP69" s="197" t="str">
        <f t="shared" ref="BP69:BP100" si="78">IF(BA69&gt;0,($I69*BA69*$F$22),"0")</f>
        <v>0</v>
      </c>
      <c r="BQ69" s="197" t="str">
        <f t="shared" ref="BQ69:BQ100" si="79">IF(BB69&gt;0,($I69*BB69*$F$23),"0")</f>
        <v>0</v>
      </c>
      <c r="BR69" s="197" t="str">
        <f t="shared" ref="BR69:BR100" si="80">IF(BC69&gt;0,($I69*BC69*$F$24),"0")</f>
        <v>0</v>
      </c>
      <c r="BS69" s="197" t="str">
        <f t="shared" ref="BS69:BS100" si="81">IF(BD69&gt;0,($I69*BD69*$F$25),"0")</f>
        <v>0</v>
      </c>
      <c r="BT69" s="197" t="str">
        <f t="shared" ref="BT69:BT100" si="82">IF(BE69&gt;0,($I69*BE69*$F$26),"0")</f>
        <v>0</v>
      </c>
      <c r="BU69" s="197" t="str">
        <f t="shared" ref="BU69:BU100" si="83">IF(BF69&gt;0,($I69*BF69*$F$27),"0")</f>
        <v>0</v>
      </c>
      <c r="BV69" s="197" t="str">
        <f t="shared" ref="BV69:BV100" si="84">IF(BG69&gt;0,($I69*BG69*$F$28),"0")</f>
        <v>0</v>
      </c>
      <c r="BX69" s="171"/>
    </row>
    <row r="70" spans="1:76" s="125" customFormat="1" ht="20.100000000000001" customHeight="1" thickBot="1">
      <c r="A70" s="163"/>
      <c r="B70" s="104" t="s">
        <v>63</v>
      </c>
      <c r="C70" s="123">
        <v>0.55902777777777779</v>
      </c>
      <c r="D70" s="240" t="s">
        <v>458</v>
      </c>
      <c r="E70" s="240"/>
      <c r="F70" s="254"/>
      <c r="G70" s="254"/>
      <c r="H70" s="78"/>
      <c r="I70" s="78"/>
      <c r="J70" s="164"/>
      <c r="K70" s="206"/>
      <c r="L70" s="207"/>
      <c r="M70" s="191"/>
      <c r="N70" s="167"/>
      <c r="O70" s="167"/>
      <c r="P70" s="167"/>
      <c r="Q70" s="167"/>
      <c r="R70" s="167"/>
      <c r="S70" s="166"/>
      <c r="T70" s="166"/>
      <c r="U70" s="167"/>
      <c r="V70" s="167"/>
      <c r="W70" s="167"/>
      <c r="X70" s="167"/>
      <c r="Y70" s="167"/>
      <c r="Z70" s="166"/>
      <c r="AA70" s="166"/>
      <c r="AB70" s="167"/>
      <c r="AC70" s="167"/>
      <c r="AD70" s="167"/>
      <c r="AE70" s="167"/>
      <c r="AF70" s="167"/>
      <c r="AG70" s="166"/>
      <c r="AH70" s="166"/>
      <c r="AI70" s="167"/>
      <c r="AJ70" s="167"/>
      <c r="AK70" s="167"/>
      <c r="AL70" s="167"/>
      <c r="AM70" s="167"/>
      <c r="AN70" s="166"/>
      <c r="AO70" s="166"/>
      <c r="AP70" s="167"/>
      <c r="AQ70" s="167"/>
      <c r="AR70" s="196"/>
      <c r="AS70" s="197">
        <f t="shared" si="55"/>
        <v>0</v>
      </c>
      <c r="AT70" s="197">
        <f t="shared" si="56"/>
        <v>0</v>
      </c>
      <c r="AU70" s="197">
        <f t="shared" si="57"/>
        <v>0</v>
      </c>
      <c r="AV70" s="197">
        <f t="shared" si="58"/>
        <v>0</v>
      </c>
      <c r="AW70" s="197">
        <f t="shared" si="59"/>
        <v>0</v>
      </c>
      <c r="AX70" s="197">
        <f t="shared" si="60"/>
        <v>0</v>
      </c>
      <c r="AY70" s="197">
        <f t="shared" si="61"/>
        <v>0</v>
      </c>
      <c r="AZ70" s="197">
        <f t="shared" si="62"/>
        <v>0</v>
      </c>
      <c r="BA70" s="197">
        <f t="shared" si="63"/>
        <v>0</v>
      </c>
      <c r="BB70" s="197">
        <f t="shared" si="64"/>
        <v>0</v>
      </c>
      <c r="BC70" s="197">
        <f t="shared" si="65"/>
        <v>0</v>
      </c>
      <c r="BD70" s="197">
        <f t="shared" si="66"/>
        <v>0</v>
      </c>
      <c r="BE70" s="197">
        <f t="shared" si="67"/>
        <v>0</v>
      </c>
      <c r="BF70" s="197">
        <f t="shared" si="68"/>
        <v>0</v>
      </c>
      <c r="BG70" s="197">
        <f t="shared" si="69"/>
        <v>0</v>
      </c>
      <c r="BH70" s="197" t="str">
        <f t="shared" si="70"/>
        <v>0</v>
      </c>
      <c r="BI70" s="197" t="str">
        <f t="shared" si="71"/>
        <v>0</v>
      </c>
      <c r="BJ70" s="197" t="str">
        <f t="shared" si="72"/>
        <v>0</v>
      </c>
      <c r="BK70" s="197" t="str">
        <f t="shared" si="73"/>
        <v>0</v>
      </c>
      <c r="BL70" s="197" t="str">
        <f t="shared" si="74"/>
        <v>0</v>
      </c>
      <c r="BM70" s="197" t="str">
        <f t="shared" si="75"/>
        <v>0</v>
      </c>
      <c r="BN70" s="197" t="str">
        <f t="shared" si="76"/>
        <v>0</v>
      </c>
      <c r="BO70" s="197" t="str">
        <f t="shared" si="77"/>
        <v>0</v>
      </c>
      <c r="BP70" s="197" t="str">
        <f t="shared" si="78"/>
        <v>0</v>
      </c>
      <c r="BQ70" s="197" t="str">
        <f t="shared" si="79"/>
        <v>0</v>
      </c>
      <c r="BR70" s="197" t="str">
        <f t="shared" si="80"/>
        <v>0</v>
      </c>
      <c r="BS70" s="197" t="str">
        <f t="shared" si="81"/>
        <v>0</v>
      </c>
      <c r="BT70" s="197" t="str">
        <f t="shared" si="82"/>
        <v>0</v>
      </c>
      <c r="BU70" s="197" t="str">
        <f t="shared" si="83"/>
        <v>0</v>
      </c>
      <c r="BV70" s="197" t="str">
        <f t="shared" si="84"/>
        <v>0</v>
      </c>
      <c r="BX70" s="171"/>
    </row>
    <row r="71" spans="1:76" s="125" customFormat="1" ht="20.100000000000001" customHeight="1" thickBot="1">
      <c r="A71" s="169"/>
      <c r="B71" s="104" t="s">
        <v>63</v>
      </c>
      <c r="C71" s="123">
        <v>0.5625</v>
      </c>
      <c r="D71" s="240" t="s">
        <v>79</v>
      </c>
      <c r="E71" s="240"/>
      <c r="F71" s="254"/>
      <c r="G71" s="254"/>
      <c r="H71" s="78"/>
      <c r="I71" s="78"/>
      <c r="J71" s="164"/>
      <c r="K71" s="206"/>
      <c r="L71" s="207"/>
      <c r="M71" s="191"/>
      <c r="N71" s="167"/>
      <c r="O71" s="167"/>
      <c r="P71" s="167"/>
      <c r="Q71" s="167"/>
      <c r="R71" s="167"/>
      <c r="S71" s="166"/>
      <c r="T71" s="166"/>
      <c r="U71" s="167"/>
      <c r="V71" s="167"/>
      <c r="W71" s="167"/>
      <c r="X71" s="167"/>
      <c r="Y71" s="167"/>
      <c r="Z71" s="166"/>
      <c r="AA71" s="166"/>
      <c r="AB71" s="167"/>
      <c r="AC71" s="167"/>
      <c r="AD71" s="167"/>
      <c r="AE71" s="167"/>
      <c r="AF71" s="167"/>
      <c r="AG71" s="166"/>
      <c r="AH71" s="166"/>
      <c r="AI71" s="167"/>
      <c r="AJ71" s="167"/>
      <c r="AK71" s="167"/>
      <c r="AL71" s="167"/>
      <c r="AM71" s="167"/>
      <c r="AN71" s="166"/>
      <c r="AO71" s="166"/>
      <c r="AP71" s="167"/>
      <c r="AQ71" s="167"/>
      <c r="AR71" s="196"/>
      <c r="AS71" s="197">
        <f t="shared" si="55"/>
        <v>0</v>
      </c>
      <c r="AT71" s="197">
        <f t="shared" si="56"/>
        <v>0</v>
      </c>
      <c r="AU71" s="197">
        <f t="shared" si="57"/>
        <v>0</v>
      </c>
      <c r="AV71" s="197">
        <f t="shared" si="58"/>
        <v>0</v>
      </c>
      <c r="AW71" s="197">
        <f t="shared" si="59"/>
        <v>0</v>
      </c>
      <c r="AX71" s="197">
        <f t="shared" si="60"/>
        <v>0</v>
      </c>
      <c r="AY71" s="197">
        <f t="shared" si="61"/>
        <v>0</v>
      </c>
      <c r="AZ71" s="197">
        <f t="shared" si="62"/>
        <v>0</v>
      </c>
      <c r="BA71" s="197">
        <f t="shared" si="63"/>
        <v>0</v>
      </c>
      <c r="BB71" s="197">
        <f t="shared" si="64"/>
        <v>0</v>
      </c>
      <c r="BC71" s="197">
        <f t="shared" si="65"/>
        <v>0</v>
      </c>
      <c r="BD71" s="197">
        <f t="shared" si="66"/>
        <v>0</v>
      </c>
      <c r="BE71" s="197">
        <f t="shared" si="67"/>
        <v>0</v>
      </c>
      <c r="BF71" s="197">
        <f t="shared" si="68"/>
        <v>0</v>
      </c>
      <c r="BG71" s="197">
        <f t="shared" si="69"/>
        <v>0</v>
      </c>
      <c r="BH71" s="197" t="str">
        <f t="shared" si="70"/>
        <v>0</v>
      </c>
      <c r="BI71" s="197" t="str">
        <f t="shared" si="71"/>
        <v>0</v>
      </c>
      <c r="BJ71" s="197" t="str">
        <f t="shared" si="72"/>
        <v>0</v>
      </c>
      <c r="BK71" s="197" t="str">
        <f t="shared" si="73"/>
        <v>0</v>
      </c>
      <c r="BL71" s="197" t="str">
        <f t="shared" si="74"/>
        <v>0</v>
      </c>
      <c r="BM71" s="197" t="str">
        <f t="shared" si="75"/>
        <v>0</v>
      </c>
      <c r="BN71" s="197" t="str">
        <f t="shared" si="76"/>
        <v>0</v>
      </c>
      <c r="BO71" s="197" t="str">
        <f t="shared" si="77"/>
        <v>0</v>
      </c>
      <c r="BP71" s="197" t="str">
        <f t="shared" si="78"/>
        <v>0</v>
      </c>
      <c r="BQ71" s="197" t="str">
        <f t="shared" si="79"/>
        <v>0</v>
      </c>
      <c r="BR71" s="197" t="str">
        <f t="shared" si="80"/>
        <v>0</v>
      </c>
      <c r="BS71" s="197" t="str">
        <f t="shared" si="81"/>
        <v>0</v>
      </c>
      <c r="BT71" s="197" t="str">
        <f t="shared" si="82"/>
        <v>0</v>
      </c>
      <c r="BU71" s="197" t="str">
        <f t="shared" si="83"/>
        <v>0</v>
      </c>
      <c r="BV71" s="197" t="str">
        <f t="shared" si="84"/>
        <v>0</v>
      </c>
      <c r="BX71" s="171"/>
    </row>
    <row r="72" spans="1:76" s="125" customFormat="1" ht="20.100000000000001" customHeight="1" thickBot="1">
      <c r="A72" s="163"/>
      <c r="B72" s="74" t="s">
        <v>64</v>
      </c>
      <c r="C72" s="111">
        <v>0.57291666666666663</v>
      </c>
      <c r="D72" s="111" t="s">
        <v>330</v>
      </c>
      <c r="E72" s="111" t="s">
        <v>331</v>
      </c>
      <c r="F72" s="256">
        <f>H72/1.95583</f>
        <v>306.77512871773109</v>
      </c>
      <c r="G72" s="256">
        <f>I72/1.95583</f>
        <v>306.77512871773109</v>
      </c>
      <c r="H72" s="118">
        <v>600</v>
      </c>
      <c r="I72" s="118">
        <f>$H72*'Campaign Total'!$F$43</f>
        <v>600</v>
      </c>
      <c r="J72" s="164">
        <f>SUM(AS72:BG72)</f>
        <v>0</v>
      </c>
      <c r="K72" s="206">
        <f>SUM(BH72:BV72)</f>
        <v>0</v>
      </c>
      <c r="L72" s="207">
        <f>K72/1.95583</f>
        <v>0</v>
      </c>
      <c r="M72" s="191"/>
      <c r="N72" s="167"/>
      <c r="O72" s="167"/>
      <c r="P72" s="167"/>
      <c r="Q72" s="167"/>
      <c r="R72" s="167"/>
      <c r="S72" s="170"/>
      <c r="T72" s="170"/>
      <c r="U72" s="167"/>
      <c r="V72" s="167"/>
      <c r="W72" s="167"/>
      <c r="X72" s="167"/>
      <c r="Y72" s="167"/>
      <c r="Z72" s="170"/>
      <c r="AA72" s="170"/>
      <c r="AB72" s="167"/>
      <c r="AC72" s="167"/>
      <c r="AD72" s="167"/>
      <c r="AE72" s="167"/>
      <c r="AF72" s="167"/>
      <c r="AG72" s="170"/>
      <c r="AH72" s="170"/>
      <c r="AI72" s="167"/>
      <c r="AJ72" s="167"/>
      <c r="AK72" s="167"/>
      <c r="AL72" s="167"/>
      <c r="AM72" s="167"/>
      <c r="AN72" s="170"/>
      <c r="AO72" s="170"/>
      <c r="AP72" s="167"/>
      <c r="AQ72" s="167"/>
      <c r="AR72" s="196"/>
      <c r="AS72" s="197">
        <f t="shared" si="55"/>
        <v>0</v>
      </c>
      <c r="AT72" s="197">
        <f t="shared" si="56"/>
        <v>0</v>
      </c>
      <c r="AU72" s="197">
        <f t="shared" si="57"/>
        <v>0</v>
      </c>
      <c r="AV72" s="197">
        <f t="shared" si="58"/>
        <v>0</v>
      </c>
      <c r="AW72" s="197">
        <f t="shared" si="59"/>
        <v>0</v>
      </c>
      <c r="AX72" s="197">
        <f t="shared" si="60"/>
        <v>0</v>
      </c>
      <c r="AY72" s="197">
        <f t="shared" si="61"/>
        <v>0</v>
      </c>
      <c r="AZ72" s="197">
        <f t="shared" si="62"/>
        <v>0</v>
      </c>
      <c r="BA72" s="197">
        <f t="shared" si="63"/>
        <v>0</v>
      </c>
      <c r="BB72" s="197">
        <f t="shared" si="64"/>
        <v>0</v>
      </c>
      <c r="BC72" s="197">
        <f t="shared" si="65"/>
        <v>0</v>
      </c>
      <c r="BD72" s="197">
        <f t="shared" si="66"/>
        <v>0</v>
      </c>
      <c r="BE72" s="197">
        <f t="shared" si="67"/>
        <v>0</v>
      </c>
      <c r="BF72" s="197">
        <f t="shared" si="68"/>
        <v>0</v>
      </c>
      <c r="BG72" s="197">
        <f t="shared" si="69"/>
        <v>0</v>
      </c>
      <c r="BH72" s="197" t="str">
        <f t="shared" si="70"/>
        <v>0</v>
      </c>
      <c r="BI72" s="197" t="str">
        <f t="shared" si="71"/>
        <v>0</v>
      </c>
      <c r="BJ72" s="197" t="str">
        <f t="shared" si="72"/>
        <v>0</v>
      </c>
      <c r="BK72" s="197" t="str">
        <f t="shared" si="73"/>
        <v>0</v>
      </c>
      <c r="BL72" s="197" t="str">
        <f t="shared" si="74"/>
        <v>0</v>
      </c>
      <c r="BM72" s="197" t="str">
        <f t="shared" si="75"/>
        <v>0</v>
      </c>
      <c r="BN72" s="197" t="str">
        <f t="shared" si="76"/>
        <v>0</v>
      </c>
      <c r="BO72" s="197" t="str">
        <f t="shared" si="77"/>
        <v>0</v>
      </c>
      <c r="BP72" s="197" t="str">
        <f t="shared" si="78"/>
        <v>0</v>
      </c>
      <c r="BQ72" s="197" t="str">
        <f t="shared" si="79"/>
        <v>0</v>
      </c>
      <c r="BR72" s="197" t="str">
        <f t="shared" si="80"/>
        <v>0</v>
      </c>
      <c r="BS72" s="197" t="str">
        <f t="shared" si="81"/>
        <v>0</v>
      </c>
      <c r="BT72" s="197" t="str">
        <f t="shared" si="82"/>
        <v>0</v>
      </c>
      <c r="BU72" s="197" t="str">
        <f t="shared" si="83"/>
        <v>0</v>
      </c>
      <c r="BV72" s="197" t="str">
        <f t="shared" si="84"/>
        <v>0</v>
      </c>
      <c r="BX72" s="171"/>
    </row>
    <row r="73" spans="1:76" s="125" customFormat="1" ht="20.100000000000001" customHeight="1" thickBot="1">
      <c r="A73" s="163"/>
      <c r="B73" s="104" t="s">
        <v>63</v>
      </c>
      <c r="C73" s="123">
        <v>0.57638888888888884</v>
      </c>
      <c r="D73" s="240" t="s">
        <v>79</v>
      </c>
      <c r="E73" s="240"/>
      <c r="F73" s="254"/>
      <c r="G73" s="254"/>
      <c r="H73" s="78"/>
      <c r="I73" s="78"/>
      <c r="J73" s="164"/>
      <c r="K73" s="206"/>
      <c r="L73" s="207"/>
      <c r="M73" s="191"/>
      <c r="N73" s="167"/>
      <c r="O73" s="167"/>
      <c r="P73" s="167"/>
      <c r="Q73" s="167"/>
      <c r="R73" s="167"/>
      <c r="S73" s="166"/>
      <c r="T73" s="166"/>
      <c r="U73" s="167"/>
      <c r="V73" s="167"/>
      <c r="W73" s="167"/>
      <c r="X73" s="167"/>
      <c r="Y73" s="167"/>
      <c r="Z73" s="166"/>
      <c r="AA73" s="166"/>
      <c r="AB73" s="167"/>
      <c r="AC73" s="167"/>
      <c r="AD73" s="167"/>
      <c r="AE73" s="167"/>
      <c r="AF73" s="167"/>
      <c r="AG73" s="166"/>
      <c r="AH73" s="166"/>
      <c r="AI73" s="167"/>
      <c r="AJ73" s="167"/>
      <c r="AK73" s="167"/>
      <c r="AL73" s="167"/>
      <c r="AM73" s="167"/>
      <c r="AN73" s="166"/>
      <c r="AO73" s="166"/>
      <c r="AP73" s="167"/>
      <c r="AQ73" s="167"/>
      <c r="AR73" s="196"/>
      <c r="AS73" s="197">
        <f t="shared" si="55"/>
        <v>0</v>
      </c>
      <c r="AT73" s="197">
        <f t="shared" si="56"/>
        <v>0</v>
      </c>
      <c r="AU73" s="197">
        <f t="shared" si="57"/>
        <v>0</v>
      </c>
      <c r="AV73" s="197">
        <f t="shared" si="58"/>
        <v>0</v>
      </c>
      <c r="AW73" s="197">
        <f t="shared" si="59"/>
        <v>0</v>
      </c>
      <c r="AX73" s="197">
        <f t="shared" si="60"/>
        <v>0</v>
      </c>
      <c r="AY73" s="197">
        <f t="shared" si="61"/>
        <v>0</v>
      </c>
      <c r="AZ73" s="197">
        <f t="shared" si="62"/>
        <v>0</v>
      </c>
      <c r="BA73" s="197">
        <f t="shared" si="63"/>
        <v>0</v>
      </c>
      <c r="BB73" s="197">
        <f t="shared" si="64"/>
        <v>0</v>
      </c>
      <c r="BC73" s="197">
        <f t="shared" si="65"/>
        <v>0</v>
      </c>
      <c r="BD73" s="197">
        <f t="shared" si="66"/>
        <v>0</v>
      </c>
      <c r="BE73" s="197">
        <f t="shared" si="67"/>
        <v>0</v>
      </c>
      <c r="BF73" s="197">
        <f t="shared" si="68"/>
        <v>0</v>
      </c>
      <c r="BG73" s="197">
        <f t="shared" si="69"/>
        <v>0</v>
      </c>
      <c r="BH73" s="197" t="str">
        <f t="shared" si="70"/>
        <v>0</v>
      </c>
      <c r="BI73" s="197" t="str">
        <f t="shared" si="71"/>
        <v>0</v>
      </c>
      <c r="BJ73" s="197" t="str">
        <f t="shared" si="72"/>
        <v>0</v>
      </c>
      <c r="BK73" s="197" t="str">
        <f t="shared" si="73"/>
        <v>0</v>
      </c>
      <c r="BL73" s="197" t="str">
        <f t="shared" si="74"/>
        <v>0</v>
      </c>
      <c r="BM73" s="197" t="str">
        <f t="shared" si="75"/>
        <v>0</v>
      </c>
      <c r="BN73" s="197" t="str">
        <f t="shared" si="76"/>
        <v>0</v>
      </c>
      <c r="BO73" s="197" t="str">
        <f t="shared" si="77"/>
        <v>0</v>
      </c>
      <c r="BP73" s="197" t="str">
        <f t="shared" si="78"/>
        <v>0</v>
      </c>
      <c r="BQ73" s="197" t="str">
        <f t="shared" si="79"/>
        <v>0</v>
      </c>
      <c r="BR73" s="197" t="str">
        <f t="shared" si="80"/>
        <v>0</v>
      </c>
      <c r="BS73" s="197" t="str">
        <f t="shared" si="81"/>
        <v>0</v>
      </c>
      <c r="BT73" s="197" t="str">
        <f t="shared" si="82"/>
        <v>0</v>
      </c>
      <c r="BU73" s="197" t="str">
        <f t="shared" si="83"/>
        <v>0</v>
      </c>
      <c r="BV73" s="197" t="str">
        <f t="shared" si="84"/>
        <v>0</v>
      </c>
      <c r="BX73" s="171"/>
    </row>
    <row r="74" spans="1:76" s="125" customFormat="1" ht="19.5" customHeight="1" thickBot="1">
      <c r="A74" s="169"/>
      <c r="B74" s="104" t="s">
        <v>63</v>
      </c>
      <c r="C74" s="123">
        <v>0.58333333333333337</v>
      </c>
      <c r="D74" s="116" t="s">
        <v>473</v>
      </c>
      <c r="E74" s="194" t="s">
        <v>422</v>
      </c>
      <c r="F74" s="254"/>
      <c r="G74" s="254"/>
      <c r="H74" s="78"/>
      <c r="I74" s="78"/>
      <c r="J74" s="164"/>
      <c r="K74" s="206"/>
      <c r="L74" s="207"/>
      <c r="M74" s="191"/>
      <c r="N74" s="167"/>
      <c r="O74" s="167"/>
      <c r="P74" s="167"/>
      <c r="Q74" s="167"/>
      <c r="R74" s="167"/>
      <c r="S74" s="166"/>
      <c r="T74" s="166"/>
      <c r="U74" s="167"/>
      <c r="V74" s="167"/>
      <c r="W74" s="167"/>
      <c r="X74" s="167"/>
      <c r="Y74" s="167"/>
      <c r="Z74" s="166"/>
      <c r="AA74" s="166"/>
      <c r="AB74" s="167"/>
      <c r="AC74" s="167"/>
      <c r="AD74" s="167"/>
      <c r="AE74" s="167"/>
      <c r="AF74" s="167"/>
      <c r="AG74" s="166"/>
      <c r="AH74" s="166"/>
      <c r="AI74" s="167"/>
      <c r="AJ74" s="167"/>
      <c r="AK74" s="167"/>
      <c r="AL74" s="167"/>
      <c r="AM74" s="167"/>
      <c r="AN74" s="166"/>
      <c r="AO74" s="166"/>
      <c r="AP74" s="167"/>
      <c r="AQ74" s="167"/>
      <c r="AR74" s="196"/>
      <c r="AS74" s="197">
        <f t="shared" si="55"/>
        <v>0</v>
      </c>
      <c r="AT74" s="197">
        <f t="shared" si="56"/>
        <v>0</v>
      </c>
      <c r="AU74" s="197">
        <f t="shared" si="57"/>
        <v>0</v>
      </c>
      <c r="AV74" s="197">
        <f t="shared" si="58"/>
        <v>0</v>
      </c>
      <c r="AW74" s="197">
        <f t="shared" si="59"/>
        <v>0</v>
      </c>
      <c r="AX74" s="197">
        <f t="shared" si="60"/>
        <v>0</v>
      </c>
      <c r="AY74" s="197">
        <f t="shared" si="61"/>
        <v>0</v>
      </c>
      <c r="AZ74" s="197">
        <f t="shared" si="62"/>
        <v>0</v>
      </c>
      <c r="BA74" s="197">
        <f t="shared" si="63"/>
        <v>0</v>
      </c>
      <c r="BB74" s="197">
        <f t="shared" si="64"/>
        <v>0</v>
      </c>
      <c r="BC74" s="197">
        <f t="shared" si="65"/>
        <v>0</v>
      </c>
      <c r="BD74" s="197">
        <f t="shared" si="66"/>
        <v>0</v>
      </c>
      <c r="BE74" s="197">
        <f t="shared" si="67"/>
        <v>0</v>
      </c>
      <c r="BF74" s="197">
        <f t="shared" si="68"/>
        <v>0</v>
      </c>
      <c r="BG74" s="197">
        <f t="shared" si="69"/>
        <v>0</v>
      </c>
      <c r="BH74" s="197" t="str">
        <f t="shared" si="70"/>
        <v>0</v>
      </c>
      <c r="BI74" s="197" t="str">
        <f t="shared" si="71"/>
        <v>0</v>
      </c>
      <c r="BJ74" s="197" t="str">
        <f t="shared" si="72"/>
        <v>0</v>
      </c>
      <c r="BK74" s="197" t="str">
        <f t="shared" si="73"/>
        <v>0</v>
      </c>
      <c r="BL74" s="197" t="str">
        <f t="shared" si="74"/>
        <v>0</v>
      </c>
      <c r="BM74" s="197" t="str">
        <f t="shared" si="75"/>
        <v>0</v>
      </c>
      <c r="BN74" s="197" t="str">
        <f t="shared" si="76"/>
        <v>0</v>
      </c>
      <c r="BO74" s="197" t="str">
        <f t="shared" si="77"/>
        <v>0</v>
      </c>
      <c r="BP74" s="197" t="str">
        <f t="shared" si="78"/>
        <v>0</v>
      </c>
      <c r="BQ74" s="197" t="str">
        <f t="shared" si="79"/>
        <v>0</v>
      </c>
      <c r="BR74" s="197" t="str">
        <f t="shared" si="80"/>
        <v>0</v>
      </c>
      <c r="BS74" s="197" t="str">
        <f t="shared" si="81"/>
        <v>0</v>
      </c>
      <c r="BT74" s="197" t="str">
        <f t="shared" si="82"/>
        <v>0</v>
      </c>
      <c r="BU74" s="197" t="str">
        <f t="shared" si="83"/>
        <v>0</v>
      </c>
      <c r="BV74" s="197" t="str">
        <f t="shared" si="84"/>
        <v>0</v>
      </c>
      <c r="BX74" s="171"/>
    </row>
    <row r="75" spans="1:76" s="125" customFormat="1" ht="19.5" customHeight="1" thickBot="1">
      <c r="A75" s="169"/>
      <c r="B75" s="74" t="s">
        <v>64</v>
      </c>
      <c r="C75" s="111">
        <v>0.59722222222222221</v>
      </c>
      <c r="D75" s="111" t="s">
        <v>239</v>
      </c>
      <c r="E75" s="111" t="s">
        <v>257</v>
      </c>
      <c r="F75" s="256">
        <f>H75/1.95583</f>
        <v>189.17799604260085</v>
      </c>
      <c r="G75" s="256">
        <f>I75/1.95583</f>
        <v>189.17799604260085</v>
      </c>
      <c r="H75" s="118">
        <v>370</v>
      </c>
      <c r="I75" s="118">
        <f>$H75*'Campaign Total'!$F$43</f>
        <v>370</v>
      </c>
      <c r="J75" s="164">
        <f t="shared" ref="J75" si="85">SUM(AS75:BG75)</f>
        <v>0</v>
      </c>
      <c r="K75" s="206">
        <f t="shared" ref="K75" si="86">SUM(BH75:BV75)</f>
        <v>0</v>
      </c>
      <c r="L75" s="207">
        <f>K75/1.95583</f>
        <v>0</v>
      </c>
      <c r="M75" s="191"/>
      <c r="N75" s="167"/>
      <c r="O75" s="167"/>
      <c r="P75" s="167"/>
      <c r="Q75" s="167"/>
      <c r="R75" s="167"/>
      <c r="S75" s="170"/>
      <c r="T75" s="170"/>
      <c r="U75" s="167"/>
      <c r="V75" s="167"/>
      <c r="W75" s="167"/>
      <c r="X75" s="167"/>
      <c r="Y75" s="167"/>
      <c r="Z75" s="170"/>
      <c r="AA75" s="170"/>
      <c r="AB75" s="167"/>
      <c r="AC75" s="167"/>
      <c r="AD75" s="167"/>
      <c r="AE75" s="167"/>
      <c r="AF75" s="167"/>
      <c r="AG75" s="170"/>
      <c r="AH75" s="170"/>
      <c r="AI75" s="167"/>
      <c r="AJ75" s="167"/>
      <c r="AK75" s="167"/>
      <c r="AL75" s="167"/>
      <c r="AM75" s="167"/>
      <c r="AN75" s="170"/>
      <c r="AO75" s="170"/>
      <c r="AP75" s="167"/>
      <c r="AQ75" s="167"/>
      <c r="AR75" s="196"/>
      <c r="AS75" s="197">
        <f t="shared" si="55"/>
        <v>0</v>
      </c>
      <c r="AT75" s="197">
        <f t="shared" si="56"/>
        <v>0</v>
      </c>
      <c r="AU75" s="197">
        <f t="shared" si="57"/>
        <v>0</v>
      </c>
      <c r="AV75" s="197">
        <f t="shared" si="58"/>
        <v>0</v>
      </c>
      <c r="AW75" s="197">
        <f t="shared" si="59"/>
        <v>0</v>
      </c>
      <c r="AX75" s="197">
        <f t="shared" si="60"/>
        <v>0</v>
      </c>
      <c r="AY75" s="197">
        <f t="shared" si="61"/>
        <v>0</v>
      </c>
      <c r="AZ75" s="197">
        <f t="shared" si="62"/>
        <v>0</v>
      </c>
      <c r="BA75" s="197">
        <f t="shared" si="63"/>
        <v>0</v>
      </c>
      <c r="BB75" s="197">
        <f t="shared" si="64"/>
        <v>0</v>
      </c>
      <c r="BC75" s="197">
        <f t="shared" si="65"/>
        <v>0</v>
      </c>
      <c r="BD75" s="197">
        <f t="shared" si="66"/>
        <v>0</v>
      </c>
      <c r="BE75" s="197">
        <f t="shared" si="67"/>
        <v>0</v>
      </c>
      <c r="BF75" s="197">
        <f t="shared" si="68"/>
        <v>0</v>
      </c>
      <c r="BG75" s="197">
        <f t="shared" si="69"/>
        <v>0</v>
      </c>
      <c r="BH75" s="197" t="str">
        <f t="shared" si="70"/>
        <v>0</v>
      </c>
      <c r="BI75" s="197" t="str">
        <f t="shared" si="71"/>
        <v>0</v>
      </c>
      <c r="BJ75" s="197" t="str">
        <f t="shared" si="72"/>
        <v>0</v>
      </c>
      <c r="BK75" s="197" t="str">
        <f t="shared" si="73"/>
        <v>0</v>
      </c>
      <c r="BL75" s="197" t="str">
        <f t="shared" si="74"/>
        <v>0</v>
      </c>
      <c r="BM75" s="197" t="str">
        <f t="shared" si="75"/>
        <v>0</v>
      </c>
      <c r="BN75" s="197" t="str">
        <f t="shared" si="76"/>
        <v>0</v>
      </c>
      <c r="BO75" s="197" t="str">
        <f t="shared" si="77"/>
        <v>0</v>
      </c>
      <c r="BP75" s="197" t="str">
        <f t="shared" si="78"/>
        <v>0</v>
      </c>
      <c r="BQ75" s="197" t="str">
        <f t="shared" si="79"/>
        <v>0</v>
      </c>
      <c r="BR75" s="197" t="str">
        <f t="shared" si="80"/>
        <v>0</v>
      </c>
      <c r="BS75" s="197" t="str">
        <f t="shared" si="81"/>
        <v>0</v>
      </c>
      <c r="BT75" s="197" t="str">
        <f t="shared" si="82"/>
        <v>0</v>
      </c>
      <c r="BU75" s="197" t="str">
        <f t="shared" si="83"/>
        <v>0</v>
      </c>
      <c r="BV75" s="197" t="str">
        <f t="shared" si="84"/>
        <v>0</v>
      </c>
      <c r="BX75" s="171"/>
    </row>
    <row r="76" spans="1:76" s="125" customFormat="1" ht="19.5" customHeight="1" thickBot="1">
      <c r="A76" s="169"/>
      <c r="B76" s="104" t="s">
        <v>63</v>
      </c>
      <c r="C76" s="123">
        <v>0.60069444444444442</v>
      </c>
      <c r="D76" s="116" t="s">
        <v>473</v>
      </c>
      <c r="E76" s="194" t="s">
        <v>422</v>
      </c>
      <c r="F76" s="254"/>
      <c r="G76" s="254"/>
      <c r="H76" s="78"/>
      <c r="I76" s="78"/>
      <c r="J76" s="164"/>
      <c r="K76" s="206"/>
      <c r="L76" s="207"/>
      <c r="M76" s="191"/>
      <c r="N76" s="167"/>
      <c r="O76" s="167"/>
      <c r="P76" s="167"/>
      <c r="Q76" s="167"/>
      <c r="R76" s="167"/>
      <c r="S76" s="166"/>
      <c r="T76" s="166"/>
      <c r="U76" s="167"/>
      <c r="V76" s="167"/>
      <c r="W76" s="167"/>
      <c r="X76" s="167"/>
      <c r="Y76" s="167"/>
      <c r="Z76" s="166"/>
      <c r="AA76" s="166"/>
      <c r="AB76" s="167"/>
      <c r="AC76" s="167"/>
      <c r="AD76" s="167"/>
      <c r="AE76" s="167"/>
      <c r="AF76" s="167"/>
      <c r="AG76" s="166"/>
      <c r="AH76" s="166"/>
      <c r="AI76" s="167"/>
      <c r="AJ76" s="167"/>
      <c r="AK76" s="167"/>
      <c r="AL76" s="167"/>
      <c r="AM76" s="167"/>
      <c r="AN76" s="166"/>
      <c r="AO76" s="166"/>
      <c r="AP76" s="167"/>
      <c r="AQ76" s="167"/>
      <c r="AR76" s="196"/>
      <c r="AS76" s="197">
        <f t="shared" si="55"/>
        <v>0</v>
      </c>
      <c r="AT76" s="197">
        <f t="shared" si="56"/>
        <v>0</v>
      </c>
      <c r="AU76" s="197">
        <f t="shared" si="57"/>
        <v>0</v>
      </c>
      <c r="AV76" s="197">
        <f t="shared" si="58"/>
        <v>0</v>
      </c>
      <c r="AW76" s="197">
        <f t="shared" si="59"/>
        <v>0</v>
      </c>
      <c r="AX76" s="197">
        <f t="shared" si="60"/>
        <v>0</v>
      </c>
      <c r="AY76" s="197">
        <f t="shared" si="61"/>
        <v>0</v>
      </c>
      <c r="AZ76" s="197">
        <f t="shared" si="62"/>
        <v>0</v>
      </c>
      <c r="BA76" s="197">
        <f t="shared" si="63"/>
        <v>0</v>
      </c>
      <c r="BB76" s="197">
        <f t="shared" si="64"/>
        <v>0</v>
      </c>
      <c r="BC76" s="197">
        <f t="shared" si="65"/>
        <v>0</v>
      </c>
      <c r="BD76" s="197">
        <f t="shared" si="66"/>
        <v>0</v>
      </c>
      <c r="BE76" s="197">
        <f t="shared" si="67"/>
        <v>0</v>
      </c>
      <c r="BF76" s="197">
        <f t="shared" si="68"/>
        <v>0</v>
      </c>
      <c r="BG76" s="197">
        <f t="shared" si="69"/>
        <v>0</v>
      </c>
      <c r="BH76" s="197" t="str">
        <f t="shared" si="70"/>
        <v>0</v>
      </c>
      <c r="BI76" s="197" t="str">
        <f t="shared" si="71"/>
        <v>0</v>
      </c>
      <c r="BJ76" s="197" t="str">
        <f t="shared" si="72"/>
        <v>0</v>
      </c>
      <c r="BK76" s="197" t="str">
        <f t="shared" si="73"/>
        <v>0</v>
      </c>
      <c r="BL76" s="197" t="str">
        <f t="shared" si="74"/>
        <v>0</v>
      </c>
      <c r="BM76" s="197" t="str">
        <f t="shared" si="75"/>
        <v>0</v>
      </c>
      <c r="BN76" s="197" t="str">
        <f t="shared" si="76"/>
        <v>0</v>
      </c>
      <c r="BO76" s="197" t="str">
        <f t="shared" si="77"/>
        <v>0</v>
      </c>
      <c r="BP76" s="197" t="str">
        <f t="shared" si="78"/>
        <v>0</v>
      </c>
      <c r="BQ76" s="197" t="str">
        <f t="shared" si="79"/>
        <v>0</v>
      </c>
      <c r="BR76" s="197" t="str">
        <f t="shared" si="80"/>
        <v>0</v>
      </c>
      <c r="BS76" s="197" t="str">
        <f t="shared" si="81"/>
        <v>0</v>
      </c>
      <c r="BT76" s="197" t="str">
        <f t="shared" si="82"/>
        <v>0</v>
      </c>
      <c r="BU76" s="197" t="str">
        <f t="shared" si="83"/>
        <v>0</v>
      </c>
      <c r="BV76" s="197" t="str">
        <f t="shared" si="84"/>
        <v>0</v>
      </c>
      <c r="BX76" s="171"/>
    </row>
    <row r="77" spans="1:76" s="125" customFormat="1" ht="20.100000000000001" customHeight="1" thickBot="1">
      <c r="A77" s="169"/>
      <c r="B77" s="104" t="s">
        <v>63</v>
      </c>
      <c r="C77" s="123">
        <v>0.60416666666666663</v>
      </c>
      <c r="D77" s="116" t="s">
        <v>473</v>
      </c>
      <c r="E77" s="194" t="s">
        <v>304</v>
      </c>
      <c r="F77" s="254"/>
      <c r="G77" s="254"/>
      <c r="H77" s="78"/>
      <c r="I77" s="78"/>
      <c r="J77" s="164"/>
      <c r="K77" s="206"/>
      <c r="L77" s="207"/>
      <c r="M77" s="191"/>
      <c r="N77" s="167"/>
      <c r="O77" s="167"/>
      <c r="P77" s="167"/>
      <c r="Q77" s="167"/>
      <c r="R77" s="167"/>
      <c r="S77" s="166"/>
      <c r="T77" s="166"/>
      <c r="U77" s="167"/>
      <c r="V77" s="167"/>
      <c r="W77" s="167"/>
      <c r="X77" s="167"/>
      <c r="Y77" s="167"/>
      <c r="Z77" s="166"/>
      <c r="AA77" s="166"/>
      <c r="AB77" s="167"/>
      <c r="AC77" s="167"/>
      <c r="AD77" s="167"/>
      <c r="AE77" s="167"/>
      <c r="AF77" s="167"/>
      <c r="AG77" s="166"/>
      <c r="AH77" s="166"/>
      <c r="AI77" s="167"/>
      <c r="AJ77" s="167"/>
      <c r="AK77" s="167"/>
      <c r="AL77" s="167"/>
      <c r="AM77" s="167"/>
      <c r="AN77" s="166"/>
      <c r="AO77" s="166"/>
      <c r="AP77" s="167"/>
      <c r="AQ77" s="167"/>
      <c r="AR77" s="196"/>
      <c r="AS77" s="197">
        <f t="shared" si="55"/>
        <v>0</v>
      </c>
      <c r="AT77" s="197">
        <f t="shared" si="56"/>
        <v>0</v>
      </c>
      <c r="AU77" s="197">
        <f t="shared" si="57"/>
        <v>0</v>
      </c>
      <c r="AV77" s="197">
        <f t="shared" si="58"/>
        <v>0</v>
      </c>
      <c r="AW77" s="197">
        <f t="shared" si="59"/>
        <v>0</v>
      </c>
      <c r="AX77" s="197">
        <f t="shared" si="60"/>
        <v>0</v>
      </c>
      <c r="AY77" s="197">
        <f t="shared" si="61"/>
        <v>0</v>
      </c>
      <c r="AZ77" s="197">
        <f t="shared" si="62"/>
        <v>0</v>
      </c>
      <c r="BA77" s="197">
        <f t="shared" si="63"/>
        <v>0</v>
      </c>
      <c r="BB77" s="197">
        <f t="shared" si="64"/>
        <v>0</v>
      </c>
      <c r="BC77" s="197">
        <f t="shared" si="65"/>
        <v>0</v>
      </c>
      <c r="BD77" s="197">
        <f t="shared" si="66"/>
        <v>0</v>
      </c>
      <c r="BE77" s="197">
        <f t="shared" si="67"/>
        <v>0</v>
      </c>
      <c r="BF77" s="197">
        <f t="shared" si="68"/>
        <v>0</v>
      </c>
      <c r="BG77" s="197">
        <f t="shared" si="69"/>
        <v>0</v>
      </c>
      <c r="BH77" s="197" t="str">
        <f t="shared" si="70"/>
        <v>0</v>
      </c>
      <c r="BI77" s="197" t="str">
        <f t="shared" si="71"/>
        <v>0</v>
      </c>
      <c r="BJ77" s="197" t="str">
        <f t="shared" si="72"/>
        <v>0</v>
      </c>
      <c r="BK77" s="197" t="str">
        <f t="shared" si="73"/>
        <v>0</v>
      </c>
      <c r="BL77" s="197" t="str">
        <f t="shared" si="74"/>
        <v>0</v>
      </c>
      <c r="BM77" s="197" t="str">
        <f t="shared" si="75"/>
        <v>0</v>
      </c>
      <c r="BN77" s="197" t="str">
        <f t="shared" si="76"/>
        <v>0</v>
      </c>
      <c r="BO77" s="197" t="str">
        <f t="shared" si="77"/>
        <v>0</v>
      </c>
      <c r="BP77" s="197" t="str">
        <f t="shared" si="78"/>
        <v>0</v>
      </c>
      <c r="BQ77" s="197" t="str">
        <f t="shared" si="79"/>
        <v>0</v>
      </c>
      <c r="BR77" s="197" t="str">
        <f t="shared" si="80"/>
        <v>0</v>
      </c>
      <c r="BS77" s="197" t="str">
        <f t="shared" si="81"/>
        <v>0</v>
      </c>
      <c r="BT77" s="197" t="str">
        <f t="shared" si="82"/>
        <v>0</v>
      </c>
      <c r="BU77" s="197" t="str">
        <f t="shared" si="83"/>
        <v>0</v>
      </c>
      <c r="BV77" s="197" t="str">
        <f t="shared" si="84"/>
        <v>0</v>
      </c>
      <c r="BX77" s="171"/>
    </row>
    <row r="78" spans="1:76" s="125" customFormat="1" ht="19.5" customHeight="1" thickBot="1">
      <c r="A78" s="163"/>
      <c r="B78" s="74" t="s">
        <v>64</v>
      </c>
      <c r="C78" s="111">
        <v>0.62152777777777779</v>
      </c>
      <c r="D78" s="111" t="s">
        <v>399</v>
      </c>
      <c r="E78" s="111" t="s">
        <v>356</v>
      </c>
      <c r="F78" s="256">
        <f>H78/1.95583</f>
        <v>189.17799604260085</v>
      </c>
      <c r="G78" s="256">
        <f>I78/1.95583</f>
        <v>189.17799604260085</v>
      </c>
      <c r="H78" s="118">
        <v>370</v>
      </c>
      <c r="I78" s="118">
        <f>$H78*'Campaign Total'!$F$43</f>
        <v>370</v>
      </c>
      <c r="J78" s="164">
        <f>SUM(AS78:BG78)</f>
        <v>0</v>
      </c>
      <c r="K78" s="206">
        <f>SUM(BH78:BV78)</f>
        <v>0</v>
      </c>
      <c r="L78" s="207">
        <f>K78/1.95583</f>
        <v>0</v>
      </c>
      <c r="M78" s="191"/>
      <c r="N78" s="167"/>
      <c r="O78" s="167"/>
      <c r="P78" s="167"/>
      <c r="Q78" s="167"/>
      <c r="R78" s="167"/>
      <c r="S78" s="170"/>
      <c r="T78" s="170"/>
      <c r="U78" s="167"/>
      <c r="V78" s="167"/>
      <c r="W78" s="167"/>
      <c r="X78" s="167"/>
      <c r="Y78" s="167"/>
      <c r="Z78" s="170"/>
      <c r="AA78" s="170"/>
      <c r="AB78" s="167"/>
      <c r="AC78" s="167"/>
      <c r="AD78" s="167"/>
      <c r="AE78" s="167"/>
      <c r="AF78" s="167"/>
      <c r="AG78" s="170"/>
      <c r="AH78" s="170"/>
      <c r="AI78" s="167"/>
      <c r="AJ78" s="167"/>
      <c r="AK78" s="167"/>
      <c r="AL78" s="167"/>
      <c r="AM78" s="167"/>
      <c r="AN78" s="170"/>
      <c r="AO78" s="170"/>
      <c r="AP78" s="167"/>
      <c r="AQ78" s="167"/>
      <c r="AR78" s="196"/>
      <c r="AS78" s="197">
        <f t="shared" si="55"/>
        <v>0</v>
      </c>
      <c r="AT78" s="197">
        <f t="shared" si="56"/>
        <v>0</v>
      </c>
      <c r="AU78" s="197">
        <f t="shared" si="57"/>
        <v>0</v>
      </c>
      <c r="AV78" s="197">
        <f t="shared" si="58"/>
        <v>0</v>
      </c>
      <c r="AW78" s="197">
        <f t="shared" si="59"/>
        <v>0</v>
      </c>
      <c r="AX78" s="197">
        <f t="shared" si="60"/>
        <v>0</v>
      </c>
      <c r="AY78" s="197">
        <f t="shared" si="61"/>
        <v>0</v>
      </c>
      <c r="AZ78" s="197">
        <f t="shared" si="62"/>
        <v>0</v>
      </c>
      <c r="BA78" s="197">
        <f t="shared" si="63"/>
        <v>0</v>
      </c>
      <c r="BB78" s="197">
        <f t="shared" si="64"/>
        <v>0</v>
      </c>
      <c r="BC78" s="197">
        <f t="shared" si="65"/>
        <v>0</v>
      </c>
      <c r="BD78" s="197">
        <f t="shared" si="66"/>
        <v>0</v>
      </c>
      <c r="BE78" s="197">
        <f t="shared" si="67"/>
        <v>0</v>
      </c>
      <c r="BF78" s="197">
        <f t="shared" si="68"/>
        <v>0</v>
      </c>
      <c r="BG78" s="197">
        <f t="shared" si="69"/>
        <v>0</v>
      </c>
      <c r="BH78" s="197" t="str">
        <f t="shared" si="70"/>
        <v>0</v>
      </c>
      <c r="BI78" s="197" t="str">
        <f t="shared" si="71"/>
        <v>0</v>
      </c>
      <c r="BJ78" s="197" t="str">
        <f t="shared" si="72"/>
        <v>0</v>
      </c>
      <c r="BK78" s="197" t="str">
        <f t="shared" si="73"/>
        <v>0</v>
      </c>
      <c r="BL78" s="197" t="str">
        <f t="shared" si="74"/>
        <v>0</v>
      </c>
      <c r="BM78" s="197" t="str">
        <f t="shared" si="75"/>
        <v>0</v>
      </c>
      <c r="BN78" s="197" t="str">
        <f t="shared" si="76"/>
        <v>0</v>
      </c>
      <c r="BO78" s="197" t="str">
        <f t="shared" si="77"/>
        <v>0</v>
      </c>
      <c r="BP78" s="197" t="str">
        <f t="shared" si="78"/>
        <v>0</v>
      </c>
      <c r="BQ78" s="197" t="str">
        <f t="shared" si="79"/>
        <v>0</v>
      </c>
      <c r="BR78" s="197" t="str">
        <f t="shared" si="80"/>
        <v>0</v>
      </c>
      <c r="BS78" s="197" t="str">
        <f t="shared" si="81"/>
        <v>0</v>
      </c>
      <c r="BT78" s="197" t="str">
        <f t="shared" si="82"/>
        <v>0</v>
      </c>
      <c r="BU78" s="197" t="str">
        <f t="shared" si="83"/>
        <v>0</v>
      </c>
      <c r="BV78" s="197" t="str">
        <f t="shared" si="84"/>
        <v>0</v>
      </c>
      <c r="BX78" s="171"/>
    </row>
    <row r="79" spans="1:76" s="125" customFormat="1" ht="19.5" customHeight="1" thickBot="1">
      <c r="A79" s="169"/>
      <c r="B79" s="104" t="s">
        <v>63</v>
      </c>
      <c r="C79" s="123">
        <v>0.625</v>
      </c>
      <c r="D79" s="116" t="s">
        <v>473</v>
      </c>
      <c r="E79" s="194" t="s">
        <v>422</v>
      </c>
      <c r="F79" s="254"/>
      <c r="G79" s="254"/>
      <c r="H79" s="78"/>
      <c r="I79" s="78"/>
      <c r="J79" s="164"/>
      <c r="K79" s="206"/>
      <c r="L79" s="207"/>
      <c r="M79" s="191"/>
      <c r="N79" s="167"/>
      <c r="O79" s="167"/>
      <c r="P79" s="167"/>
      <c r="Q79" s="167"/>
      <c r="R79" s="167"/>
      <c r="S79" s="166"/>
      <c r="T79" s="166"/>
      <c r="U79" s="167"/>
      <c r="V79" s="167"/>
      <c r="W79" s="167"/>
      <c r="X79" s="167"/>
      <c r="Y79" s="167"/>
      <c r="Z79" s="166"/>
      <c r="AA79" s="166"/>
      <c r="AB79" s="167"/>
      <c r="AC79" s="167"/>
      <c r="AD79" s="167"/>
      <c r="AE79" s="167"/>
      <c r="AF79" s="167"/>
      <c r="AG79" s="166"/>
      <c r="AH79" s="166"/>
      <c r="AI79" s="167"/>
      <c r="AJ79" s="167"/>
      <c r="AK79" s="167"/>
      <c r="AL79" s="167"/>
      <c r="AM79" s="167"/>
      <c r="AN79" s="166"/>
      <c r="AO79" s="166"/>
      <c r="AP79" s="167"/>
      <c r="AQ79" s="167"/>
      <c r="AR79" s="196"/>
      <c r="AS79" s="197">
        <f t="shared" si="55"/>
        <v>0</v>
      </c>
      <c r="AT79" s="197">
        <f t="shared" si="56"/>
        <v>0</v>
      </c>
      <c r="AU79" s="197">
        <f t="shared" si="57"/>
        <v>0</v>
      </c>
      <c r="AV79" s="197">
        <f t="shared" si="58"/>
        <v>0</v>
      </c>
      <c r="AW79" s="197">
        <f t="shared" si="59"/>
        <v>0</v>
      </c>
      <c r="AX79" s="197">
        <f t="shared" si="60"/>
        <v>0</v>
      </c>
      <c r="AY79" s="197">
        <f t="shared" si="61"/>
        <v>0</v>
      </c>
      <c r="AZ79" s="197">
        <f t="shared" si="62"/>
        <v>0</v>
      </c>
      <c r="BA79" s="197">
        <f t="shared" si="63"/>
        <v>0</v>
      </c>
      <c r="BB79" s="197">
        <f t="shared" si="64"/>
        <v>0</v>
      </c>
      <c r="BC79" s="197">
        <f t="shared" si="65"/>
        <v>0</v>
      </c>
      <c r="BD79" s="197">
        <f t="shared" si="66"/>
        <v>0</v>
      </c>
      <c r="BE79" s="197">
        <f t="shared" si="67"/>
        <v>0</v>
      </c>
      <c r="BF79" s="197">
        <f t="shared" si="68"/>
        <v>0</v>
      </c>
      <c r="BG79" s="197">
        <f t="shared" si="69"/>
        <v>0</v>
      </c>
      <c r="BH79" s="197" t="str">
        <f t="shared" si="70"/>
        <v>0</v>
      </c>
      <c r="BI79" s="197" t="str">
        <f t="shared" si="71"/>
        <v>0</v>
      </c>
      <c r="BJ79" s="197" t="str">
        <f t="shared" si="72"/>
        <v>0</v>
      </c>
      <c r="BK79" s="197" t="str">
        <f t="shared" si="73"/>
        <v>0</v>
      </c>
      <c r="BL79" s="197" t="str">
        <f t="shared" si="74"/>
        <v>0</v>
      </c>
      <c r="BM79" s="197" t="str">
        <f t="shared" si="75"/>
        <v>0</v>
      </c>
      <c r="BN79" s="197" t="str">
        <f t="shared" si="76"/>
        <v>0</v>
      </c>
      <c r="BO79" s="197" t="str">
        <f t="shared" si="77"/>
        <v>0</v>
      </c>
      <c r="BP79" s="197" t="str">
        <f t="shared" si="78"/>
        <v>0</v>
      </c>
      <c r="BQ79" s="197" t="str">
        <f t="shared" si="79"/>
        <v>0</v>
      </c>
      <c r="BR79" s="197" t="str">
        <f t="shared" si="80"/>
        <v>0</v>
      </c>
      <c r="BS79" s="197" t="str">
        <f t="shared" si="81"/>
        <v>0</v>
      </c>
      <c r="BT79" s="197" t="str">
        <f t="shared" si="82"/>
        <v>0</v>
      </c>
      <c r="BU79" s="197" t="str">
        <f t="shared" si="83"/>
        <v>0</v>
      </c>
      <c r="BV79" s="197" t="str">
        <f t="shared" si="84"/>
        <v>0</v>
      </c>
      <c r="BX79" s="171"/>
    </row>
    <row r="80" spans="1:76" s="125" customFormat="1" ht="19.5" customHeight="1" thickBot="1">
      <c r="A80" s="163"/>
      <c r="B80" s="74" t="s">
        <v>64</v>
      </c>
      <c r="C80" s="111">
        <v>0.64236111111111116</v>
      </c>
      <c r="D80" s="111" t="s">
        <v>240</v>
      </c>
      <c r="E80" s="111" t="s">
        <v>258</v>
      </c>
      <c r="F80" s="256">
        <f>H80/1.95583</f>
        <v>209.62967129044958</v>
      </c>
      <c r="G80" s="256">
        <f>I80/1.95583</f>
        <v>209.62967129044958</v>
      </c>
      <c r="H80" s="118">
        <v>410</v>
      </c>
      <c r="I80" s="118">
        <f>$H80*'Campaign Total'!$F$43</f>
        <v>410</v>
      </c>
      <c r="J80" s="164">
        <f>SUM(AS80:BG80)</f>
        <v>0</v>
      </c>
      <c r="K80" s="206">
        <f>SUM(BH80:BV80)</f>
        <v>0</v>
      </c>
      <c r="L80" s="207">
        <f>K80/1.95583</f>
        <v>0</v>
      </c>
      <c r="M80" s="191"/>
      <c r="N80" s="167"/>
      <c r="O80" s="167"/>
      <c r="P80" s="167"/>
      <c r="Q80" s="167"/>
      <c r="R80" s="167"/>
      <c r="S80" s="170"/>
      <c r="T80" s="170"/>
      <c r="U80" s="167"/>
      <c r="V80" s="167"/>
      <c r="W80" s="167"/>
      <c r="X80" s="167"/>
      <c r="Y80" s="167"/>
      <c r="Z80" s="170"/>
      <c r="AA80" s="170"/>
      <c r="AB80" s="167"/>
      <c r="AC80" s="167"/>
      <c r="AD80" s="167"/>
      <c r="AE80" s="167"/>
      <c r="AF80" s="167"/>
      <c r="AG80" s="170"/>
      <c r="AH80" s="170"/>
      <c r="AI80" s="167"/>
      <c r="AJ80" s="167"/>
      <c r="AK80" s="167"/>
      <c r="AL80" s="167"/>
      <c r="AM80" s="167"/>
      <c r="AN80" s="170"/>
      <c r="AO80" s="170"/>
      <c r="AP80" s="167"/>
      <c r="AQ80" s="167"/>
      <c r="AR80" s="196"/>
      <c r="AS80" s="197">
        <f t="shared" si="55"/>
        <v>0</v>
      </c>
      <c r="AT80" s="197">
        <f t="shared" si="56"/>
        <v>0</v>
      </c>
      <c r="AU80" s="197">
        <f t="shared" si="57"/>
        <v>0</v>
      </c>
      <c r="AV80" s="197">
        <f t="shared" si="58"/>
        <v>0</v>
      </c>
      <c r="AW80" s="197">
        <f t="shared" si="59"/>
        <v>0</v>
      </c>
      <c r="AX80" s="197">
        <f t="shared" si="60"/>
        <v>0</v>
      </c>
      <c r="AY80" s="197">
        <f t="shared" si="61"/>
        <v>0</v>
      </c>
      <c r="AZ80" s="197">
        <f t="shared" si="62"/>
        <v>0</v>
      </c>
      <c r="BA80" s="197">
        <f t="shared" si="63"/>
        <v>0</v>
      </c>
      <c r="BB80" s="197">
        <f t="shared" si="64"/>
        <v>0</v>
      </c>
      <c r="BC80" s="197">
        <f t="shared" si="65"/>
        <v>0</v>
      </c>
      <c r="BD80" s="197">
        <f t="shared" si="66"/>
        <v>0</v>
      </c>
      <c r="BE80" s="197">
        <f t="shared" si="67"/>
        <v>0</v>
      </c>
      <c r="BF80" s="197">
        <f t="shared" si="68"/>
        <v>0</v>
      </c>
      <c r="BG80" s="197">
        <f t="shared" si="69"/>
        <v>0</v>
      </c>
      <c r="BH80" s="197" t="str">
        <f t="shared" si="70"/>
        <v>0</v>
      </c>
      <c r="BI80" s="197" t="str">
        <f t="shared" si="71"/>
        <v>0</v>
      </c>
      <c r="BJ80" s="197" t="str">
        <f t="shared" si="72"/>
        <v>0</v>
      </c>
      <c r="BK80" s="197" t="str">
        <f t="shared" si="73"/>
        <v>0</v>
      </c>
      <c r="BL80" s="197" t="str">
        <f t="shared" si="74"/>
        <v>0</v>
      </c>
      <c r="BM80" s="197" t="str">
        <f t="shared" si="75"/>
        <v>0</v>
      </c>
      <c r="BN80" s="197" t="str">
        <f t="shared" si="76"/>
        <v>0</v>
      </c>
      <c r="BO80" s="197" t="str">
        <f t="shared" si="77"/>
        <v>0</v>
      </c>
      <c r="BP80" s="197" t="str">
        <f t="shared" si="78"/>
        <v>0</v>
      </c>
      <c r="BQ80" s="197" t="str">
        <f t="shared" si="79"/>
        <v>0</v>
      </c>
      <c r="BR80" s="197" t="str">
        <f t="shared" si="80"/>
        <v>0</v>
      </c>
      <c r="BS80" s="197" t="str">
        <f t="shared" si="81"/>
        <v>0</v>
      </c>
      <c r="BT80" s="197" t="str">
        <f t="shared" si="82"/>
        <v>0</v>
      </c>
      <c r="BU80" s="197" t="str">
        <f t="shared" si="83"/>
        <v>0</v>
      </c>
      <c r="BV80" s="197" t="str">
        <f t="shared" si="84"/>
        <v>0</v>
      </c>
      <c r="BX80" s="171"/>
    </row>
    <row r="81" spans="1:76" s="125" customFormat="1" ht="22.5" customHeight="1" thickBot="1">
      <c r="A81" s="169"/>
      <c r="B81" s="104" t="s">
        <v>63</v>
      </c>
      <c r="C81" s="124">
        <v>0.64583333333333337</v>
      </c>
      <c r="D81" s="240" t="s">
        <v>79</v>
      </c>
      <c r="E81" s="240"/>
      <c r="F81" s="254"/>
      <c r="G81" s="254"/>
      <c r="H81" s="78"/>
      <c r="I81" s="78"/>
      <c r="J81" s="164"/>
      <c r="K81" s="206"/>
      <c r="L81" s="207"/>
      <c r="M81" s="191"/>
      <c r="N81" s="167"/>
      <c r="O81" s="167"/>
      <c r="P81" s="167"/>
      <c r="Q81" s="167"/>
      <c r="R81" s="167"/>
      <c r="S81" s="166"/>
      <c r="T81" s="166"/>
      <c r="U81" s="167"/>
      <c r="V81" s="167"/>
      <c r="W81" s="167"/>
      <c r="X81" s="167"/>
      <c r="Y81" s="167"/>
      <c r="Z81" s="166"/>
      <c r="AA81" s="166"/>
      <c r="AB81" s="167"/>
      <c r="AC81" s="167"/>
      <c r="AD81" s="167"/>
      <c r="AE81" s="167"/>
      <c r="AF81" s="167"/>
      <c r="AG81" s="166"/>
      <c r="AH81" s="166"/>
      <c r="AI81" s="167"/>
      <c r="AJ81" s="167"/>
      <c r="AK81" s="167"/>
      <c r="AL81" s="167"/>
      <c r="AM81" s="167"/>
      <c r="AN81" s="166"/>
      <c r="AO81" s="166"/>
      <c r="AP81" s="167"/>
      <c r="AQ81" s="167"/>
      <c r="AR81" s="196"/>
      <c r="AS81" s="197">
        <f t="shared" si="55"/>
        <v>0</v>
      </c>
      <c r="AT81" s="197">
        <f t="shared" si="56"/>
        <v>0</v>
      </c>
      <c r="AU81" s="197">
        <f t="shared" si="57"/>
        <v>0</v>
      </c>
      <c r="AV81" s="197">
        <f t="shared" si="58"/>
        <v>0</v>
      </c>
      <c r="AW81" s="197">
        <f t="shared" si="59"/>
        <v>0</v>
      </c>
      <c r="AX81" s="197">
        <f t="shared" si="60"/>
        <v>0</v>
      </c>
      <c r="AY81" s="197">
        <f t="shared" si="61"/>
        <v>0</v>
      </c>
      <c r="AZ81" s="197">
        <f t="shared" si="62"/>
        <v>0</v>
      </c>
      <c r="BA81" s="197">
        <f t="shared" si="63"/>
        <v>0</v>
      </c>
      <c r="BB81" s="197">
        <f t="shared" si="64"/>
        <v>0</v>
      </c>
      <c r="BC81" s="197">
        <f t="shared" si="65"/>
        <v>0</v>
      </c>
      <c r="BD81" s="197">
        <f t="shared" si="66"/>
        <v>0</v>
      </c>
      <c r="BE81" s="197">
        <f t="shared" si="67"/>
        <v>0</v>
      </c>
      <c r="BF81" s="197">
        <f t="shared" si="68"/>
        <v>0</v>
      </c>
      <c r="BG81" s="197">
        <f t="shared" si="69"/>
        <v>0</v>
      </c>
      <c r="BH81" s="197" t="str">
        <f t="shared" si="70"/>
        <v>0</v>
      </c>
      <c r="BI81" s="197" t="str">
        <f t="shared" si="71"/>
        <v>0</v>
      </c>
      <c r="BJ81" s="197" t="str">
        <f t="shared" si="72"/>
        <v>0</v>
      </c>
      <c r="BK81" s="197" t="str">
        <f t="shared" si="73"/>
        <v>0</v>
      </c>
      <c r="BL81" s="197" t="str">
        <f t="shared" si="74"/>
        <v>0</v>
      </c>
      <c r="BM81" s="197" t="str">
        <f t="shared" si="75"/>
        <v>0</v>
      </c>
      <c r="BN81" s="197" t="str">
        <f t="shared" si="76"/>
        <v>0</v>
      </c>
      <c r="BO81" s="197" t="str">
        <f t="shared" si="77"/>
        <v>0</v>
      </c>
      <c r="BP81" s="197" t="str">
        <f t="shared" si="78"/>
        <v>0</v>
      </c>
      <c r="BQ81" s="197" t="str">
        <f t="shared" si="79"/>
        <v>0</v>
      </c>
      <c r="BR81" s="197" t="str">
        <f t="shared" si="80"/>
        <v>0</v>
      </c>
      <c r="BS81" s="197" t="str">
        <f t="shared" si="81"/>
        <v>0</v>
      </c>
      <c r="BT81" s="197" t="str">
        <f t="shared" si="82"/>
        <v>0</v>
      </c>
      <c r="BU81" s="197" t="str">
        <f t="shared" si="83"/>
        <v>0</v>
      </c>
      <c r="BV81" s="197" t="str">
        <f t="shared" si="84"/>
        <v>0</v>
      </c>
      <c r="BX81" s="171"/>
    </row>
    <row r="82" spans="1:76" s="125" customFormat="1" ht="19.5" customHeight="1" thickBot="1">
      <c r="A82" s="163"/>
      <c r="B82" s="74" t="s">
        <v>64</v>
      </c>
      <c r="C82" s="111">
        <v>0.65486111111111112</v>
      </c>
      <c r="D82" s="111" t="s">
        <v>446</v>
      </c>
      <c r="E82" s="111" t="s">
        <v>447</v>
      </c>
      <c r="F82" s="256">
        <f>H82/1.95583</f>
        <v>265.87177822203364</v>
      </c>
      <c r="G82" s="256">
        <f>I82/1.95583</f>
        <v>265.87177822203364</v>
      </c>
      <c r="H82" s="118">
        <v>520</v>
      </c>
      <c r="I82" s="118">
        <f>$H82*'Campaign Total'!$F$43</f>
        <v>520</v>
      </c>
      <c r="J82" s="164">
        <f>SUM(AS82:BG82)</f>
        <v>0</v>
      </c>
      <c r="K82" s="206">
        <f>SUM(BH82:BV82)</f>
        <v>0</v>
      </c>
      <c r="L82" s="207">
        <f>K82/1.95583</f>
        <v>0</v>
      </c>
      <c r="M82" s="191"/>
      <c r="N82" s="167"/>
      <c r="O82" s="167"/>
      <c r="P82" s="167"/>
      <c r="Q82" s="167"/>
      <c r="R82" s="167"/>
      <c r="S82" s="170"/>
      <c r="T82" s="170"/>
      <c r="U82" s="167"/>
      <c r="V82" s="167"/>
      <c r="W82" s="167"/>
      <c r="X82" s="167"/>
      <c r="Y82" s="167"/>
      <c r="Z82" s="170"/>
      <c r="AA82" s="170"/>
      <c r="AB82" s="167"/>
      <c r="AC82" s="167"/>
      <c r="AD82" s="167"/>
      <c r="AE82" s="167"/>
      <c r="AF82" s="167"/>
      <c r="AG82" s="170"/>
      <c r="AH82" s="170"/>
      <c r="AI82" s="167"/>
      <c r="AJ82" s="167"/>
      <c r="AK82" s="167"/>
      <c r="AL82" s="167"/>
      <c r="AM82" s="167"/>
      <c r="AN82" s="170"/>
      <c r="AO82" s="170"/>
      <c r="AP82" s="167"/>
      <c r="AQ82" s="167"/>
      <c r="AR82" s="196"/>
      <c r="AS82" s="197">
        <f t="shared" si="55"/>
        <v>0</v>
      </c>
      <c r="AT82" s="197">
        <f t="shared" si="56"/>
        <v>0</v>
      </c>
      <c r="AU82" s="197">
        <f t="shared" si="57"/>
        <v>0</v>
      </c>
      <c r="AV82" s="197">
        <f t="shared" si="58"/>
        <v>0</v>
      </c>
      <c r="AW82" s="197">
        <f t="shared" si="59"/>
        <v>0</v>
      </c>
      <c r="AX82" s="197">
        <f t="shared" si="60"/>
        <v>0</v>
      </c>
      <c r="AY82" s="197">
        <f t="shared" si="61"/>
        <v>0</v>
      </c>
      <c r="AZ82" s="197">
        <f t="shared" si="62"/>
        <v>0</v>
      </c>
      <c r="BA82" s="197">
        <f t="shared" si="63"/>
        <v>0</v>
      </c>
      <c r="BB82" s="197">
        <f t="shared" si="64"/>
        <v>0</v>
      </c>
      <c r="BC82" s="197">
        <f t="shared" si="65"/>
        <v>0</v>
      </c>
      <c r="BD82" s="197">
        <f t="shared" si="66"/>
        <v>0</v>
      </c>
      <c r="BE82" s="197">
        <f t="shared" si="67"/>
        <v>0</v>
      </c>
      <c r="BF82" s="197">
        <f t="shared" si="68"/>
        <v>0</v>
      </c>
      <c r="BG82" s="197">
        <f t="shared" si="69"/>
        <v>0</v>
      </c>
      <c r="BH82" s="197" t="str">
        <f t="shared" si="70"/>
        <v>0</v>
      </c>
      <c r="BI82" s="197" t="str">
        <f t="shared" si="71"/>
        <v>0</v>
      </c>
      <c r="BJ82" s="197" t="str">
        <f t="shared" si="72"/>
        <v>0</v>
      </c>
      <c r="BK82" s="197" t="str">
        <f t="shared" si="73"/>
        <v>0</v>
      </c>
      <c r="BL82" s="197" t="str">
        <f t="shared" si="74"/>
        <v>0</v>
      </c>
      <c r="BM82" s="197" t="str">
        <f t="shared" si="75"/>
        <v>0</v>
      </c>
      <c r="BN82" s="197" t="str">
        <f t="shared" si="76"/>
        <v>0</v>
      </c>
      <c r="BO82" s="197" t="str">
        <f t="shared" si="77"/>
        <v>0</v>
      </c>
      <c r="BP82" s="197" t="str">
        <f t="shared" si="78"/>
        <v>0</v>
      </c>
      <c r="BQ82" s="197" t="str">
        <f t="shared" si="79"/>
        <v>0</v>
      </c>
      <c r="BR82" s="197" t="str">
        <f t="shared" si="80"/>
        <v>0</v>
      </c>
      <c r="BS82" s="197" t="str">
        <f t="shared" si="81"/>
        <v>0</v>
      </c>
      <c r="BT82" s="197" t="str">
        <f t="shared" si="82"/>
        <v>0</v>
      </c>
      <c r="BU82" s="197" t="str">
        <f t="shared" si="83"/>
        <v>0</v>
      </c>
      <c r="BV82" s="197" t="str">
        <f t="shared" si="84"/>
        <v>0</v>
      </c>
      <c r="BX82" s="171"/>
    </row>
    <row r="83" spans="1:76" s="125" customFormat="1" ht="20.100000000000001" customHeight="1" thickBot="1">
      <c r="A83" s="169"/>
      <c r="B83" s="104" t="s">
        <v>63</v>
      </c>
      <c r="C83" s="123">
        <v>0.65625</v>
      </c>
      <c r="D83" s="240" t="s">
        <v>141</v>
      </c>
      <c r="E83" s="240"/>
      <c r="F83" s="254"/>
      <c r="G83" s="254"/>
      <c r="H83" s="78"/>
      <c r="I83" s="78"/>
      <c r="J83" s="164"/>
      <c r="K83" s="206"/>
      <c r="L83" s="207"/>
      <c r="M83" s="191"/>
      <c r="N83" s="167"/>
      <c r="O83" s="167"/>
      <c r="P83" s="167"/>
      <c r="Q83" s="167"/>
      <c r="R83" s="167"/>
      <c r="S83" s="166"/>
      <c r="T83" s="166"/>
      <c r="U83" s="167"/>
      <c r="V83" s="167"/>
      <c r="W83" s="167"/>
      <c r="X83" s="167"/>
      <c r="Y83" s="167"/>
      <c r="Z83" s="166"/>
      <c r="AA83" s="166"/>
      <c r="AB83" s="167"/>
      <c r="AC83" s="167"/>
      <c r="AD83" s="167"/>
      <c r="AE83" s="167"/>
      <c r="AF83" s="167"/>
      <c r="AG83" s="166"/>
      <c r="AH83" s="166"/>
      <c r="AI83" s="167"/>
      <c r="AJ83" s="167"/>
      <c r="AK83" s="167"/>
      <c r="AL83" s="167"/>
      <c r="AM83" s="167"/>
      <c r="AN83" s="166"/>
      <c r="AO83" s="166"/>
      <c r="AP83" s="167"/>
      <c r="AQ83" s="167"/>
      <c r="AR83" s="196"/>
      <c r="AS83" s="197">
        <f t="shared" si="55"/>
        <v>0</v>
      </c>
      <c r="AT83" s="197">
        <f t="shared" si="56"/>
        <v>0</v>
      </c>
      <c r="AU83" s="197">
        <f t="shared" si="57"/>
        <v>0</v>
      </c>
      <c r="AV83" s="197">
        <f t="shared" si="58"/>
        <v>0</v>
      </c>
      <c r="AW83" s="197">
        <f t="shared" si="59"/>
        <v>0</v>
      </c>
      <c r="AX83" s="197">
        <f t="shared" si="60"/>
        <v>0</v>
      </c>
      <c r="AY83" s="197">
        <f t="shared" si="61"/>
        <v>0</v>
      </c>
      <c r="AZ83" s="197">
        <f t="shared" si="62"/>
        <v>0</v>
      </c>
      <c r="BA83" s="197">
        <f t="shared" si="63"/>
        <v>0</v>
      </c>
      <c r="BB83" s="197">
        <f t="shared" si="64"/>
        <v>0</v>
      </c>
      <c r="BC83" s="197">
        <f t="shared" si="65"/>
        <v>0</v>
      </c>
      <c r="BD83" s="197">
        <f t="shared" si="66"/>
        <v>0</v>
      </c>
      <c r="BE83" s="197">
        <f t="shared" si="67"/>
        <v>0</v>
      </c>
      <c r="BF83" s="197">
        <f t="shared" si="68"/>
        <v>0</v>
      </c>
      <c r="BG83" s="197">
        <f t="shared" si="69"/>
        <v>0</v>
      </c>
      <c r="BH83" s="197" t="str">
        <f t="shared" si="70"/>
        <v>0</v>
      </c>
      <c r="BI83" s="197" t="str">
        <f t="shared" si="71"/>
        <v>0</v>
      </c>
      <c r="BJ83" s="197" t="str">
        <f t="shared" si="72"/>
        <v>0</v>
      </c>
      <c r="BK83" s="197" t="str">
        <f t="shared" si="73"/>
        <v>0</v>
      </c>
      <c r="BL83" s="197" t="str">
        <f t="shared" si="74"/>
        <v>0</v>
      </c>
      <c r="BM83" s="197" t="str">
        <f t="shared" si="75"/>
        <v>0</v>
      </c>
      <c r="BN83" s="197" t="str">
        <f t="shared" si="76"/>
        <v>0</v>
      </c>
      <c r="BO83" s="197" t="str">
        <f t="shared" si="77"/>
        <v>0</v>
      </c>
      <c r="BP83" s="197" t="str">
        <f t="shared" si="78"/>
        <v>0</v>
      </c>
      <c r="BQ83" s="197" t="str">
        <f t="shared" si="79"/>
        <v>0</v>
      </c>
      <c r="BR83" s="197" t="str">
        <f t="shared" si="80"/>
        <v>0</v>
      </c>
      <c r="BS83" s="197" t="str">
        <f t="shared" si="81"/>
        <v>0</v>
      </c>
      <c r="BT83" s="197" t="str">
        <f t="shared" si="82"/>
        <v>0</v>
      </c>
      <c r="BU83" s="197" t="str">
        <f t="shared" si="83"/>
        <v>0</v>
      </c>
      <c r="BV83" s="197" t="str">
        <f t="shared" si="84"/>
        <v>0</v>
      </c>
      <c r="BX83" s="171"/>
    </row>
    <row r="84" spans="1:76" s="125" customFormat="1" ht="19.5" customHeight="1" thickBot="1">
      <c r="A84" s="169"/>
      <c r="B84" s="104" t="s">
        <v>63</v>
      </c>
      <c r="C84" s="123">
        <v>0.66666666666666663</v>
      </c>
      <c r="D84" s="123" t="s">
        <v>95</v>
      </c>
      <c r="E84" s="123" t="s">
        <v>75</v>
      </c>
      <c r="F84" s="254"/>
      <c r="G84" s="254"/>
      <c r="H84" s="78"/>
      <c r="I84" s="78"/>
      <c r="J84" s="164"/>
      <c r="K84" s="206"/>
      <c r="L84" s="207"/>
      <c r="M84" s="191"/>
      <c r="N84" s="167"/>
      <c r="O84" s="167"/>
      <c r="P84" s="167"/>
      <c r="Q84" s="167"/>
      <c r="R84" s="167"/>
      <c r="S84" s="166"/>
      <c r="T84" s="166"/>
      <c r="U84" s="167"/>
      <c r="V84" s="167"/>
      <c r="W84" s="167"/>
      <c r="X84" s="167"/>
      <c r="Y84" s="167"/>
      <c r="Z84" s="166"/>
      <c r="AA84" s="166"/>
      <c r="AB84" s="167"/>
      <c r="AC84" s="167"/>
      <c r="AD84" s="167"/>
      <c r="AE84" s="167"/>
      <c r="AF84" s="167"/>
      <c r="AG84" s="166"/>
      <c r="AH84" s="166"/>
      <c r="AI84" s="167"/>
      <c r="AJ84" s="167"/>
      <c r="AK84" s="167"/>
      <c r="AL84" s="167"/>
      <c r="AM84" s="167"/>
      <c r="AN84" s="166"/>
      <c r="AO84" s="166"/>
      <c r="AP84" s="167"/>
      <c r="AQ84" s="167"/>
      <c r="AR84" s="196"/>
      <c r="AS84" s="197">
        <f t="shared" si="55"/>
        <v>0</v>
      </c>
      <c r="AT84" s="197">
        <f t="shared" si="56"/>
        <v>0</v>
      </c>
      <c r="AU84" s="197">
        <f t="shared" si="57"/>
        <v>0</v>
      </c>
      <c r="AV84" s="197">
        <f t="shared" si="58"/>
        <v>0</v>
      </c>
      <c r="AW84" s="197">
        <f t="shared" si="59"/>
        <v>0</v>
      </c>
      <c r="AX84" s="197">
        <f t="shared" si="60"/>
        <v>0</v>
      </c>
      <c r="AY84" s="197">
        <f t="shared" si="61"/>
        <v>0</v>
      </c>
      <c r="AZ84" s="197">
        <f t="shared" si="62"/>
        <v>0</v>
      </c>
      <c r="BA84" s="197">
        <f t="shared" si="63"/>
        <v>0</v>
      </c>
      <c r="BB84" s="197">
        <f t="shared" si="64"/>
        <v>0</v>
      </c>
      <c r="BC84" s="197">
        <f t="shared" si="65"/>
        <v>0</v>
      </c>
      <c r="BD84" s="197">
        <f t="shared" si="66"/>
        <v>0</v>
      </c>
      <c r="BE84" s="197">
        <f t="shared" si="67"/>
        <v>0</v>
      </c>
      <c r="BF84" s="197">
        <f t="shared" si="68"/>
        <v>0</v>
      </c>
      <c r="BG84" s="197">
        <f t="shared" si="69"/>
        <v>0</v>
      </c>
      <c r="BH84" s="197" t="str">
        <f t="shared" si="70"/>
        <v>0</v>
      </c>
      <c r="BI84" s="197" t="str">
        <f t="shared" si="71"/>
        <v>0</v>
      </c>
      <c r="BJ84" s="197" t="str">
        <f t="shared" si="72"/>
        <v>0</v>
      </c>
      <c r="BK84" s="197" t="str">
        <f t="shared" si="73"/>
        <v>0</v>
      </c>
      <c r="BL84" s="197" t="str">
        <f t="shared" si="74"/>
        <v>0</v>
      </c>
      <c r="BM84" s="197" t="str">
        <f t="shared" si="75"/>
        <v>0</v>
      </c>
      <c r="BN84" s="197" t="str">
        <f t="shared" si="76"/>
        <v>0</v>
      </c>
      <c r="BO84" s="197" t="str">
        <f t="shared" si="77"/>
        <v>0</v>
      </c>
      <c r="BP84" s="197" t="str">
        <f t="shared" si="78"/>
        <v>0</v>
      </c>
      <c r="BQ84" s="197" t="str">
        <f t="shared" si="79"/>
        <v>0</v>
      </c>
      <c r="BR84" s="197" t="str">
        <f t="shared" si="80"/>
        <v>0</v>
      </c>
      <c r="BS84" s="197" t="str">
        <f t="shared" si="81"/>
        <v>0</v>
      </c>
      <c r="BT84" s="197" t="str">
        <f t="shared" si="82"/>
        <v>0</v>
      </c>
      <c r="BU84" s="197" t="str">
        <f t="shared" si="83"/>
        <v>0</v>
      </c>
      <c r="BV84" s="197" t="str">
        <f t="shared" si="84"/>
        <v>0</v>
      </c>
      <c r="BX84" s="171"/>
    </row>
    <row r="85" spans="1:76" s="125" customFormat="1" ht="19.5" customHeight="1" thickBot="1">
      <c r="A85" s="169"/>
      <c r="B85" s="74" t="s">
        <v>64</v>
      </c>
      <c r="C85" s="111">
        <v>0.68402777777777779</v>
      </c>
      <c r="D85" s="111" t="s">
        <v>241</v>
      </c>
      <c r="E85" s="111" t="s">
        <v>259</v>
      </c>
      <c r="F85" s="256">
        <f>H85/1.95583</f>
        <v>219.85550891437396</v>
      </c>
      <c r="G85" s="256">
        <f>I85/1.95583</f>
        <v>219.85550891437396</v>
      </c>
      <c r="H85" s="118">
        <v>430</v>
      </c>
      <c r="I85" s="118">
        <f>$H85*'Campaign Total'!$F$43</f>
        <v>430</v>
      </c>
      <c r="J85" s="164">
        <f>SUM(AS85:BG85)</f>
        <v>0</v>
      </c>
      <c r="K85" s="206">
        <f>SUM(BH85:BV85)</f>
        <v>0</v>
      </c>
      <c r="L85" s="207">
        <f>K85/1.95583</f>
        <v>0</v>
      </c>
      <c r="M85" s="191"/>
      <c r="N85" s="167"/>
      <c r="O85" s="167"/>
      <c r="P85" s="167"/>
      <c r="Q85" s="167"/>
      <c r="R85" s="167"/>
      <c r="S85" s="170"/>
      <c r="T85" s="170"/>
      <c r="U85" s="167"/>
      <c r="V85" s="167"/>
      <c r="W85" s="167"/>
      <c r="X85" s="167"/>
      <c r="Y85" s="167"/>
      <c r="Z85" s="170"/>
      <c r="AA85" s="170"/>
      <c r="AB85" s="167"/>
      <c r="AC85" s="167"/>
      <c r="AD85" s="167"/>
      <c r="AE85" s="167"/>
      <c r="AF85" s="167"/>
      <c r="AG85" s="170"/>
      <c r="AH85" s="170"/>
      <c r="AI85" s="167"/>
      <c r="AJ85" s="167"/>
      <c r="AK85" s="167"/>
      <c r="AL85" s="167"/>
      <c r="AM85" s="167"/>
      <c r="AN85" s="170"/>
      <c r="AO85" s="170"/>
      <c r="AP85" s="167"/>
      <c r="AQ85" s="167"/>
      <c r="AR85" s="196"/>
      <c r="AS85" s="197">
        <f t="shared" si="55"/>
        <v>0</v>
      </c>
      <c r="AT85" s="197">
        <f t="shared" si="56"/>
        <v>0</v>
      </c>
      <c r="AU85" s="197">
        <f t="shared" si="57"/>
        <v>0</v>
      </c>
      <c r="AV85" s="197">
        <f t="shared" si="58"/>
        <v>0</v>
      </c>
      <c r="AW85" s="197">
        <f t="shared" si="59"/>
        <v>0</v>
      </c>
      <c r="AX85" s="197">
        <f t="shared" si="60"/>
        <v>0</v>
      </c>
      <c r="AY85" s="197">
        <f t="shared" si="61"/>
        <v>0</v>
      </c>
      <c r="AZ85" s="197">
        <f t="shared" si="62"/>
        <v>0</v>
      </c>
      <c r="BA85" s="197">
        <f t="shared" si="63"/>
        <v>0</v>
      </c>
      <c r="BB85" s="197">
        <f t="shared" si="64"/>
        <v>0</v>
      </c>
      <c r="BC85" s="197">
        <f t="shared" si="65"/>
        <v>0</v>
      </c>
      <c r="BD85" s="197">
        <f t="shared" si="66"/>
        <v>0</v>
      </c>
      <c r="BE85" s="197">
        <f t="shared" si="67"/>
        <v>0</v>
      </c>
      <c r="BF85" s="197">
        <f t="shared" si="68"/>
        <v>0</v>
      </c>
      <c r="BG85" s="197">
        <f t="shared" si="69"/>
        <v>0</v>
      </c>
      <c r="BH85" s="197" t="str">
        <f t="shared" si="70"/>
        <v>0</v>
      </c>
      <c r="BI85" s="197" t="str">
        <f t="shared" si="71"/>
        <v>0</v>
      </c>
      <c r="BJ85" s="197" t="str">
        <f t="shared" si="72"/>
        <v>0</v>
      </c>
      <c r="BK85" s="197" t="str">
        <f t="shared" si="73"/>
        <v>0</v>
      </c>
      <c r="BL85" s="197" t="str">
        <f t="shared" si="74"/>
        <v>0</v>
      </c>
      <c r="BM85" s="197" t="str">
        <f t="shared" si="75"/>
        <v>0</v>
      </c>
      <c r="BN85" s="197" t="str">
        <f t="shared" si="76"/>
        <v>0</v>
      </c>
      <c r="BO85" s="197" t="str">
        <f t="shared" si="77"/>
        <v>0</v>
      </c>
      <c r="BP85" s="197" t="str">
        <f t="shared" si="78"/>
        <v>0</v>
      </c>
      <c r="BQ85" s="197" t="str">
        <f t="shared" si="79"/>
        <v>0</v>
      </c>
      <c r="BR85" s="197" t="str">
        <f t="shared" si="80"/>
        <v>0</v>
      </c>
      <c r="BS85" s="197" t="str">
        <f t="shared" si="81"/>
        <v>0</v>
      </c>
      <c r="BT85" s="197" t="str">
        <f t="shared" si="82"/>
        <v>0</v>
      </c>
      <c r="BU85" s="197" t="str">
        <f t="shared" si="83"/>
        <v>0</v>
      </c>
      <c r="BV85" s="197" t="str">
        <f t="shared" si="84"/>
        <v>0</v>
      </c>
      <c r="BX85" s="171"/>
    </row>
    <row r="86" spans="1:76" s="125" customFormat="1" ht="20.100000000000001" customHeight="1" thickBot="1">
      <c r="A86" s="169"/>
      <c r="B86" s="104" t="s">
        <v>63</v>
      </c>
      <c r="C86" s="123">
        <v>0.6875</v>
      </c>
      <c r="D86" s="123" t="s">
        <v>296</v>
      </c>
      <c r="E86" s="123" t="s">
        <v>94</v>
      </c>
      <c r="F86" s="254"/>
      <c r="G86" s="254"/>
      <c r="H86" s="78"/>
      <c r="I86" s="78"/>
      <c r="J86" s="164"/>
      <c r="K86" s="206"/>
      <c r="L86" s="207"/>
      <c r="M86" s="191"/>
      <c r="N86" s="167"/>
      <c r="O86" s="167"/>
      <c r="P86" s="167"/>
      <c r="Q86" s="167"/>
      <c r="R86" s="167"/>
      <c r="S86" s="166"/>
      <c r="T86" s="166"/>
      <c r="U86" s="167"/>
      <c r="V86" s="167"/>
      <c r="W86" s="167"/>
      <c r="X86" s="167"/>
      <c r="Y86" s="167"/>
      <c r="Z86" s="166"/>
      <c r="AA86" s="166"/>
      <c r="AB86" s="167"/>
      <c r="AC86" s="167"/>
      <c r="AD86" s="167"/>
      <c r="AE86" s="167"/>
      <c r="AF86" s="167"/>
      <c r="AG86" s="166"/>
      <c r="AH86" s="166"/>
      <c r="AI86" s="167"/>
      <c r="AJ86" s="167"/>
      <c r="AK86" s="167"/>
      <c r="AL86" s="167"/>
      <c r="AM86" s="167"/>
      <c r="AN86" s="166"/>
      <c r="AO86" s="166"/>
      <c r="AP86" s="167"/>
      <c r="AQ86" s="167"/>
      <c r="AR86" s="196"/>
      <c r="AS86" s="197">
        <f t="shared" si="55"/>
        <v>0</v>
      </c>
      <c r="AT86" s="197">
        <f t="shared" si="56"/>
        <v>0</v>
      </c>
      <c r="AU86" s="197">
        <f t="shared" si="57"/>
        <v>0</v>
      </c>
      <c r="AV86" s="197">
        <f t="shared" si="58"/>
        <v>0</v>
      </c>
      <c r="AW86" s="197">
        <f t="shared" si="59"/>
        <v>0</v>
      </c>
      <c r="AX86" s="197">
        <f t="shared" si="60"/>
        <v>0</v>
      </c>
      <c r="AY86" s="197">
        <f t="shared" si="61"/>
        <v>0</v>
      </c>
      <c r="AZ86" s="197">
        <f t="shared" si="62"/>
        <v>0</v>
      </c>
      <c r="BA86" s="197">
        <f t="shared" si="63"/>
        <v>0</v>
      </c>
      <c r="BB86" s="197">
        <f t="shared" si="64"/>
        <v>0</v>
      </c>
      <c r="BC86" s="197">
        <f t="shared" si="65"/>
        <v>0</v>
      </c>
      <c r="BD86" s="197">
        <f t="shared" si="66"/>
        <v>0</v>
      </c>
      <c r="BE86" s="197">
        <f t="shared" si="67"/>
        <v>0</v>
      </c>
      <c r="BF86" s="197">
        <f t="shared" si="68"/>
        <v>0</v>
      </c>
      <c r="BG86" s="197">
        <f t="shared" si="69"/>
        <v>0</v>
      </c>
      <c r="BH86" s="197" t="str">
        <f t="shared" si="70"/>
        <v>0</v>
      </c>
      <c r="BI86" s="197" t="str">
        <f t="shared" si="71"/>
        <v>0</v>
      </c>
      <c r="BJ86" s="197" t="str">
        <f t="shared" si="72"/>
        <v>0</v>
      </c>
      <c r="BK86" s="197" t="str">
        <f t="shared" si="73"/>
        <v>0</v>
      </c>
      <c r="BL86" s="197" t="str">
        <f t="shared" si="74"/>
        <v>0</v>
      </c>
      <c r="BM86" s="197" t="str">
        <f t="shared" si="75"/>
        <v>0</v>
      </c>
      <c r="BN86" s="197" t="str">
        <f t="shared" si="76"/>
        <v>0</v>
      </c>
      <c r="BO86" s="197" t="str">
        <f t="shared" si="77"/>
        <v>0</v>
      </c>
      <c r="BP86" s="197" t="str">
        <f t="shared" si="78"/>
        <v>0</v>
      </c>
      <c r="BQ86" s="197" t="str">
        <f t="shared" si="79"/>
        <v>0</v>
      </c>
      <c r="BR86" s="197" t="str">
        <f t="shared" si="80"/>
        <v>0</v>
      </c>
      <c r="BS86" s="197" t="str">
        <f t="shared" si="81"/>
        <v>0</v>
      </c>
      <c r="BT86" s="197" t="str">
        <f t="shared" si="82"/>
        <v>0</v>
      </c>
      <c r="BU86" s="197" t="str">
        <f t="shared" si="83"/>
        <v>0</v>
      </c>
      <c r="BV86" s="197" t="str">
        <f t="shared" si="84"/>
        <v>0</v>
      </c>
      <c r="BX86" s="171"/>
    </row>
    <row r="87" spans="1:76" s="125" customFormat="1" ht="19.5" customHeight="1" thickBot="1">
      <c r="A87" s="169"/>
      <c r="B87" s="74" t="s">
        <v>64</v>
      </c>
      <c r="C87" s="111">
        <v>0.70486111111111116</v>
      </c>
      <c r="D87" s="111" t="s">
        <v>394</v>
      </c>
      <c r="E87" s="111" t="s">
        <v>260</v>
      </c>
      <c r="F87" s="256">
        <f>H87/1.95583</f>
        <v>317.00096634165544</v>
      </c>
      <c r="G87" s="256">
        <f>I87/1.95583</f>
        <v>317.00096634165544</v>
      </c>
      <c r="H87" s="118">
        <v>620</v>
      </c>
      <c r="I87" s="118">
        <f>$H87*'Campaign Total'!$F$43</f>
        <v>620</v>
      </c>
      <c r="J87" s="164">
        <f>SUM(AS87:BG87)</f>
        <v>0</v>
      </c>
      <c r="K87" s="206">
        <f>SUM(BH87:BV87)</f>
        <v>0</v>
      </c>
      <c r="L87" s="207">
        <f>K87/1.95583</f>
        <v>0</v>
      </c>
      <c r="M87" s="191"/>
      <c r="N87" s="167"/>
      <c r="O87" s="167"/>
      <c r="P87" s="167"/>
      <c r="Q87" s="167"/>
      <c r="R87" s="167"/>
      <c r="S87" s="170"/>
      <c r="T87" s="170"/>
      <c r="U87" s="167"/>
      <c r="V87" s="167"/>
      <c r="W87" s="167"/>
      <c r="X87" s="167"/>
      <c r="Y87" s="167"/>
      <c r="Z87" s="170"/>
      <c r="AA87" s="170"/>
      <c r="AB87" s="167"/>
      <c r="AC87" s="167"/>
      <c r="AD87" s="167"/>
      <c r="AE87" s="167"/>
      <c r="AF87" s="167"/>
      <c r="AG87" s="170"/>
      <c r="AH87" s="170"/>
      <c r="AI87" s="167"/>
      <c r="AJ87" s="167"/>
      <c r="AK87" s="167"/>
      <c r="AL87" s="167"/>
      <c r="AM87" s="167"/>
      <c r="AN87" s="170"/>
      <c r="AO87" s="170"/>
      <c r="AP87" s="167"/>
      <c r="AQ87" s="167"/>
      <c r="AR87" s="196"/>
      <c r="AS87" s="197">
        <f t="shared" si="55"/>
        <v>0</v>
      </c>
      <c r="AT87" s="197">
        <f t="shared" si="56"/>
        <v>0</v>
      </c>
      <c r="AU87" s="197">
        <f t="shared" si="57"/>
        <v>0</v>
      </c>
      <c r="AV87" s="197">
        <f t="shared" si="58"/>
        <v>0</v>
      </c>
      <c r="AW87" s="197">
        <f t="shared" si="59"/>
        <v>0</v>
      </c>
      <c r="AX87" s="197">
        <f t="shared" si="60"/>
        <v>0</v>
      </c>
      <c r="AY87" s="197">
        <f t="shared" si="61"/>
        <v>0</v>
      </c>
      <c r="AZ87" s="197">
        <f t="shared" si="62"/>
        <v>0</v>
      </c>
      <c r="BA87" s="197">
        <f t="shared" si="63"/>
        <v>0</v>
      </c>
      <c r="BB87" s="197">
        <f t="shared" si="64"/>
        <v>0</v>
      </c>
      <c r="BC87" s="197">
        <f t="shared" si="65"/>
        <v>0</v>
      </c>
      <c r="BD87" s="197">
        <f t="shared" si="66"/>
        <v>0</v>
      </c>
      <c r="BE87" s="197">
        <f t="shared" si="67"/>
        <v>0</v>
      </c>
      <c r="BF87" s="197">
        <f t="shared" si="68"/>
        <v>0</v>
      </c>
      <c r="BG87" s="197">
        <f t="shared" si="69"/>
        <v>0</v>
      </c>
      <c r="BH87" s="197" t="str">
        <f t="shared" si="70"/>
        <v>0</v>
      </c>
      <c r="BI87" s="197" t="str">
        <f t="shared" si="71"/>
        <v>0</v>
      </c>
      <c r="BJ87" s="197" t="str">
        <f t="shared" si="72"/>
        <v>0</v>
      </c>
      <c r="BK87" s="197" t="str">
        <f t="shared" si="73"/>
        <v>0</v>
      </c>
      <c r="BL87" s="197" t="str">
        <f t="shared" si="74"/>
        <v>0</v>
      </c>
      <c r="BM87" s="197" t="str">
        <f t="shared" si="75"/>
        <v>0</v>
      </c>
      <c r="BN87" s="197" t="str">
        <f t="shared" si="76"/>
        <v>0</v>
      </c>
      <c r="BO87" s="197" t="str">
        <f t="shared" si="77"/>
        <v>0</v>
      </c>
      <c r="BP87" s="197" t="str">
        <f t="shared" si="78"/>
        <v>0</v>
      </c>
      <c r="BQ87" s="197" t="str">
        <f t="shared" si="79"/>
        <v>0</v>
      </c>
      <c r="BR87" s="197" t="str">
        <f t="shared" si="80"/>
        <v>0</v>
      </c>
      <c r="BS87" s="197" t="str">
        <f t="shared" si="81"/>
        <v>0</v>
      </c>
      <c r="BT87" s="197" t="str">
        <f t="shared" si="82"/>
        <v>0</v>
      </c>
      <c r="BU87" s="197" t="str">
        <f t="shared" si="83"/>
        <v>0</v>
      </c>
      <c r="BV87" s="197" t="str">
        <f t="shared" si="84"/>
        <v>0</v>
      </c>
      <c r="BX87" s="171"/>
    </row>
    <row r="88" spans="1:76" s="125" customFormat="1" ht="20.100000000000001" customHeight="1" thickBot="1">
      <c r="A88" s="169"/>
      <c r="B88" s="104" t="s">
        <v>63</v>
      </c>
      <c r="C88" s="123">
        <v>0.70833333333333337</v>
      </c>
      <c r="D88" s="123" t="s">
        <v>296</v>
      </c>
      <c r="E88" s="123" t="s">
        <v>94</v>
      </c>
      <c r="F88" s="254"/>
      <c r="G88" s="254"/>
      <c r="H88" s="78"/>
      <c r="I88" s="78"/>
      <c r="J88" s="164"/>
      <c r="K88" s="206"/>
      <c r="L88" s="207"/>
      <c r="M88" s="191"/>
      <c r="N88" s="167"/>
      <c r="O88" s="167"/>
      <c r="P88" s="167"/>
      <c r="Q88" s="167"/>
      <c r="R88" s="167"/>
      <c r="S88" s="166"/>
      <c r="T88" s="166"/>
      <c r="U88" s="167"/>
      <c r="V88" s="167"/>
      <c r="W88" s="167"/>
      <c r="X88" s="167"/>
      <c r="Y88" s="167"/>
      <c r="Z88" s="166"/>
      <c r="AA88" s="166"/>
      <c r="AB88" s="167"/>
      <c r="AC88" s="167"/>
      <c r="AD88" s="167"/>
      <c r="AE88" s="167"/>
      <c r="AF88" s="167"/>
      <c r="AG88" s="166"/>
      <c r="AH88" s="166"/>
      <c r="AI88" s="167"/>
      <c r="AJ88" s="167"/>
      <c r="AK88" s="167"/>
      <c r="AL88" s="167"/>
      <c r="AM88" s="167"/>
      <c r="AN88" s="166"/>
      <c r="AO88" s="166"/>
      <c r="AP88" s="167"/>
      <c r="AQ88" s="167"/>
      <c r="AR88" s="196"/>
      <c r="AS88" s="197">
        <f t="shared" si="55"/>
        <v>0</v>
      </c>
      <c r="AT88" s="197">
        <f t="shared" si="56"/>
        <v>0</v>
      </c>
      <c r="AU88" s="197">
        <f t="shared" si="57"/>
        <v>0</v>
      </c>
      <c r="AV88" s="197">
        <f t="shared" si="58"/>
        <v>0</v>
      </c>
      <c r="AW88" s="197">
        <f t="shared" si="59"/>
        <v>0</v>
      </c>
      <c r="AX88" s="197">
        <f t="shared" si="60"/>
        <v>0</v>
      </c>
      <c r="AY88" s="197">
        <f t="shared" si="61"/>
        <v>0</v>
      </c>
      <c r="AZ88" s="197">
        <f t="shared" si="62"/>
        <v>0</v>
      </c>
      <c r="BA88" s="197">
        <f t="shared" si="63"/>
        <v>0</v>
      </c>
      <c r="BB88" s="197">
        <f t="shared" si="64"/>
        <v>0</v>
      </c>
      <c r="BC88" s="197">
        <f t="shared" si="65"/>
        <v>0</v>
      </c>
      <c r="BD88" s="197">
        <f t="shared" si="66"/>
        <v>0</v>
      </c>
      <c r="BE88" s="197">
        <f t="shared" si="67"/>
        <v>0</v>
      </c>
      <c r="BF88" s="197">
        <f t="shared" si="68"/>
        <v>0</v>
      </c>
      <c r="BG88" s="197">
        <f t="shared" si="69"/>
        <v>0</v>
      </c>
      <c r="BH88" s="197" t="str">
        <f t="shared" si="70"/>
        <v>0</v>
      </c>
      <c r="BI88" s="197" t="str">
        <f t="shared" si="71"/>
        <v>0</v>
      </c>
      <c r="BJ88" s="197" t="str">
        <f t="shared" si="72"/>
        <v>0</v>
      </c>
      <c r="BK88" s="197" t="str">
        <f t="shared" si="73"/>
        <v>0</v>
      </c>
      <c r="BL88" s="197" t="str">
        <f t="shared" si="74"/>
        <v>0</v>
      </c>
      <c r="BM88" s="197" t="str">
        <f t="shared" si="75"/>
        <v>0</v>
      </c>
      <c r="BN88" s="197" t="str">
        <f t="shared" si="76"/>
        <v>0</v>
      </c>
      <c r="BO88" s="197" t="str">
        <f t="shared" si="77"/>
        <v>0</v>
      </c>
      <c r="BP88" s="197" t="str">
        <f t="shared" si="78"/>
        <v>0</v>
      </c>
      <c r="BQ88" s="197" t="str">
        <f t="shared" si="79"/>
        <v>0</v>
      </c>
      <c r="BR88" s="197" t="str">
        <f t="shared" si="80"/>
        <v>0</v>
      </c>
      <c r="BS88" s="197" t="str">
        <f t="shared" si="81"/>
        <v>0</v>
      </c>
      <c r="BT88" s="197" t="str">
        <f t="shared" si="82"/>
        <v>0</v>
      </c>
      <c r="BU88" s="197" t="str">
        <f t="shared" si="83"/>
        <v>0</v>
      </c>
      <c r="BV88" s="197" t="str">
        <f t="shared" si="84"/>
        <v>0</v>
      </c>
      <c r="BX88" s="171"/>
    </row>
    <row r="89" spans="1:76" s="125" customFormat="1" ht="20.100000000000001" customHeight="1" thickBot="1">
      <c r="A89" s="169"/>
      <c r="B89" s="74" t="s">
        <v>64</v>
      </c>
      <c r="C89" s="111">
        <v>0.72569444444444453</v>
      </c>
      <c r="D89" s="111" t="s">
        <v>242</v>
      </c>
      <c r="E89" s="111" t="s">
        <v>261</v>
      </c>
      <c r="F89" s="256">
        <f>H89/1.95583</f>
        <v>434.59809901678574</v>
      </c>
      <c r="G89" s="256">
        <f>I89/1.95583</f>
        <v>434.59809901678574</v>
      </c>
      <c r="H89" s="118">
        <v>850</v>
      </c>
      <c r="I89" s="118">
        <f>$H89*'Campaign Total'!$F$43</f>
        <v>850</v>
      </c>
      <c r="J89" s="164">
        <f t="shared" ref="J89" si="87">SUM(AS89:BG89)</f>
        <v>0</v>
      </c>
      <c r="K89" s="206">
        <f t="shared" ref="K89" si="88">SUM(BH89:BV89)</f>
        <v>0</v>
      </c>
      <c r="L89" s="207">
        <f>K89/1.95583</f>
        <v>0</v>
      </c>
      <c r="M89" s="191"/>
      <c r="N89" s="167"/>
      <c r="O89" s="167"/>
      <c r="P89" s="167"/>
      <c r="Q89" s="167"/>
      <c r="R89" s="167"/>
      <c r="S89" s="170"/>
      <c r="T89" s="170"/>
      <c r="U89" s="167"/>
      <c r="V89" s="167"/>
      <c r="W89" s="167"/>
      <c r="X89" s="167"/>
      <c r="Y89" s="167"/>
      <c r="Z89" s="170"/>
      <c r="AA89" s="170"/>
      <c r="AB89" s="167"/>
      <c r="AC89" s="167"/>
      <c r="AD89" s="167"/>
      <c r="AE89" s="167"/>
      <c r="AF89" s="167"/>
      <c r="AG89" s="170"/>
      <c r="AH89" s="170"/>
      <c r="AI89" s="167"/>
      <c r="AJ89" s="167"/>
      <c r="AK89" s="167"/>
      <c r="AL89" s="167"/>
      <c r="AM89" s="167"/>
      <c r="AN89" s="170"/>
      <c r="AO89" s="170"/>
      <c r="AP89" s="167"/>
      <c r="AQ89" s="167"/>
      <c r="AR89" s="196"/>
      <c r="AS89" s="197">
        <f t="shared" si="55"/>
        <v>0</v>
      </c>
      <c r="AT89" s="197">
        <f t="shared" si="56"/>
        <v>0</v>
      </c>
      <c r="AU89" s="197">
        <f t="shared" si="57"/>
        <v>0</v>
      </c>
      <c r="AV89" s="197">
        <f t="shared" si="58"/>
        <v>0</v>
      </c>
      <c r="AW89" s="197">
        <f t="shared" si="59"/>
        <v>0</v>
      </c>
      <c r="AX89" s="197">
        <f t="shared" si="60"/>
        <v>0</v>
      </c>
      <c r="AY89" s="197">
        <f t="shared" si="61"/>
        <v>0</v>
      </c>
      <c r="AZ89" s="197">
        <f t="shared" si="62"/>
        <v>0</v>
      </c>
      <c r="BA89" s="197">
        <f t="shared" si="63"/>
        <v>0</v>
      </c>
      <c r="BB89" s="197">
        <f t="shared" si="64"/>
        <v>0</v>
      </c>
      <c r="BC89" s="197">
        <f t="shared" si="65"/>
        <v>0</v>
      </c>
      <c r="BD89" s="197">
        <f t="shared" si="66"/>
        <v>0</v>
      </c>
      <c r="BE89" s="197">
        <f t="shared" si="67"/>
        <v>0</v>
      </c>
      <c r="BF89" s="197">
        <f t="shared" si="68"/>
        <v>0</v>
      </c>
      <c r="BG89" s="197">
        <f t="shared" si="69"/>
        <v>0</v>
      </c>
      <c r="BH89" s="197" t="str">
        <f t="shared" si="70"/>
        <v>0</v>
      </c>
      <c r="BI89" s="197" t="str">
        <f t="shared" si="71"/>
        <v>0</v>
      </c>
      <c r="BJ89" s="197" t="str">
        <f t="shared" si="72"/>
        <v>0</v>
      </c>
      <c r="BK89" s="197" t="str">
        <f t="shared" si="73"/>
        <v>0</v>
      </c>
      <c r="BL89" s="197" t="str">
        <f t="shared" si="74"/>
        <v>0</v>
      </c>
      <c r="BM89" s="197" t="str">
        <f t="shared" si="75"/>
        <v>0</v>
      </c>
      <c r="BN89" s="197" t="str">
        <f t="shared" si="76"/>
        <v>0</v>
      </c>
      <c r="BO89" s="197" t="str">
        <f t="shared" si="77"/>
        <v>0</v>
      </c>
      <c r="BP89" s="197" t="str">
        <f t="shared" si="78"/>
        <v>0</v>
      </c>
      <c r="BQ89" s="197" t="str">
        <f t="shared" si="79"/>
        <v>0</v>
      </c>
      <c r="BR89" s="197" t="str">
        <f t="shared" si="80"/>
        <v>0</v>
      </c>
      <c r="BS89" s="197" t="str">
        <f t="shared" si="81"/>
        <v>0</v>
      </c>
      <c r="BT89" s="197" t="str">
        <f t="shared" si="82"/>
        <v>0</v>
      </c>
      <c r="BU89" s="197" t="str">
        <f t="shared" si="83"/>
        <v>0</v>
      </c>
      <c r="BV89" s="197" t="str">
        <f t="shared" si="84"/>
        <v>0</v>
      </c>
      <c r="BX89" s="171"/>
    </row>
    <row r="90" spans="1:76" s="125" customFormat="1" ht="20.100000000000001" customHeight="1" thickBot="1">
      <c r="A90" s="169"/>
      <c r="B90" s="104" t="s">
        <v>63</v>
      </c>
      <c r="C90" s="123">
        <v>0.72916666666666663</v>
      </c>
      <c r="D90" s="123" t="s">
        <v>422</v>
      </c>
      <c r="E90" s="123" t="s">
        <v>94</v>
      </c>
      <c r="F90" s="254"/>
      <c r="G90" s="254"/>
      <c r="H90" s="78"/>
      <c r="I90" s="78"/>
      <c r="J90" s="164"/>
      <c r="K90" s="206"/>
      <c r="L90" s="207"/>
      <c r="M90" s="191"/>
      <c r="N90" s="167"/>
      <c r="O90" s="167"/>
      <c r="P90" s="167"/>
      <c r="Q90" s="167"/>
      <c r="R90" s="167"/>
      <c r="S90" s="166"/>
      <c r="T90" s="166"/>
      <c r="U90" s="167"/>
      <c r="V90" s="167"/>
      <c r="W90" s="167"/>
      <c r="X90" s="167"/>
      <c r="Y90" s="167"/>
      <c r="Z90" s="166"/>
      <c r="AA90" s="166"/>
      <c r="AB90" s="167"/>
      <c r="AC90" s="167"/>
      <c r="AD90" s="167"/>
      <c r="AE90" s="167"/>
      <c r="AF90" s="167"/>
      <c r="AG90" s="166"/>
      <c r="AH90" s="166"/>
      <c r="AI90" s="167"/>
      <c r="AJ90" s="167"/>
      <c r="AK90" s="167"/>
      <c r="AL90" s="167"/>
      <c r="AM90" s="167"/>
      <c r="AN90" s="166"/>
      <c r="AO90" s="166"/>
      <c r="AP90" s="167"/>
      <c r="AQ90" s="167"/>
      <c r="AR90" s="196"/>
      <c r="AS90" s="197">
        <f t="shared" si="55"/>
        <v>0</v>
      </c>
      <c r="AT90" s="197">
        <f t="shared" si="56"/>
        <v>0</v>
      </c>
      <c r="AU90" s="197">
        <f t="shared" si="57"/>
        <v>0</v>
      </c>
      <c r="AV90" s="197">
        <f t="shared" si="58"/>
        <v>0</v>
      </c>
      <c r="AW90" s="197">
        <f t="shared" si="59"/>
        <v>0</v>
      </c>
      <c r="AX90" s="197">
        <f t="shared" si="60"/>
        <v>0</v>
      </c>
      <c r="AY90" s="197">
        <f t="shared" si="61"/>
        <v>0</v>
      </c>
      <c r="AZ90" s="197">
        <f t="shared" si="62"/>
        <v>0</v>
      </c>
      <c r="BA90" s="197">
        <f t="shared" si="63"/>
        <v>0</v>
      </c>
      <c r="BB90" s="197">
        <f t="shared" si="64"/>
        <v>0</v>
      </c>
      <c r="BC90" s="197">
        <f t="shared" si="65"/>
        <v>0</v>
      </c>
      <c r="BD90" s="197">
        <f t="shared" si="66"/>
        <v>0</v>
      </c>
      <c r="BE90" s="197">
        <f t="shared" si="67"/>
        <v>0</v>
      </c>
      <c r="BF90" s="197">
        <f t="shared" si="68"/>
        <v>0</v>
      </c>
      <c r="BG90" s="197">
        <f t="shared" si="69"/>
        <v>0</v>
      </c>
      <c r="BH90" s="197" t="str">
        <f t="shared" si="70"/>
        <v>0</v>
      </c>
      <c r="BI90" s="197" t="str">
        <f t="shared" si="71"/>
        <v>0</v>
      </c>
      <c r="BJ90" s="197" t="str">
        <f t="shared" si="72"/>
        <v>0</v>
      </c>
      <c r="BK90" s="197" t="str">
        <f t="shared" si="73"/>
        <v>0</v>
      </c>
      <c r="BL90" s="197" t="str">
        <f t="shared" si="74"/>
        <v>0</v>
      </c>
      <c r="BM90" s="197" t="str">
        <f t="shared" si="75"/>
        <v>0</v>
      </c>
      <c r="BN90" s="197" t="str">
        <f t="shared" si="76"/>
        <v>0</v>
      </c>
      <c r="BO90" s="197" t="str">
        <f t="shared" si="77"/>
        <v>0</v>
      </c>
      <c r="BP90" s="197" t="str">
        <f t="shared" si="78"/>
        <v>0</v>
      </c>
      <c r="BQ90" s="197" t="str">
        <f t="shared" si="79"/>
        <v>0</v>
      </c>
      <c r="BR90" s="197" t="str">
        <f t="shared" si="80"/>
        <v>0</v>
      </c>
      <c r="BS90" s="197" t="str">
        <f t="shared" si="81"/>
        <v>0</v>
      </c>
      <c r="BT90" s="197" t="str">
        <f t="shared" si="82"/>
        <v>0</v>
      </c>
      <c r="BU90" s="197" t="str">
        <f t="shared" si="83"/>
        <v>0</v>
      </c>
      <c r="BV90" s="197" t="str">
        <f t="shared" si="84"/>
        <v>0</v>
      </c>
      <c r="BX90" s="171"/>
    </row>
    <row r="91" spans="1:76" s="125" customFormat="1" ht="18" thickBot="1">
      <c r="A91" s="169"/>
      <c r="B91" s="74" t="s">
        <v>64</v>
      </c>
      <c r="C91" s="111">
        <v>0.74652777777777779</v>
      </c>
      <c r="D91" s="111" t="s">
        <v>395</v>
      </c>
      <c r="E91" s="111" t="s">
        <v>396</v>
      </c>
      <c r="F91" s="256">
        <f>H91/1.95583</f>
        <v>475.50144951248319</v>
      </c>
      <c r="G91" s="256">
        <f>I91/1.95583</f>
        <v>475.50144951248319</v>
      </c>
      <c r="H91" s="118">
        <v>930</v>
      </c>
      <c r="I91" s="118">
        <f>$H91*'Campaign Total'!$F$43</f>
        <v>930</v>
      </c>
      <c r="J91" s="164">
        <f t="shared" ref="J91" si="89">SUM(AS91:BG91)</f>
        <v>0</v>
      </c>
      <c r="K91" s="206">
        <f t="shared" ref="K91" si="90">SUM(BH91:BV91)</f>
        <v>0</v>
      </c>
      <c r="L91" s="207">
        <f>K91/1.95583</f>
        <v>0</v>
      </c>
      <c r="M91" s="191"/>
      <c r="N91" s="167"/>
      <c r="O91" s="167"/>
      <c r="P91" s="167"/>
      <c r="Q91" s="167"/>
      <c r="R91" s="167"/>
      <c r="S91" s="170"/>
      <c r="T91" s="170"/>
      <c r="U91" s="167"/>
      <c r="V91" s="167"/>
      <c r="W91" s="167"/>
      <c r="X91" s="167"/>
      <c r="Y91" s="167"/>
      <c r="Z91" s="170"/>
      <c r="AA91" s="170"/>
      <c r="AB91" s="167"/>
      <c r="AC91" s="167"/>
      <c r="AD91" s="167"/>
      <c r="AE91" s="167"/>
      <c r="AF91" s="167"/>
      <c r="AG91" s="170"/>
      <c r="AH91" s="170"/>
      <c r="AI91" s="167"/>
      <c r="AJ91" s="167"/>
      <c r="AK91" s="167"/>
      <c r="AL91" s="167"/>
      <c r="AM91" s="167"/>
      <c r="AN91" s="170"/>
      <c r="AO91" s="170"/>
      <c r="AP91" s="167"/>
      <c r="AQ91" s="167"/>
      <c r="AR91" s="196"/>
      <c r="AS91" s="197">
        <f t="shared" si="55"/>
        <v>0</v>
      </c>
      <c r="AT91" s="197">
        <f t="shared" si="56"/>
        <v>0</v>
      </c>
      <c r="AU91" s="197">
        <f t="shared" si="57"/>
        <v>0</v>
      </c>
      <c r="AV91" s="197">
        <f t="shared" si="58"/>
        <v>0</v>
      </c>
      <c r="AW91" s="197">
        <f t="shared" si="59"/>
        <v>0</v>
      </c>
      <c r="AX91" s="197">
        <f t="shared" si="60"/>
        <v>0</v>
      </c>
      <c r="AY91" s="197">
        <f t="shared" si="61"/>
        <v>0</v>
      </c>
      <c r="AZ91" s="197">
        <f t="shared" si="62"/>
        <v>0</v>
      </c>
      <c r="BA91" s="197">
        <f t="shared" si="63"/>
        <v>0</v>
      </c>
      <c r="BB91" s="197">
        <f t="shared" si="64"/>
        <v>0</v>
      </c>
      <c r="BC91" s="197">
        <f t="shared" si="65"/>
        <v>0</v>
      </c>
      <c r="BD91" s="197">
        <f t="shared" si="66"/>
        <v>0</v>
      </c>
      <c r="BE91" s="197">
        <f t="shared" si="67"/>
        <v>0</v>
      </c>
      <c r="BF91" s="197">
        <f t="shared" si="68"/>
        <v>0</v>
      </c>
      <c r="BG91" s="197">
        <f t="shared" si="69"/>
        <v>0</v>
      </c>
      <c r="BH91" s="197" t="str">
        <f t="shared" si="70"/>
        <v>0</v>
      </c>
      <c r="BI91" s="197" t="str">
        <f t="shared" si="71"/>
        <v>0</v>
      </c>
      <c r="BJ91" s="197" t="str">
        <f t="shared" si="72"/>
        <v>0</v>
      </c>
      <c r="BK91" s="197" t="str">
        <f t="shared" si="73"/>
        <v>0</v>
      </c>
      <c r="BL91" s="197" t="str">
        <f t="shared" si="74"/>
        <v>0</v>
      </c>
      <c r="BM91" s="197" t="str">
        <f t="shared" si="75"/>
        <v>0</v>
      </c>
      <c r="BN91" s="197" t="str">
        <f t="shared" si="76"/>
        <v>0</v>
      </c>
      <c r="BO91" s="197" t="str">
        <f t="shared" si="77"/>
        <v>0</v>
      </c>
      <c r="BP91" s="197" t="str">
        <f t="shared" si="78"/>
        <v>0</v>
      </c>
      <c r="BQ91" s="197" t="str">
        <f t="shared" si="79"/>
        <v>0</v>
      </c>
      <c r="BR91" s="197" t="str">
        <f t="shared" si="80"/>
        <v>0</v>
      </c>
      <c r="BS91" s="197" t="str">
        <f t="shared" si="81"/>
        <v>0</v>
      </c>
      <c r="BT91" s="197" t="str">
        <f t="shared" si="82"/>
        <v>0</v>
      </c>
      <c r="BU91" s="197" t="str">
        <f t="shared" si="83"/>
        <v>0</v>
      </c>
      <c r="BV91" s="197" t="str">
        <f t="shared" si="84"/>
        <v>0</v>
      </c>
      <c r="BX91" s="171"/>
    </row>
    <row r="92" spans="1:76" s="125" customFormat="1" ht="20.100000000000001" customHeight="1" thickTop="1" thickBot="1">
      <c r="A92" s="169"/>
      <c r="B92" s="104" t="s">
        <v>63</v>
      </c>
      <c r="C92" s="123">
        <v>0.75</v>
      </c>
      <c r="D92" s="123" t="s">
        <v>422</v>
      </c>
      <c r="E92" s="117" t="s">
        <v>448</v>
      </c>
      <c r="F92" s="254"/>
      <c r="G92" s="254"/>
      <c r="H92" s="78"/>
      <c r="I92" s="78"/>
      <c r="J92" s="164"/>
      <c r="K92" s="206"/>
      <c r="L92" s="207"/>
      <c r="M92" s="191"/>
      <c r="N92" s="167"/>
      <c r="O92" s="167"/>
      <c r="P92" s="167"/>
      <c r="Q92" s="167"/>
      <c r="R92" s="167"/>
      <c r="S92" s="166"/>
      <c r="T92" s="166"/>
      <c r="U92" s="167"/>
      <c r="V92" s="167"/>
      <c r="W92" s="167"/>
      <c r="X92" s="167"/>
      <c r="Y92" s="167"/>
      <c r="Z92" s="166"/>
      <c r="AA92" s="166"/>
      <c r="AB92" s="167"/>
      <c r="AC92" s="167"/>
      <c r="AD92" s="167"/>
      <c r="AE92" s="167"/>
      <c r="AF92" s="167"/>
      <c r="AG92" s="166"/>
      <c r="AH92" s="166"/>
      <c r="AI92" s="167"/>
      <c r="AJ92" s="167"/>
      <c r="AK92" s="167"/>
      <c r="AL92" s="167"/>
      <c r="AM92" s="167"/>
      <c r="AN92" s="166"/>
      <c r="AO92" s="166"/>
      <c r="AP92" s="167"/>
      <c r="AQ92" s="167"/>
      <c r="AR92" s="196"/>
      <c r="AS92" s="197">
        <f t="shared" si="55"/>
        <v>0</v>
      </c>
      <c r="AT92" s="197">
        <f t="shared" si="56"/>
        <v>0</v>
      </c>
      <c r="AU92" s="197">
        <f t="shared" si="57"/>
        <v>0</v>
      </c>
      <c r="AV92" s="197">
        <f t="shared" si="58"/>
        <v>0</v>
      </c>
      <c r="AW92" s="197">
        <f t="shared" si="59"/>
        <v>0</v>
      </c>
      <c r="AX92" s="197">
        <f t="shared" si="60"/>
        <v>0</v>
      </c>
      <c r="AY92" s="197">
        <f t="shared" si="61"/>
        <v>0</v>
      </c>
      <c r="AZ92" s="197">
        <f t="shared" si="62"/>
        <v>0</v>
      </c>
      <c r="BA92" s="197">
        <f t="shared" si="63"/>
        <v>0</v>
      </c>
      <c r="BB92" s="197">
        <f t="shared" si="64"/>
        <v>0</v>
      </c>
      <c r="BC92" s="197">
        <f t="shared" si="65"/>
        <v>0</v>
      </c>
      <c r="BD92" s="197">
        <f t="shared" si="66"/>
        <v>0</v>
      </c>
      <c r="BE92" s="197">
        <f t="shared" si="67"/>
        <v>0</v>
      </c>
      <c r="BF92" s="197">
        <f t="shared" si="68"/>
        <v>0</v>
      </c>
      <c r="BG92" s="197">
        <f t="shared" si="69"/>
        <v>0</v>
      </c>
      <c r="BH92" s="197" t="str">
        <f t="shared" si="70"/>
        <v>0</v>
      </c>
      <c r="BI92" s="197" t="str">
        <f t="shared" si="71"/>
        <v>0</v>
      </c>
      <c r="BJ92" s="197" t="str">
        <f t="shared" si="72"/>
        <v>0</v>
      </c>
      <c r="BK92" s="197" t="str">
        <f t="shared" si="73"/>
        <v>0</v>
      </c>
      <c r="BL92" s="197" t="str">
        <f t="shared" si="74"/>
        <v>0</v>
      </c>
      <c r="BM92" s="197" t="str">
        <f t="shared" si="75"/>
        <v>0</v>
      </c>
      <c r="BN92" s="197" t="str">
        <f t="shared" si="76"/>
        <v>0</v>
      </c>
      <c r="BO92" s="197" t="str">
        <f t="shared" si="77"/>
        <v>0</v>
      </c>
      <c r="BP92" s="197" t="str">
        <f t="shared" si="78"/>
        <v>0</v>
      </c>
      <c r="BQ92" s="197" t="str">
        <f t="shared" si="79"/>
        <v>0</v>
      </c>
      <c r="BR92" s="197" t="str">
        <f t="shared" si="80"/>
        <v>0</v>
      </c>
      <c r="BS92" s="197" t="str">
        <f t="shared" si="81"/>
        <v>0</v>
      </c>
      <c r="BT92" s="197" t="str">
        <f t="shared" si="82"/>
        <v>0</v>
      </c>
      <c r="BU92" s="197" t="str">
        <f t="shared" si="83"/>
        <v>0</v>
      </c>
      <c r="BV92" s="197" t="str">
        <f t="shared" si="84"/>
        <v>0</v>
      </c>
      <c r="BX92" s="171"/>
    </row>
    <row r="93" spans="1:76" s="125" customFormat="1" ht="20.100000000000001" customHeight="1" thickBot="1">
      <c r="A93" s="169"/>
      <c r="B93" s="74" t="s">
        <v>64</v>
      </c>
      <c r="C93" s="111">
        <v>0.76736111111111116</v>
      </c>
      <c r="D93" s="111" t="s">
        <v>243</v>
      </c>
      <c r="E93" s="111" t="s">
        <v>262</v>
      </c>
      <c r="F93" s="256">
        <f>H93/1.95583</f>
        <v>434.59809901678574</v>
      </c>
      <c r="G93" s="256">
        <f>I93/1.95583</f>
        <v>434.59809901678574</v>
      </c>
      <c r="H93" s="118">
        <v>850</v>
      </c>
      <c r="I93" s="118">
        <f>$H93*'Campaign Total'!$F$43</f>
        <v>850</v>
      </c>
      <c r="J93" s="164">
        <f>SUM(AS93:BG93)</f>
        <v>0</v>
      </c>
      <c r="K93" s="206">
        <f>SUM(BH93:BV93)</f>
        <v>0</v>
      </c>
      <c r="L93" s="207">
        <f>K93/1.95583</f>
        <v>0</v>
      </c>
      <c r="M93" s="191"/>
      <c r="N93" s="167"/>
      <c r="O93" s="167"/>
      <c r="P93" s="167"/>
      <c r="Q93" s="167"/>
      <c r="R93" s="167"/>
      <c r="S93" s="170"/>
      <c r="T93" s="170"/>
      <c r="U93" s="167"/>
      <c r="V93" s="167"/>
      <c r="W93" s="167"/>
      <c r="X93" s="167"/>
      <c r="Y93" s="167"/>
      <c r="Z93" s="170"/>
      <c r="AA93" s="170"/>
      <c r="AB93" s="167"/>
      <c r="AC93" s="167"/>
      <c r="AD93" s="167"/>
      <c r="AE93" s="167"/>
      <c r="AF93" s="167"/>
      <c r="AG93" s="170"/>
      <c r="AH93" s="170"/>
      <c r="AI93" s="167"/>
      <c r="AJ93" s="167"/>
      <c r="AK93" s="167"/>
      <c r="AL93" s="167"/>
      <c r="AM93" s="167"/>
      <c r="AN93" s="170"/>
      <c r="AO93" s="170"/>
      <c r="AP93" s="167"/>
      <c r="AQ93" s="167"/>
      <c r="AR93" s="196"/>
      <c r="AS93" s="197">
        <f t="shared" si="55"/>
        <v>0</v>
      </c>
      <c r="AT93" s="197">
        <f t="shared" si="56"/>
        <v>0</v>
      </c>
      <c r="AU93" s="197">
        <f t="shared" si="57"/>
        <v>0</v>
      </c>
      <c r="AV93" s="197">
        <f t="shared" si="58"/>
        <v>0</v>
      </c>
      <c r="AW93" s="197">
        <f t="shared" si="59"/>
        <v>0</v>
      </c>
      <c r="AX93" s="197">
        <f t="shared" si="60"/>
        <v>0</v>
      </c>
      <c r="AY93" s="197">
        <f t="shared" si="61"/>
        <v>0</v>
      </c>
      <c r="AZ93" s="197">
        <f t="shared" si="62"/>
        <v>0</v>
      </c>
      <c r="BA93" s="197">
        <f t="shared" si="63"/>
        <v>0</v>
      </c>
      <c r="BB93" s="197">
        <f t="shared" si="64"/>
        <v>0</v>
      </c>
      <c r="BC93" s="197">
        <f t="shared" si="65"/>
        <v>0</v>
      </c>
      <c r="BD93" s="197">
        <f t="shared" si="66"/>
        <v>0</v>
      </c>
      <c r="BE93" s="197">
        <f t="shared" si="67"/>
        <v>0</v>
      </c>
      <c r="BF93" s="197">
        <f t="shared" si="68"/>
        <v>0</v>
      </c>
      <c r="BG93" s="197">
        <f t="shared" si="69"/>
        <v>0</v>
      </c>
      <c r="BH93" s="197" t="str">
        <f t="shared" si="70"/>
        <v>0</v>
      </c>
      <c r="BI93" s="197" t="str">
        <f t="shared" si="71"/>
        <v>0</v>
      </c>
      <c r="BJ93" s="197" t="str">
        <f t="shared" si="72"/>
        <v>0</v>
      </c>
      <c r="BK93" s="197" t="str">
        <f t="shared" si="73"/>
        <v>0</v>
      </c>
      <c r="BL93" s="197" t="str">
        <f t="shared" si="74"/>
        <v>0</v>
      </c>
      <c r="BM93" s="197" t="str">
        <f t="shared" si="75"/>
        <v>0</v>
      </c>
      <c r="BN93" s="197" t="str">
        <f t="shared" si="76"/>
        <v>0</v>
      </c>
      <c r="BO93" s="197" t="str">
        <f t="shared" si="77"/>
        <v>0</v>
      </c>
      <c r="BP93" s="197" t="str">
        <f t="shared" si="78"/>
        <v>0</v>
      </c>
      <c r="BQ93" s="197" t="str">
        <f t="shared" si="79"/>
        <v>0</v>
      </c>
      <c r="BR93" s="197" t="str">
        <f t="shared" si="80"/>
        <v>0</v>
      </c>
      <c r="BS93" s="197" t="str">
        <f t="shared" si="81"/>
        <v>0</v>
      </c>
      <c r="BT93" s="197" t="str">
        <f t="shared" si="82"/>
        <v>0</v>
      </c>
      <c r="BU93" s="197" t="str">
        <f t="shared" si="83"/>
        <v>0</v>
      </c>
      <c r="BV93" s="197" t="str">
        <f t="shared" si="84"/>
        <v>0</v>
      </c>
      <c r="BX93" s="171"/>
    </row>
    <row r="94" spans="1:76" s="125" customFormat="1" ht="20.100000000000001" customHeight="1" thickBot="1">
      <c r="A94" s="169"/>
      <c r="B94" s="104" t="s">
        <v>63</v>
      </c>
      <c r="C94" s="123">
        <v>0.77083333333333337</v>
      </c>
      <c r="D94" s="243" t="s">
        <v>80</v>
      </c>
      <c r="E94" s="243"/>
      <c r="F94" s="254"/>
      <c r="G94" s="254"/>
      <c r="H94" s="78"/>
      <c r="I94" s="78"/>
      <c r="J94" s="164"/>
      <c r="K94" s="206"/>
      <c r="L94" s="207"/>
      <c r="M94" s="191"/>
      <c r="N94" s="167"/>
      <c r="O94" s="167"/>
      <c r="P94" s="167"/>
      <c r="Q94" s="167"/>
      <c r="R94" s="167"/>
      <c r="S94" s="166"/>
      <c r="T94" s="166"/>
      <c r="U94" s="167"/>
      <c r="V94" s="167"/>
      <c r="W94" s="167"/>
      <c r="X94" s="167"/>
      <c r="Y94" s="167"/>
      <c r="Z94" s="166"/>
      <c r="AA94" s="166"/>
      <c r="AB94" s="167"/>
      <c r="AC94" s="167"/>
      <c r="AD94" s="167"/>
      <c r="AE94" s="167"/>
      <c r="AF94" s="167"/>
      <c r="AG94" s="166"/>
      <c r="AH94" s="166"/>
      <c r="AI94" s="167"/>
      <c r="AJ94" s="167"/>
      <c r="AK94" s="167"/>
      <c r="AL94" s="167"/>
      <c r="AM94" s="167"/>
      <c r="AN94" s="166"/>
      <c r="AO94" s="166"/>
      <c r="AP94" s="167"/>
      <c r="AQ94" s="167"/>
      <c r="AR94" s="196"/>
      <c r="AS94" s="197">
        <f t="shared" si="55"/>
        <v>0</v>
      </c>
      <c r="AT94" s="197">
        <f t="shared" si="56"/>
        <v>0</v>
      </c>
      <c r="AU94" s="197">
        <f t="shared" si="57"/>
        <v>0</v>
      </c>
      <c r="AV94" s="197">
        <f t="shared" si="58"/>
        <v>0</v>
      </c>
      <c r="AW94" s="197">
        <f t="shared" si="59"/>
        <v>0</v>
      </c>
      <c r="AX94" s="197">
        <f t="shared" si="60"/>
        <v>0</v>
      </c>
      <c r="AY94" s="197">
        <f t="shared" si="61"/>
        <v>0</v>
      </c>
      <c r="AZ94" s="197">
        <f t="shared" si="62"/>
        <v>0</v>
      </c>
      <c r="BA94" s="197">
        <f t="shared" si="63"/>
        <v>0</v>
      </c>
      <c r="BB94" s="197">
        <f t="shared" si="64"/>
        <v>0</v>
      </c>
      <c r="BC94" s="197">
        <f t="shared" si="65"/>
        <v>0</v>
      </c>
      <c r="BD94" s="197">
        <f t="shared" si="66"/>
        <v>0</v>
      </c>
      <c r="BE94" s="197">
        <f t="shared" si="67"/>
        <v>0</v>
      </c>
      <c r="BF94" s="197">
        <f t="shared" si="68"/>
        <v>0</v>
      </c>
      <c r="BG94" s="197">
        <f t="shared" si="69"/>
        <v>0</v>
      </c>
      <c r="BH94" s="197" t="str">
        <f t="shared" si="70"/>
        <v>0</v>
      </c>
      <c r="BI94" s="197" t="str">
        <f t="shared" si="71"/>
        <v>0</v>
      </c>
      <c r="BJ94" s="197" t="str">
        <f t="shared" si="72"/>
        <v>0</v>
      </c>
      <c r="BK94" s="197" t="str">
        <f t="shared" si="73"/>
        <v>0</v>
      </c>
      <c r="BL94" s="197" t="str">
        <f t="shared" si="74"/>
        <v>0</v>
      </c>
      <c r="BM94" s="197" t="str">
        <f t="shared" si="75"/>
        <v>0</v>
      </c>
      <c r="BN94" s="197" t="str">
        <f t="shared" si="76"/>
        <v>0</v>
      </c>
      <c r="BO94" s="197" t="str">
        <f t="shared" si="77"/>
        <v>0</v>
      </c>
      <c r="BP94" s="197" t="str">
        <f t="shared" si="78"/>
        <v>0</v>
      </c>
      <c r="BQ94" s="197" t="str">
        <f t="shared" si="79"/>
        <v>0</v>
      </c>
      <c r="BR94" s="197" t="str">
        <f t="shared" si="80"/>
        <v>0</v>
      </c>
      <c r="BS94" s="197" t="str">
        <f t="shared" si="81"/>
        <v>0</v>
      </c>
      <c r="BT94" s="197" t="str">
        <f t="shared" si="82"/>
        <v>0</v>
      </c>
      <c r="BU94" s="197" t="str">
        <f t="shared" si="83"/>
        <v>0</v>
      </c>
      <c r="BV94" s="197" t="str">
        <f t="shared" si="84"/>
        <v>0</v>
      </c>
      <c r="BX94" s="171"/>
    </row>
    <row r="95" spans="1:76" s="125" customFormat="1" ht="20.100000000000001" customHeight="1" thickBot="1">
      <c r="A95" s="169"/>
      <c r="B95" s="74" t="s">
        <v>64</v>
      </c>
      <c r="C95" s="111">
        <v>0.78333333333333333</v>
      </c>
      <c r="D95" s="111" t="s">
        <v>450</v>
      </c>
      <c r="E95" s="111" t="s">
        <v>449</v>
      </c>
      <c r="F95" s="256">
        <f>H95/1.95583</f>
        <v>439.71101782874791</v>
      </c>
      <c r="G95" s="256">
        <f>I95/1.95583</f>
        <v>439.71101782874791</v>
      </c>
      <c r="H95" s="118">
        <v>860</v>
      </c>
      <c r="I95" s="118">
        <f>$H95*'Campaign Total'!$F$43</f>
        <v>860</v>
      </c>
      <c r="J95" s="164">
        <f>SUM(AS95:BG95)</f>
        <v>0</v>
      </c>
      <c r="K95" s="206">
        <f>SUM(BH95:BV95)</f>
        <v>0</v>
      </c>
      <c r="L95" s="207">
        <f>K95/1.95583</f>
        <v>0</v>
      </c>
      <c r="M95" s="191"/>
      <c r="N95" s="167"/>
      <c r="O95" s="167"/>
      <c r="P95" s="167"/>
      <c r="Q95" s="167"/>
      <c r="R95" s="167"/>
      <c r="S95" s="170"/>
      <c r="T95" s="170"/>
      <c r="U95" s="167"/>
      <c r="V95" s="167"/>
      <c r="W95" s="167"/>
      <c r="X95" s="167"/>
      <c r="Y95" s="167"/>
      <c r="Z95" s="170"/>
      <c r="AA95" s="170"/>
      <c r="AB95" s="167"/>
      <c r="AC95" s="167"/>
      <c r="AD95" s="167"/>
      <c r="AE95" s="167"/>
      <c r="AF95" s="167"/>
      <c r="AG95" s="170"/>
      <c r="AH95" s="170"/>
      <c r="AI95" s="167"/>
      <c r="AJ95" s="167"/>
      <c r="AK95" s="167"/>
      <c r="AL95" s="167"/>
      <c r="AM95" s="167"/>
      <c r="AN95" s="170"/>
      <c r="AO95" s="170"/>
      <c r="AP95" s="167"/>
      <c r="AQ95" s="167"/>
      <c r="AR95" s="196"/>
      <c r="AS95" s="197">
        <f t="shared" si="55"/>
        <v>0</v>
      </c>
      <c r="AT95" s="197">
        <f t="shared" si="56"/>
        <v>0</v>
      </c>
      <c r="AU95" s="197">
        <f t="shared" si="57"/>
        <v>0</v>
      </c>
      <c r="AV95" s="197">
        <f t="shared" si="58"/>
        <v>0</v>
      </c>
      <c r="AW95" s="197">
        <f t="shared" si="59"/>
        <v>0</v>
      </c>
      <c r="AX95" s="197">
        <f t="shared" si="60"/>
        <v>0</v>
      </c>
      <c r="AY95" s="197">
        <f t="shared" si="61"/>
        <v>0</v>
      </c>
      <c r="AZ95" s="197">
        <f t="shared" si="62"/>
        <v>0</v>
      </c>
      <c r="BA95" s="197">
        <f t="shared" si="63"/>
        <v>0</v>
      </c>
      <c r="BB95" s="197">
        <f t="shared" si="64"/>
        <v>0</v>
      </c>
      <c r="BC95" s="197">
        <f t="shared" si="65"/>
        <v>0</v>
      </c>
      <c r="BD95" s="197">
        <f t="shared" si="66"/>
        <v>0</v>
      </c>
      <c r="BE95" s="197">
        <f t="shared" si="67"/>
        <v>0</v>
      </c>
      <c r="BF95" s="197">
        <f t="shared" si="68"/>
        <v>0</v>
      </c>
      <c r="BG95" s="197">
        <f t="shared" si="69"/>
        <v>0</v>
      </c>
      <c r="BH95" s="197" t="str">
        <f t="shared" si="70"/>
        <v>0</v>
      </c>
      <c r="BI95" s="197" t="str">
        <f t="shared" si="71"/>
        <v>0</v>
      </c>
      <c r="BJ95" s="197" t="str">
        <f t="shared" si="72"/>
        <v>0</v>
      </c>
      <c r="BK95" s="197" t="str">
        <f t="shared" si="73"/>
        <v>0</v>
      </c>
      <c r="BL95" s="197" t="str">
        <f t="shared" si="74"/>
        <v>0</v>
      </c>
      <c r="BM95" s="197" t="str">
        <f t="shared" si="75"/>
        <v>0</v>
      </c>
      <c r="BN95" s="197" t="str">
        <f t="shared" si="76"/>
        <v>0</v>
      </c>
      <c r="BO95" s="197" t="str">
        <f t="shared" si="77"/>
        <v>0</v>
      </c>
      <c r="BP95" s="197" t="str">
        <f t="shared" si="78"/>
        <v>0</v>
      </c>
      <c r="BQ95" s="197" t="str">
        <f t="shared" si="79"/>
        <v>0</v>
      </c>
      <c r="BR95" s="197" t="str">
        <f t="shared" si="80"/>
        <v>0</v>
      </c>
      <c r="BS95" s="197" t="str">
        <f t="shared" si="81"/>
        <v>0</v>
      </c>
      <c r="BT95" s="197" t="str">
        <f t="shared" si="82"/>
        <v>0</v>
      </c>
      <c r="BU95" s="197" t="str">
        <f t="shared" si="83"/>
        <v>0</v>
      </c>
      <c r="BV95" s="197" t="str">
        <f t="shared" si="84"/>
        <v>0</v>
      </c>
      <c r="BX95" s="171"/>
    </row>
    <row r="96" spans="1:76" s="125" customFormat="1" ht="20.100000000000001" customHeight="1" thickBot="1">
      <c r="A96" s="169"/>
      <c r="B96" s="104" t="s">
        <v>63</v>
      </c>
      <c r="C96" s="123">
        <v>0.78680555555555554</v>
      </c>
      <c r="D96" s="243" t="s">
        <v>80</v>
      </c>
      <c r="E96" s="243"/>
      <c r="F96" s="254"/>
      <c r="G96" s="254"/>
      <c r="H96" s="78"/>
      <c r="I96" s="78"/>
      <c r="J96" s="164"/>
      <c r="K96" s="206"/>
      <c r="L96" s="207"/>
      <c r="M96" s="191"/>
      <c r="N96" s="167"/>
      <c r="O96" s="167"/>
      <c r="P96" s="167"/>
      <c r="Q96" s="167"/>
      <c r="R96" s="167"/>
      <c r="S96" s="166"/>
      <c r="T96" s="166"/>
      <c r="U96" s="167"/>
      <c r="V96" s="167"/>
      <c r="W96" s="167"/>
      <c r="X96" s="167"/>
      <c r="Y96" s="167"/>
      <c r="Z96" s="166"/>
      <c r="AA96" s="166"/>
      <c r="AB96" s="167"/>
      <c r="AC96" s="167"/>
      <c r="AD96" s="167"/>
      <c r="AE96" s="167"/>
      <c r="AF96" s="167"/>
      <c r="AG96" s="166"/>
      <c r="AH96" s="166"/>
      <c r="AI96" s="167"/>
      <c r="AJ96" s="167"/>
      <c r="AK96" s="167"/>
      <c r="AL96" s="167"/>
      <c r="AM96" s="167"/>
      <c r="AN96" s="166"/>
      <c r="AO96" s="166"/>
      <c r="AP96" s="167"/>
      <c r="AQ96" s="167"/>
      <c r="AR96" s="196"/>
      <c r="AS96" s="197">
        <f t="shared" si="55"/>
        <v>0</v>
      </c>
      <c r="AT96" s="197">
        <f t="shared" si="56"/>
        <v>0</v>
      </c>
      <c r="AU96" s="197">
        <f t="shared" si="57"/>
        <v>0</v>
      </c>
      <c r="AV96" s="197">
        <f t="shared" si="58"/>
        <v>0</v>
      </c>
      <c r="AW96" s="197">
        <f t="shared" si="59"/>
        <v>0</v>
      </c>
      <c r="AX96" s="197">
        <f t="shared" si="60"/>
        <v>0</v>
      </c>
      <c r="AY96" s="197">
        <f t="shared" si="61"/>
        <v>0</v>
      </c>
      <c r="AZ96" s="197">
        <f t="shared" si="62"/>
        <v>0</v>
      </c>
      <c r="BA96" s="197">
        <f t="shared" si="63"/>
        <v>0</v>
      </c>
      <c r="BB96" s="197">
        <f t="shared" si="64"/>
        <v>0</v>
      </c>
      <c r="BC96" s="197">
        <f t="shared" si="65"/>
        <v>0</v>
      </c>
      <c r="BD96" s="197">
        <f t="shared" si="66"/>
        <v>0</v>
      </c>
      <c r="BE96" s="197">
        <f t="shared" si="67"/>
        <v>0</v>
      </c>
      <c r="BF96" s="197">
        <f t="shared" si="68"/>
        <v>0</v>
      </c>
      <c r="BG96" s="197">
        <f t="shared" si="69"/>
        <v>0</v>
      </c>
      <c r="BH96" s="197" t="str">
        <f t="shared" si="70"/>
        <v>0</v>
      </c>
      <c r="BI96" s="197" t="str">
        <f t="shared" si="71"/>
        <v>0</v>
      </c>
      <c r="BJ96" s="197" t="str">
        <f t="shared" si="72"/>
        <v>0</v>
      </c>
      <c r="BK96" s="197" t="str">
        <f t="shared" si="73"/>
        <v>0</v>
      </c>
      <c r="BL96" s="197" t="str">
        <f t="shared" si="74"/>
        <v>0</v>
      </c>
      <c r="BM96" s="197" t="str">
        <f t="shared" si="75"/>
        <v>0</v>
      </c>
      <c r="BN96" s="197" t="str">
        <f t="shared" si="76"/>
        <v>0</v>
      </c>
      <c r="BO96" s="197" t="str">
        <f t="shared" si="77"/>
        <v>0</v>
      </c>
      <c r="BP96" s="197" t="str">
        <f t="shared" si="78"/>
        <v>0</v>
      </c>
      <c r="BQ96" s="197" t="str">
        <f t="shared" si="79"/>
        <v>0</v>
      </c>
      <c r="BR96" s="197" t="str">
        <f t="shared" si="80"/>
        <v>0</v>
      </c>
      <c r="BS96" s="197" t="str">
        <f t="shared" si="81"/>
        <v>0</v>
      </c>
      <c r="BT96" s="197" t="str">
        <f t="shared" si="82"/>
        <v>0</v>
      </c>
      <c r="BU96" s="197" t="str">
        <f t="shared" si="83"/>
        <v>0</v>
      </c>
      <c r="BV96" s="197" t="str">
        <f t="shared" si="84"/>
        <v>0</v>
      </c>
      <c r="BX96" s="171"/>
    </row>
    <row r="97" spans="1:76" s="125" customFormat="1" ht="19.5" thickBot="1">
      <c r="A97" s="163"/>
      <c r="B97" s="104" t="s">
        <v>63</v>
      </c>
      <c r="C97" s="123">
        <v>0.79166666666666663</v>
      </c>
      <c r="D97" s="199" t="s">
        <v>445</v>
      </c>
      <c r="E97" s="123" t="s">
        <v>460</v>
      </c>
      <c r="F97" s="254"/>
      <c r="G97" s="254"/>
      <c r="H97" s="78"/>
      <c r="I97" s="78"/>
      <c r="J97" s="164"/>
      <c r="K97" s="206"/>
      <c r="L97" s="207"/>
      <c r="M97" s="191"/>
      <c r="N97" s="167"/>
      <c r="O97" s="167"/>
      <c r="P97" s="167"/>
      <c r="Q97" s="167"/>
      <c r="R97" s="167"/>
      <c r="S97" s="166"/>
      <c r="T97" s="166"/>
      <c r="U97" s="167"/>
      <c r="V97" s="167"/>
      <c r="W97" s="167"/>
      <c r="X97" s="167"/>
      <c r="Y97" s="167"/>
      <c r="Z97" s="166"/>
      <c r="AA97" s="166"/>
      <c r="AB97" s="167"/>
      <c r="AC97" s="167"/>
      <c r="AD97" s="167"/>
      <c r="AE97" s="167"/>
      <c r="AF97" s="167"/>
      <c r="AG97" s="166"/>
      <c r="AH97" s="166"/>
      <c r="AI97" s="167"/>
      <c r="AJ97" s="167"/>
      <c r="AK97" s="167"/>
      <c r="AL97" s="167"/>
      <c r="AM97" s="167"/>
      <c r="AN97" s="166"/>
      <c r="AO97" s="166"/>
      <c r="AP97" s="167"/>
      <c r="AQ97" s="167"/>
      <c r="AR97" s="196"/>
      <c r="AS97" s="197">
        <f t="shared" si="55"/>
        <v>0</v>
      </c>
      <c r="AT97" s="197">
        <f t="shared" si="56"/>
        <v>0</v>
      </c>
      <c r="AU97" s="197">
        <f t="shared" si="57"/>
        <v>0</v>
      </c>
      <c r="AV97" s="197">
        <f t="shared" si="58"/>
        <v>0</v>
      </c>
      <c r="AW97" s="197">
        <f t="shared" si="59"/>
        <v>0</v>
      </c>
      <c r="AX97" s="197">
        <f t="shared" si="60"/>
        <v>0</v>
      </c>
      <c r="AY97" s="197">
        <f t="shared" si="61"/>
        <v>0</v>
      </c>
      <c r="AZ97" s="197">
        <f t="shared" si="62"/>
        <v>0</v>
      </c>
      <c r="BA97" s="197">
        <f t="shared" si="63"/>
        <v>0</v>
      </c>
      <c r="BB97" s="197">
        <f t="shared" si="64"/>
        <v>0</v>
      </c>
      <c r="BC97" s="197">
        <f t="shared" si="65"/>
        <v>0</v>
      </c>
      <c r="BD97" s="197">
        <f t="shared" si="66"/>
        <v>0</v>
      </c>
      <c r="BE97" s="197">
        <f t="shared" si="67"/>
        <v>0</v>
      </c>
      <c r="BF97" s="197">
        <f t="shared" si="68"/>
        <v>0</v>
      </c>
      <c r="BG97" s="197">
        <f t="shared" si="69"/>
        <v>0</v>
      </c>
      <c r="BH97" s="197" t="str">
        <f t="shared" si="70"/>
        <v>0</v>
      </c>
      <c r="BI97" s="197" t="str">
        <f t="shared" si="71"/>
        <v>0</v>
      </c>
      <c r="BJ97" s="197" t="str">
        <f t="shared" si="72"/>
        <v>0</v>
      </c>
      <c r="BK97" s="197" t="str">
        <f t="shared" si="73"/>
        <v>0</v>
      </c>
      <c r="BL97" s="197" t="str">
        <f t="shared" si="74"/>
        <v>0</v>
      </c>
      <c r="BM97" s="197" t="str">
        <f t="shared" si="75"/>
        <v>0</v>
      </c>
      <c r="BN97" s="197" t="str">
        <f t="shared" si="76"/>
        <v>0</v>
      </c>
      <c r="BO97" s="197" t="str">
        <f t="shared" si="77"/>
        <v>0</v>
      </c>
      <c r="BP97" s="197" t="str">
        <f t="shared" si="78"/>
        <v>0</v>
      </c>
      <c r="BQ97" s="197" t="str">
        <f t="shared" si="79"/>
        <v>0</v>
      </c>
      <c r="BR97" s="197" t="str">
        <f t="shared" si="80"/>
        <v>0</v>
      </c>
      <c r="BS97" s="197" t="str">
        <f t="shared" si="81"/>
        <v>0</v>
      </c>
      <c r="BT97" s="197" t="str">
        <f t="shared" si="82"/>
        <v>0</v>
      </c>
      <c r="BU97" s="197" t="str">
        <f t="shared" si="83"/>
        <v>0</v>
      </c>
      <c r="BV97" s="197" t="str">
        <f t="shared" si="84"/>
        <v>0</v>
      </c>
      <c r="BX97" s="171"/>
    </row>
    <row r="98" spans="1:76" s="125" customFormat="1" ht="20.100000000000001" customHeight="1" thickBot="1">
      <c r="A98" s="163"/>
      <c r="B98" s="74" t="s">
        <v>64</v>
      </c>
      <c r="C98" s="111">
        <v>0.80902777777777779</v>
      </c>
      <c r="D98" s="111" t="s">
        <v>244</v>
      </c>
      <c r="E98" s="111" t="s">
        <v>263</v>
      </c>
      <c r="F98" s="256">
        <f>H98/1.95583</f>
        <v>306.77512871773109</v>
      </c>
      <c r="G98" s="256">
        <f>I98/1.95583</f>
        <v>306.77512871773109</v>
      </c>
      <c r="H98" s="118">
        <v>600</v>
      </c>
      <c r="I98" s="118">
        <f>$H98*'Campaign Total'!$F$43</f>
        <v>600</v>
      </c>
      <c r="J98" s="164">
        <f>SUM(AS98:BG98)</f>
        <v>0</v>
      </c>
      <c r="K98" s="206">
        <f>SUM(BH98:BV98)</f>
        <v>0</v>
      </c>
      <c r="L98" s="207">
        <f>K98/1.95583</f>
        <v>0</v>
      </c>
      <c r="M98" s="191"/>
      <c r="N98" s="167"/>
      <c r="O98" s="167"/>
      <c r="P98" s="167"/>
      <c r="Q98" s="167"/>
      <c r="R98" s="167"/>
      <c r="S98" s="170"/>
      <c r="T98" s="170"/>
      <c r="U98" s="167"/>
      <c r="V98" s="167"/>
      <c r="W98" s="167"/>
      <c r="X98" s="167"/>
      <c r="Y98" s="167"/>
      <c r="Z98" s="170"/>
      <c r="AA98" s="170"/>
      <c r="AB98" s="167"/>
      <c r="AC98" s="167"/>
      <c r="AD98" s="167"/>
      <c r="AE98" s="167"/>
      <c r="AF98" s="167"/>
      <c r="AG98" s="170"/>
      <c r="AH98" s="170"/>
      <c r="AI98" s="167"/>
      <c r="AJ98" s="167"/>
      <c r="AK98" s="167"/>
      <c r="AL98" s="167"/>
      <c r="AM98" s="167"/>
      <c r="AN98" s="170"/>
      <c r="AO98" s="170"/>
      <c r="AP98" s="167"/>
      <c r="AQ98" s="167"/>
      <c r="AR98" s="196"/>
      <c r="AS98" s="197">
        <f t="shared" si="55"/>
        <v>0</v>
      </c>
      <c r="AT98" s="197">
        <f t="shared" si="56"/>
        <v>0</v>
      </c>
      <c r="AU98" s="197">
        <f t="shared" si="57"/>
        <v>0</v>
      </c>
      <c r="AV98" s="197">
        <f t="shared" si="58"/>
        <v>0</v>
      </c>
      <c r="AW98" s="197">
        <f t="shared" si="59"/>
        <v>0</v>
      </c>
      <c r="AX98" s="197">
        <f t="shared" si="60"/>
        <v>0</v>
      </c>
      <c r="AY98" s="197">
        <f t="shared" si="61"/>
        <v>0</v>
      </c>
      <c r="AZ98" s="197">
        <f t="shared" si="62"/>
        <v>0</v>
      </c>
      <c r="BA98" s="197">
        <f t="shared" si="63"/>
        <v>0</v>
      </c>
      <c r="BB98" s="197">
        <f t="shared" si="64"/>
        <v>0</v>
      </c>
      <c r="BC98" s="197">
        <f t="shared" si="65"/>
        <v>0</v>
      </c>
      <c r="BD98" s="197">
        <f t="shared" si="66"/>
        <v>0</v>
      </c>
      <c r="BE98" s="197">
        <f t="shared" si="67"/>
        <v>0</v>
      </c>
      <c r="BF98" s="197">
        <f t="shared" si="68"/>
        <v>0</v>
      </c>
      <c r="BG98" s="197">
        <f t="shared" si="69"/>
        <v>0</v>
      </c>
      <c r="BH98" s="197" t="str">
        <f t="shared" si="70"/>
        <v>0</v>
      </c>
      <c r="BI98" s="197" t="str">
        <f t="shared" si="71"/>
        <v>0</v>
      </c>
      <c r="BJ98" s="197" t="str">
        <f t="shared" si="72"/>
        <v>0</v>
      </c>
      <c r="BK98" s="197" t="str">
        <f t="shared" si="73"/>
        <v>0</v>
      </c>
      <c r="BL98" s="197" t="str">
        <f t="shared" si="74"/>
        <v>0</v>
      </c>
      <c r="BM98" s="197" t="str">
        <f t="shared" si="75"/>
        <v>0</v>
      </c>
      <c r="BN98" s="197" t="str">
        <f t="shared" si="76"/>
        <v>0</v>
      </c>
      <c r="BO98" s="197" t="str">
        <f t="shared" si="77"/>
        <v>0</v>
      </c>
      <c r="BP98" s="197" t="str">
        <f t="shared" si="78"/>
        <v>0</v>
      </c>
      <c r="BQ98" s="197" t="str">
        <f t="shared" si="79"/>
        <v>0</v>
      </c>
      <c r="BR98" s="197" t="str">
        <f t="shared" si="80"/>
        <v>0</v>
      </c>
      <c r="BS98" s="197" t="str">
        <f t="shared" si="81"/>
        <v>0</v>
      </c>
      <c r="BT98" s="197" t="str">
        <f t="shared" si="82"/>
        <v>0</v>
      </c>
      <c r="BU98" s="197" t="str">
        <f t="shared" si="83"/>
        <v>0</v>
      </c>
      <c r="BV98" s="197" t="str">
        <f t="shared" si="84"/>
        <v>0</v>
      </c>
      <c r="BX98" s="171"/>
    </row>
    <row r="99" spans="1:76" s="125" customFormat="1" ht="19.5" thickBot="1">
      <c r="A99" s="163"/>
      <c r="B99" s="104" t="s">
        <v>63</v>
      </c>
      <c r="C99" s="123">
        <v>0.8125</v>
      </c>
      <c r="D99" s="123" t="s">
        <v>86</v>
      </c>
      <c r="E99" s="123" t="s">
        <v>462</v>
      </c>
      <c r="F99" s="254"/>
      <c r="G99" s="254"/>
      <c r="H99" s="78"/>
      <c r="I99" s="78"/>
      <c r="J99" s="164"/>
      <c r="K99" s="206"/>
      <c r="L99" s="207"/>
      <c r="M99" s="191"/>
      <c r="N99" s="167"/>
      <c r="O99" s="167"/>
      <c r="P99" s="167"/>
      <c r="Q99" s="167"/>
      <c r="R99" s="167"/>
      <c r="S99" s="166"/>
      <c r="T99" s="166"/>
      <c r="U99" s="167"/>
      <c r="V99" s="167"/>
      <c r="W99" s="167"/>
      <c r="X99" s="167"/>
      <c r="Y99" s="167"/>
      <c r="Z99" s="166"/>
      <c r="AA99" s="166"/>
      <c r="AB99" s="167"/>
      <c r="AC99" s="167"/>
      <c r="AD99" s="167"/>
      <c r="AE99" s="167"/>
      <c r="AF99" s="167"/>
      <c r="AG99" s="166"/>
      <c r="AH99" s="166"/>
      <c r="AI99" s="167"/>
      <c r="AJ99" s="167"/>
      <c r="AK99" s="167"/>
      <c r="AL99" s="167"/>
      <c r="AM99" s="167"/>
      <c r="AN99" s="166"/>
      <c r="AO99" s="166"/>
      <c r="AP99" s="167"/>
      <c r="AQ99" s="167"/>
      <c r="AR99" s="196"/>
      <c r="AS99" s="197">
        <f t="shared" si="55"/>
        <v>0</v>
      </c>
      <c r="AT99" s="197">
        <f t="shared" si="56"/>
        <v>0</v>
      </c>
      <c r="AU99" s="197">
        <f t="shared" si="57"/>
        <v>0</v>
      </c>
      <c r="AV99" s="197">
        <f t="shared" si="58"/>
        <v>0</v>
      </c>
      <c r="AW99" s="197">
        <f t="shared" si="59"/>
        <v>0</v>
      </c>
      <c r="AX99" s="197">
        <f t="shared" si="60"/>
        <v>0</v>
      </c>
      <c r="AY99" s="197">
        <f t="shared" si="61"/>
        <v>0</v>
      </c>
      <c r="AZ99" s="197">
        <f t="shared" si="62"/>
        <v>0</v>
      </c>
      <c r="BA99" s="197">
        <f t="shared" si="63"/>
        <v>0</v>
      </c>
      <c r="BB99" s="197">
        <f t="shared" si="64"/>
        <v>0</v>
      </c>
      <c r="BC99" s="197">
        <f t="shared" si="65"/>
        <v>0</v>
      </c>
      <c r="BD99" s="197">
        <f t="shared" si="66"/>
        <v>0</v>
      </c>
      <c r="BE99" s="197">
        <f t="shared" si="67"/>
        <v>0</v>
      </c>
      <c r="BF99" s="197">
        <f t="shared" si="68"/>
        <v>0</v>
      </c>
      <c r="BG99" s="197">
        <f t="shared" si="69"/>
        <v>0</v>
      </c>
      <c r="BH99" s="197" t="str">
        <f t="shared" si="70"/>
        <v>0</v>
      </c>
      <c r="BI99" s="197" t="str">
        <f t="shared" si="71"/>
        <v>0</v>
      </c>
      <c r="BJ99" s="197" t="str">
        <f t="shared" si="72"/>
        <v>0</v>
      </c>
      <c r="BK99" s="197" t="str">
        <f t="shared" si="73"/>
        <v>0</v>
      </c>
      <c r="BL99" s="197" t="str">
        <f t="shared" si="74"/>
        <v>0</v>
      </c>
      <c r="BM99" s="197" t="str">
        <f t="shared" si="75"/>
        <v>0</v>
      </c>
      <c r="BN99" s="197" t="str">
        <f t="shared" si="76"/>
        <v>0</v>
      </c>
      <c r="BO99" s="197" t="str">
        <f t="shared" si="77"/>
        <v>0</v>
      </c>
      <c r="BP99" s="197" t="str">
        <f t="shared" si="78"/>
        <v>0</v>
      </c>
      <c r="BQ99" s="197" t="str">
        <f t="shared" si="79"/>
        <v>0</v>
      </c>
      <c r="BR99" s="197" t="str">
        <f t="shared" si="80"/>
        <v>0</v>
      </c>
      <c r="BS99" s="197" t="str">
        <f t="shared" si="81"/>
        <v>0</v>
      </c>
      <c r="BT99" s="197" t="str">
        <f t="shared" si="82"/>
        <v>0</v>
      </c>
      <c r="BU99" s="197" t="str">
        <f t="shared" si="83"/>
        <v>0</v>
      </c>
      <c r="BV99" s="197" t="str">
        <f t="shared" si="84"/>
        <v>0</v>
      </c>
      <c r="BX99" s="171"/>
    </row>
    <row r="100" spans="1:76" s="125" customFormat="1" ht="20.100000000000001" customHeight="1" thickBot="1">
      <c r="A100" s="163"/>
      <c r="B100" s="74" t="s">
        <v>64</v>
      </c>
      <c r="C100" s="111">
        <v>0.82638888888888884</v>
      </c>
      <c r="D100" s="111" t="s">
        <v>245</v>
      </c>
      <c r="E100" s="111" t="s">
        <v>264</v>
      </c>
      <c r="F100" s="256">
        <f>H100/1.95583</f>
        <v>281.21053465792016</v>
      </c>
      <c r="G100" s="256">
        <f>I100/1.95583</f>
        <v>281.21053465792016</v>
      </c>
      <c r="H100" s="118">
        <v>550</v>
      </c>
      <c r="I100" s="118">
        <f>$H100*'Campaign Total'!$F$43</f>
        <v>550</v>
      </c>
      <c r="J100" s="164">
        <f>SUM(AS100:BG100)</f>
        <v>0</v>
      </c>
      <c r="K100" s="206">
        <f>SUM(BH100:BV100)</f>
        <v>0</v>
      </c>
      <c r="L100" s="207">
        <f>K100/1.95583</f>
        <v>0</v>
      </c>
      <c r="M100" s="191"/>
      <c r="N100" s="167"/>
      <c r="O100" s="167"/>
      <c r="P100" s="167"/>
      <c r="Q100" s="167"/>
      <c r="R100" s="167"/>
      <c r="S100" s="170"/>
      <c r="T100" s="170"/>
      <c r="U100" s="167"/>
      <c r="V100" s="167"/>
      <c r="W100" s="167"/>
      <c r="X100" s="167"/>
      <c r="Y100" s="167"/>
      <c r="Z100" s="170"/>
      <c r="AA100" s="170"/>
      <c r="AB100" s="167"/>
      <c r="AC100" s="167"/>
      <c r="AD100" s="167"/>
      <c r="AE100" s="167"/>
      <c r="AF100" s="167"/>
      <c r="AG100" s="170"/>
      <c r="AH100" s="170"/>
      <c r="AI100" s="167"/>
      <c r="AJ100" s="167"/>
      <c r="AK100" s="167"/>
      <c r="AL100" s="167"/>
      <c r="AM100" s="167"/>
      <c r="AN100" s="170"/>
      <c r="AO100" s="170"/>
      <c r="AP100" s="167"/>
      <c r="AQ100" s="167"/>
      <c r="AR100" s="196"/>
      <c r="AS100" s="197">
        <f t="shared" si="55"/>
        <v>0</v>
      </c>
      <c r="AT100" s="197">
        <f t="shared" si="56"/>
        <v>0</v>
      </c>
      <c r="AU100" s="197">
        <f t="shared" si="57"/>
        <v>0</v>
      </c>
      <c r="AV100" s="197">
        <f t="shared" si="58"/>
        <v>0</v>
      </c>
      <c r="AW100" s="197">
        <f t="shared" si="59"/>
        <v>0</v>
      </c>
      <c r="AX100" s="197">
        <f t="shared" si="60"/>
        <v>0</v>
      </c>
      <c r="AY100" s="197">
        <f t="shared" si="61"/>
        <v>0</v>
      </c>
      <c r="AZ100" s="197">
        <f t="shared" si="62"/>
        <v>0</v>
      </c>
      <c r="BA100" s="197">
        <f t="shared" si="63"/>
        <v>0</v>
      </c>
      <c r="BB100" s="197">
        <f t="shared" si="64"/>
        <v>0</v>
      </c>
      <c r="BC100" s="197">
        <f t="shared" si="65"/>
        <v>0</v>
      </c>
      <c r="BD100" s="197">
        <f t="shared" si="66"/>
        <v>0</v>
      </c>
      <c r="BE100" s="197">
        <f t="shared" si="67"/>
        <v>0</v>
      </c>
      <c r="BF100" s="197">
        <f t="shared" si="68"/>
        <v>0</v>
      </c>
      <c r="BG100" s="197">
        <f t="shared" si="69"/>
        <v>0</v>
      </c>
      <c r="BH100" s="197" t="str">
        <f t="shared" si="70"/>
        <v>0</v>
      </c>
      <c r="BI100" s="197" t="str">
        <f t="shared" si="71"/>
        <v>0</v>
      </c>
      <c r="BJ100" s="197" t="str">
        <f t="shared" si="72"/>
        <v>0</v>
      </c>
      <c r="BK100" s="197" t="str">
        <f t="shared" si="73"/>
        <v>0</v>
      </c>
      <c r="BL100" s="197" t="str">
        <f t="shared" si="74"/>
        <v>0</v>
      </c>
      <c r="BM100" s="197" t="str">
        <f t="shared" si="75"/>
        <v>0</v>
      </c>
      <c r="BN100" s="197" t="str">
        <f t="shared" si="76"/>
        <v>0</v>
      </c>
      <c r="BO100" s="197" t="str">
        <f t="shared" si="77"/>
        <v>0</v>
      </c>
      <c r="BP100" s="197" t="str">
        <f t="shared" si="78"/>
        <v>0</v>
      </c>
      <c r="BQ100" s="197" t="str">
        <f t="shared" si="79"/>
        <v>0</v>
      </c>
      <c r="BR100" s="197" t="str">
        <f t="shared" si="80"/>
        <v>0</v>
      </c>
      <c r="BS100" s="197" t="str">
        <f t="shared" si="81"/>
        <v>0</v>
      </c>
      <c r="BT100" s="197" t="str">
        <f t="shared" si="82"/>
        <v>0</v>
      </c>
      <c r="BU100" s="197" t="str">
        <f t="shared" si="83"/>
        <v>0</v>
      </c>
      <c r="BV100" s="197" t="str">
        <f t="shared" si="84"/>
        <v>0</v>
      </c>
      <c r="BX100" s="171"/>
    </row>
    <row r="101" spans="1:76" s="125" customFormat="1" ht="20.100000000000001" customHeight="1" thickBot="1">
      <c r="A101" s="163"/>
      <c r="B101" s="104" t="s">
        <v>63</v>
      </c>
      <c r="C101" s="123">
        <v>0.82986111111111116</v>
      </c>
      <c r="D101" s="123" t="s">
        <v>86</v>
      </c>
      <c r="E101" s="123" t="s">
        <v>462</v>
      </c>
      <c r="F101" s="254"/>
      <c r="G101" s="254"/>
      <c r="H101" s="78"/>
      <c r="I101" s="78"/>
      <c r="J101" s="164"/>
      <c r="K101" s="206"/>
      <c r="L101" s="207"/>
      <c r="M101" s="191"/>
      <c r="N101" s="167"/>
      <c r="O101" s="167"/>
      <c r="P101" s="167"/>
      <c r="Q101" s="167"/>
      <c r="R101" s="167"/>
      <c r="S101" s="166"/>
      <c r="T101" s="166"/>
      <c r="U101" s="167"/>
      <c r="V101" s="167"/>
      <c r="W101" s="167"/>
      <c r="X101" s="167"/>
      <c r="Y101" s="167"/>
      <c r="Z101" s="166"/>
      <c r="AA101" s="166"/>
      <c r="AB101" s="167"/>
      <c r="AC101" s="167"/>
      <c r="AD101" s="167"/>
      <c r="AE101" s="167"/>
      <c r="AF101" s="167"/>
      <c r="AG101" s="166"/>
      <c r="AH101" s="166"/>
      <c r="AI101" s="167"/>
      <c r="AJ101" s="167"/>
      <c r="AK101" s="167"/>
      <c r="AL101" s="167"/>
      <c r="AM101" s="167"/>
      <c r="AN101" s="166"/>
      <c r="AO101" s="166"/>
      <c r="AP101" s="167"/>
      <c r="AQ101" s="167"/>
      <c r="AR101" s="196"/>
      <c r="AS101" s="197">
        <f t="shared" ref="AS101:AS126" si="91">COUNTIF($N101:$AQ101,"a")</f>
        <v>0</v>
      </c>
      <c r="AT101" s="197">
        <f t="shared" ref="AT101:AT126" si="92">COUNTIF($N101:$AQ101,"b")</f>
        <v>0</v>
      </c>
      <c r="AU101" s="197">
        <f t="shared" ref="AU101:AU126" si="93">COUNTIF($N101:$AQ101,"c")</f>
        <v>0</v>
      </c>
      <c r="AV101" s="197">
        <f t="shared" ref="AV101:AV126" si="94">COUNTIF($N101:$AQ101,"d")</f>
        <v>0</v>
      </c>
      <c r="AW101" s="197">
        <f t="shared" ref="AW101:AW126" si="95">COUNTIF($N101:$AQ101,"e")</f>
        <v>0</v>
      </c>
      <c r="AX101" s="197">
        <f t="shared" ref="AX101:AX126" si="96">COUNTIF($N101:$AQ101,"f")</f>
        <v>0</v>
      </c>
      <c r="AY101" s="197">
        <f t="shared" ref="AY101:AY126" si="97">COUNTIF($N101:$AQ101,"g")</f>
        <v>0</v>
      </c>
      <c r="AZ101" s="197">
        <f t="shared" ref="AZ101:AZ126" si="98">COUNTIF($N101:$AQ101,"h")</f>
        <v>0</v>
      </c>
      <c r="BA101" s="197">
        <f t="shared" ref="BA101:BA126" si="99">COUNTIF($N101:$AQ101,"i")</f>
        <v>0</v>
      </c>
      <c r="BB101" s="197">
        <f t="shared" ref="BB101:BB126" si="100">COUNTIF($N101:$AQ101,"j")</f>
        <v>0</v>
      </c>
      <c r="BC101" s="197">
        <f t="shared" ref="BC101:BC126" si="101">COUNTIF($N101:$AQ101,"k")</f>
        <v>0</v>
      </c>
      <c r="BD101" s="197">
        <f t="shared" ref="BD101:BD126" si="102">COUNTIF($N101:$AQ101,"l")</f>
        <v>0</v>
      </c>
      <c r="BE101" s="197">
        <f t="shared" ref="BE101:BE126" si="103">COUNTIF($N101:$AQ101,"m")</f>
        <v>0</v>
      </c>
      <c r="BF101" s="197">
        <f t="shared" ref="BF101:BF126" si="104">COUNTIF($N101:$AQ101,"n")</f>
        <v>0</v>
      </c>
      <c r="BG101" s="197">
        <f t="shared" ref="BG101:BG126" si="105">COUNTIF($N101:$AQ101,"o")</f>
        <v>0</v>
      </c>
      <c r="BH101" s="197" t="str">
        <f t="shared" ref="BH101:BH126" si="106">IF(AS101&gt;0,($I101*AS101*$F$14),"0")</f>
        <v>0</v>
      </c>
      <c r="BI101" s="197" t="str">
        <f t="shared" ref="BI101:BI126" si="107">IF(AT101&gt;0,($I101*AT101*$F$15),"0")</f>
        <v>0</v>
      </c>
      <c r="BJ101" s="197" t="str">
        <f t="shared" ref="BJ101:BJ126" si="108">IF(AU101&gt;0,($I101*AU101*$F$16),"0")</f>
        <v>0</v>
      </c>
      <c r="BK101" s="197" t="str">
        <f t="shared" ref="BK101:BK126" si="109">IF(AV101&gt;0,($I101*AV101*$F$17),"0")</f>
        <v>0</v>
      </c>
      <c r="BL101" s="197" t="str">
        <f t="shared" ref="BL101:BL126" si="110">IF(AW101&gt;0,($I101*AW101*$F$18),"0")</f>
        <v>0</v>
      </c>
      <c r="BM101" s="197" t="str">
        <f t="shared" ref="BM101:BM126" si="111">IF(AX101&gt;0,($I101*AX101*$F$19),"0")</f>
        <v>0</v>
      </c>
      <c r="BN101" s="197" t="str">
        <f t="shared" ref="BN101:BN126" si="112">IF(AY101&gt;0,($I101*AY101*$F$20),"0")</f>
        <v>0</v>
      </c>
      <c r="BO101" s="197" t="str">
        <f t="shared" ref="BO101:BO126" si="113">IF(AZ101&gt;0,($I101*AZ101*$F$21),"0")</f>
        <v>0</v>
      </c>
      <c r="BP101" s="197" t="str">
        <f t="shared" ref="BP101:BP126" si="114">IF(BA101&gt;0,($I101*BA101*$F$22),"0")</f>
        <v>0</v>
      </c>
      <c r="BQ101" s="197" t="str">
        <f t="shared" ref="BQ101:BQ126" si="115">IF(BB101&gt;0,($I101*BB101*$F$23),"0")</f>
        <v>0</v>
      </c>
      <c r="BR101" s="197" t="str">
        <f t="shared" ref="BR101:BR126" si="116">IF(BC101&gt;0,($I101*BC101*$F$24),"0")</f>
        <v>0</v>
      </c>
      <c r="BS101" s="197" t="str">
        <f t="shared" ref="BS101:BS126" si="117">IF(BD101&gt;0,($I101*BD101*$F$25),"0")</f>
        <v>0</v>
      </c>
      <c r="BT101" s="197" t="str">
        <f t="shared" ref="BT101:BT126" si="118">IF(BE101&gt;0,($I101*BE101*$F$26),"0")</f>
        <v>0</v>
      </c>
      <c r="BU101" s="197" t="str">
        <f t="shared" ref="BU101:BU126" si="119">IF(BF101&gt;0,($I101*BF101*$F$27),"0")</f>
        <v>0</v>
      </c>
      <c r="BV101" s="197" t="str">
        <f t="shared" ref="BV101:BV126" si="120">IF(BG101&gt;0,($I101*BG101*$F$28),"0")</f>
        <v>0</v>
      </c>
      <c r="BX101" s="171"/>
    </row>
    <row r="102" spans="1:76" s="125" customFormat="1" ht="19.5" customHeight="1" thickBot="1">
      <c r="A102" s="163"/>
      <c r="B102" s="74" t="s">
        <v>64</v>
      </c>
      <c r="C102" s="111">
        <v>0.84375</v>
      </c>
      <c r="D102" s="111" t="s">
        <v>308</v>
      </c>
      <c r="E102" s="111" t="s">
        <v>265</v>
      </c>
      <c r="F102" s="256">
        <f>H102/1.95583</f>
        <v>281.21053465792016</v>
      </c>
      <c r="G102" s="256">
        <f>I102/1.95583</f>
        <v>281.21053465792016</v>
      </c>
      <c r="H102" s="118">
        <v>550</v>
      </c>
      <c r="I102" s="118">
        <f>$H102*'Campaign Total'!$F$43</f>
        <v>550</v>
      </c>
      <c r="J102" s="164">
        <f t="shared" ref="J102" si="121">SUM(AS102:BG102)</f>
        <v>0</v>
      </c>
      <c r="K102" s="206">
        <f t="shared" ref="K102" si="122">SUM(BH102:BV102)</f>
        <v>0</v>
      </c>
      <c r="L102" s="207">
        <f>K102/1.95583</f>
        <v>0</v>
      </c>
      <c r="M102" s="191"/>
      <c r="N102" s="167"/>
      <c r="O102" s="167"/>
      <c r="P102" s="167"/>
      <c r="Q102" s="167"/>
      <c r="R102" s="167"/>
      <c r="S102" s="170"/>
      <c r="T102" s="170"/>
      <c r="U102" s="167"/>
      <c r="V102" s="167"/>
      <c r="W102" s="167"/>
      <c r="X102" s="167"/>
      <c r="Y102" s="167"/>
      <c r="Z102" s="170"/>
      <c r="AA102" s="170"/>
      <c r="AB102" s="167"/>
      <c r="AC102" s="167"/>
      <c r="AD102" s="167"/>
      <c r="AE102" s="167"/>
      <c r="AF102" s="167"/>
      <c r="AG102" s="170"/>
      <c r="AH102" s="170"/>
      <c r="AI102" s="167"/>
      <c r="AJ102" s="167"/>
      <c r="AK102" s="167"/>
      <c r="AL102" s="167"/>
      <c r="AM102" s="167"/>
      <c r="AN102" s="170"/>
      <c r="AO102" s="170"/>
      <c r="AP102" s="167"/>
      <c r="AQ102" s="167"/>
      <c r="AR102" s="196"/>
      <c r="AS102" s="197">
        <f t="shared" si="91"/>
        <v>0</v>
      </c>
      <c r="AT102" s="197">
        <f t="shared" si="92"/>
        <v>0</v>
      </c>
      <c r="AU102" s="197">
        <f t="shared" si="93"/>
        <v>0</v>
      </c>
      <c r="AV102" s="197">
        <f t="shared" si="94"/>
        <v>0</v>
      </c>
      <c r="AW102" s="197">
        <f t="shared" si="95"/>
        <v>0</v>
      </c>
      <c r="AX102" s="197">
        <f t="shared" si="96"/>
        <v>0</v>
      </c>
      <c r="AY102" s="197">
        <f t="shared" si="97"/>
        <v>0</v>
      </c>
      <c r="AZ102" s="197">
        <f t="shared" si="98"/>
        <v>0</v>
      </c>
      <c r="BA102" s="197">
        <f t="shared" si="99"/>
        <v>0</v>
      </c>
      <c r="BB102" s="197">
        <f t="shared" si="100"/>
        <v>0</v>
      </c>
      <c r="BC102" s="197">
        <f t="shared" si="101"/>
        <v>0</v>
      </c>
      <c r="BD102" s="197">
        <f t="shared" si="102"/>
        <v>0</v>
      </c>
      <c r="BE102" s="197">
        <f t="shared" si="103"/>
        <v>0</v>
      </c>
      <c r="BF102" s="197">
        <f t="shared" si="104"/>
        <v>0</v>
      </c>
      <c r="BG102" s="197">
        <f t="shared" si="105"/>
        <v>0</v>
      </c>
      <c r="BH102" s="197" t="str">
        <f t="shared" si="106"/>
        <v>0</v>
      </c>
      <c r="BI102" s="197" t="str">
        <f t="shared" si="107"/>
        <v>0</v>
      </c>
      <c r="BJ102" s="197" t="str">
        <f t="shared" si="108"/>
        <v>0</v>
      </c>
      <c r="BK102" s="197" t="str">
        <f t="shared" si="109"/>
        <v>0</v>
      </c>
      <c r="BL102" s="197" t="str">
        <f t="shared" si="110"/>
        <v>0</v>
      </c>
      <c r="BM102" s="197" t="str">
        <f t="shared" si="111"/>
        <v>0</v>
      </c>
      <c r="BN102" s="197" t="str">
        <f t="shared" si="112"/>
        <v>0</v>
      </c>
      <c r="BO102" s="197" t="str">
        <f t="shared" si="113"/>
        <v>0</v>
      </c>
      <c r="BP102" s="197" t="str">
        <f t="shared" si="114"/>
        <v>0</v>
      </c>
      <c r="BQ102" s="197" t="str">
        <f t="shared" si="115"/>
        <v>0</v>
      </c>
      <c r="BR102" s="197" t="str">
        <f t="shared" si="116"/>
        <v>0</v>
      </c>
      <c r="BS102" s="197" t="str">
        <f t="shared" si="117"/>
        <v>0</v>
      </c>
      <c r="BT102" s="197" t="str">
        <f t="shared" si="118"/>
        <v>0</v>
      </c>
      <c r="BU102" s="197" t="str">
        <f t="shared" si="119"/>
        <v>0</v>
      </c>
      <c r="BV102" s="197" t="str">
        <f t="shared" si="120"/>
        <v>0</v>
      </c>
      <c r="BX102" s="171"/>
    </row>
    <row r="103" spans="1:76" s="125" customFormat="1" ht="19.5" customHeight="1" thickBot="1">
      <c r="A103" s="163"/>
      <c r="B103" s="104" t="s">
        <v>63</v>
      </c>
      <c r="C103" s="123">
        <v>0.84722222222222221</v>
      </c>
      <c r="D103" s="123" t="s">
        <v>86</v>
      </c>
      <c r="E103" s="123" t="s">
        <v>462</v>
      </c>
      <c r="F103" s="254"/>
      <c r="G103" s="254"/>
      <c r="H103" s="78"/>
      <c r="I103" s="78"/>
      <c r="J103" s="164"/>
      <c r="K103" s="206"/>
      <c r="L103" s="207"/>
      <c r="M103" s="191"/>
      <c r="N103" s="167"/>
      <c r="O103" s="167"/>
      <c r="P103" s="167"/>
      <c r="Q103" s="167"/>
      <c r="R103" s="167"/>
      <c r="S103" s="166"/>
      <c r="T103" s="166"/>
      <c r="U103" s="167"/>
      <c r="V103" s="167"/>
      <c r="W103" s="167"/>
      <c r="X103" s="167"/>
      <c r="Y103" s="167"/>
      <c r="Z103" s="166"/>
      <c r="AA103" s="166"/>
      <c r="AB103" s="167"/>
      <c r="AC103" s="167"/>
      <c r="AD103" s="167"/>
      <c r="AE103" s="167"/>
      <c r="AF103" s="167"/>
      <c r="AG103" s="166"/>
      <c r="AH103" s="166"/>
      <c r="AI103" s="167"/>
      <c r="AJ103" s="167"/>
      <c r="AK103" s="167"/>
      <c r="AL103" s="167"/>
      <c r="AM103" s="167"/>
      <c r="AN103" s="166"/>
      <c r="AO103" s="166"/>
      <c r="AP103" s="167"/>
      <c r="AQ103" s="167"/>
      <c r="AR103" s="196"/>
      <c r="AS103" s="197">
        <f t="shared" si="91"/>
        <v>0</v>
      </c>
      <c r="AT103" s="197">
        <f t="shared" si="92"/>
        <v>0</v>
      </c>
      <c r="AU103" s="197">
        <f t="shared" si="93"/>
        <v>0</v>
      </c>
      <c r="AV103" s="197">
        <f t="shared" si="94"/>
        <v>0</v>
      </c>
      <c r="AW103" s="197">
        <f t="shared" si="95"/>
        <v>0</v>
      </c>
      <c r="AX103" s="197">
        <f t="shared" si="96"/>
        <v>0</v>
      </c>
      <c r="AY103" s="197">
        <f t="shared" si="97"/>
        <v>0</v>
      </c>
      <c r="AZ103" s="197">
        <f t="shared" si="98"/>
        <v>0</v>
      </c>
      <c r="BA103" s="197">
        <f t="shared" si="99"/>
        <v>0</v>
      </c>
      <c r="BB103" s="197">
        <f t="shared" si="100"/>
        <v>0</v>
      </c>
      <c r="BC103" s="197">
        <f t="shared" si="101"/>
        <v>0</v>
      </c>
      <c r="BD103" s="197">
        <f t="shared" si="102"/>
        <v>0</v>
      </c>
      <c r="BE103" s="197">
        <f t="shared" si="103"/>
        <v>0</v>
      </c>
      <c r="BF103" s="197">
        <f t="shared" si="104"/>
        <v>0</v>
      </c>
      <c r="BG103" s="197">
        <f t="shared" si="105"/>
        <v>0</v>
      </c>
      <c r="BH103" s="197" t="str">
        <f t="shared" si="106"/>
        <v>0</v>
      </c>
      <c r="BI103" s="197" t="str">
        <f t="shared" si="107"/>
        <v>0</v>
      </c>
      <c r="BJ103" s="197" t="str">
        <f t="shared" si="108"/>
        <v>0</v>
      </c>
      <c r="BK103" s="197" t="str">
        <f t="shared" si="109"/>
        <v>0</v>
      </c>
      <c r="BL103" s="197" t="str">
        <f t="shared" si="110"/>
        <v>0</v>
      </c>
      <c r="BM103" s="197" t="str">
        <f t="shared" si="111"/>
        <v>0</v>
      </c>
      <c r="BN103" s="197" t="str">
        <f t="shared" si="112"/>
        <v>0</v>
      </c>
      <c r="BO103" s="197" t="str">
        <f t="shared" si="113"/>
        <v>0</v>
      </c>
      <c r="BP103" s="197" t="str">
        <f t="shared" si="114"/>
        <v>0</v>
      </c>
      <c r="BQ103" s="197" t="str">
        <f t="shared" si="115"/>
        <v>0</v>
      </c>
      <c r="BR103" s="197" t="str">
        <f t="shared" si="116"/>
        <v>0</v>
      </c>
      <c r="BS103" s="197" t="str">
        <f t="shared" si="117"/>
        <v>0</v>
      </c>
      <c r="BT103" s="197" t="str">
        <f t="shared" si="118"/>
        <v>0</v>
      </c>
      <c r="BU103" s="197" t="str">
        <f t="shared" si="119"/>
        <v>0</v>
      </c>
      <c r="BV103" s="197" t="str">
        <f t="shared" si="120"/>
        <v>0</v>
      </c>
      <c r="BX103" s="171"/>
    </row>
    <row r="104" spans="1:76" s="125" customFormat="1" ht="20.100000000000001" customHeight="1" thickBot="1">
      <c r="A104" s="163"/>
      <c r="B104" s="104" t="s">
        <v>63</v>
      </c>
      <c r="C104" s="123">
        <v>0.85416666666666663</v>
      </c>
      <c r="D104" s="241" t="s">
        <v>461</v>
      </c>
      <c r="E104" s="242"/>
      <c r="F104" s="254"/>
      <c r="G104" s="254"/>
      <c r="H104" s="78"/>
      <c r="I104" s="78"/>
      <c r="J104" s="164"/>
      <c r="K104" s="206"/>
      <c r="L104" s="207"/>
      <c r="M104" s="191"/>
      <c r="N104" s="167"/>
      <c r="O104" s="167"/>
      <c r="P104" s="167"/>
      <c r="Q104" s="167"/>
      <c r="R104" s="167"/>
      <c r="S104" s="166"/>
      <c r="T104" s="166"/>
      <c r="U104" s="167"/>
      <c r="V104" s="167"/>
      <c r="W104" s="167"/>
      <c r="X104" s="167"/>
      <c r="Y104" s="167"/>
      <c r="Z104" s="166"/>
      <c r="AA104" s="166"/>
      <c r="AB104" s="167"/>
      <c r="AC104" s="167"/>
      <c r="AD104" s="167"/>
      <c r="AE104" s="167"/>
      <c r="AF104" s="167"/>
      <c r="AG104" s="166"/>
      <c r="AH104" s="166"/>
      <c r="AI104" s="167"/>
      <c r="AJ104" s="167"/>
      <c r="AK104" s="167"/>
      <c r="AL104" s="167"/>
      <c r="AM104" s="167"/>
      <c r="AN104" s="166"/>
      <c r="AO104" s="166"/>
      <c r="AP104" s="167"/>
      <c r="AQ104" s="167"/>
      <c r="AR104" s="196"/>
      <c r="AS104" s="197">
        <f t="shared" si="91"/>
        <v>0</v>
      </c>
      <c r="AT104" s="197">
        <f t="shared" si="92"/>
        <v>0</v>
      </c>
      <c r="AU104" s="197">
        <f t="shared" si="93"/>
        <v>0</v>
      </c>
      <c r="AV104" s="197">
        <f t="shared" si="94"/>
        <v>0</v>
      </c>
      <c r="AW104" s="197">
        <f t="shared" si="95"/>
        <v>0</v>
      </c>
      <c r="AX104" s="197">
        <f t="shared" si="96"/>
        <v>0</v>
      </c>
      <c r="AY104" s="197">
        <f t="shared" si="97"/>
        <v>0</v>
      </c>
      <c r="AZ104" s="197">
        <f t="shared" si="98"/>
        <v>0</v>
      </c>
      <c r="BA104" s="197">
        <f t="shared" si="99"/>
        <v>0</v>
      </c>
      <c r="BB104" s="197">
        <f t="shared" si="100"/>
        <v>0</v>
      </c>
      <c r="BC104" s="197">
        <f t="shared" si="101"/>
        <v>0</v>
      </c>
      <c r="BD104" s="197">
        <f t="shared" si="102"/>
        <v>0</v>
      </c>
      <c r="BE104" s="197">
        <f t="shared" si="103"/>
        <v>0</v>
      </c>
      <c r="BF104" s="197">
        <f t="shared" si="104"/>
        <v>0</v>
      </c>
      <c r="BG104" s="197">
        <f t="shared" si="105"/>
        <v>0</v>
      </c>
      <c r="BH104" s="197" t="str">
        <f t="shared" si="106"/>
        <v>0</v>
      </c>
      <c r="BI104" s="197" t="str">
        <f t="shared" si="107"/>
        <v>0</v>
      </c>
      <c r="BJ104" s="197" t="str">
        <f t="shared" si="108"/>
        <v>0</v>
      </c>
      <c r="BK104" s="197" t="str">
        <f t="shared" si="109"/>
        <v>0</v>
      </c>
      <c r="BL104" s="197" t="str">
        <f t="shared" si="110"/>
        <v>0</v>
      </c>
      <c r="BM104" s="197" t="str">
        <f t="shared" si="111"/>
        <v>0</v>
      </c>
      <c r="BN104" s="197" t="str">
        <f t="shared" si="112"/>
        <v>0</v>
      </c>
      <c r="BO104" s="197" t="str">
        <f t="shared" si="113"/>
        <v>0</v>
      </c>
      <c r="BP104" s="197" t="str">
        <f t="shared" si="114"/>
        <v>0</v>
      </c>
      <c r="BQ104" s="197" t="str">
        <f t="shared" si="115"/>
        <v>0</v>
      </c>
      <c r="BR104" s="197" t="str">
        <f t="shared" si="116"/>
        <v>0</v>
      </c>
      <c r="BS104" s="197" t="str">
        <f t="shared" si="117"/>
        <v>0</v>
      </c>
      <c r="BT104" s="197" t="str">
        <f t="shared" si="118"/>
        <v>0</v>
      </c>
      <c r="BU104" s="197" t="str">
        <f t="shared" si="119"/>
        <v>0</v>
      </c>
      <c r="BV104" s="197" t="str">
        <f t="shared" si="120"/>
        <v>0</v>
      </c>
      <c r="BX104" s="171"/>
    </row>
    <row r="105" spans="1:76" s="125" customFormat="1" ht="19.5" customHeight="1" thickBot="1">
      <c r="A105" s="163"/>
      <c r="B105" s="74" t="s">
        <v>64</v>
      </c>
      <c r="C105" s="111">
        <v>0.86805555555555547</v>
      </c>
      <c r="D105" s="111" t="s">
        <v>246</v>
      </c>
      <c r="E105" s="119" t="s">
        <v>266</v>
      </c>
      <c r="F105" s="256">
        <f>H105/1.95583</f>
        <v>296.54929109380674</v>
      </c>
      <c r="G105" s="256">
        <f>I105/1.95583</f>
        <v>296.54929109380674</v>
      </c>
      <c r="H105" s="118">
        <v>580</v>
      </c>
      <c r="I105" s="118">
        <f>$H105*'Campaign Total'!$F$43</f>
        <v>580</v>
      </c>
      <c r="J105" s="164">
        <f>SUM(AS105:BG105)</f>
        <v>0</v>
      </c>
      <c r="K105" s="206">
        <f>SUM(BH105:BV105)</f>
        <v>0</v>
      </c>
      <c r="L105" s="207">
        <f>K105/1.95583</f>
        <v>0</v>
      </c>
      <c r="M105" s="191"/>
      <c r="N105" s="167"/>
      <c r="O105" s="167"/>
      <c r="P105" s="167"/>
      <c r="Q105" s="167"/>
      <c r="R105" s="167"/>
      <c r="S105" s="170"/>
      <c r="T105" s="170"/>
      <c r="U105" s="167"/>
      <c r="V105" s="167"/>
      <c r="W105" s="167"/>
      <c r="X105" s="167"/>
      <c r="Y105" s="167"/>
      <c r="Z105" s="170"/>
      <c r="AA105" s="170"/>
      <c r="AB105" s="167"/>
      <c r="AC105" s="167"/>
      <c r="AD105" s="167"/>
      <c r="AE105" s="167"/>
      <c r="AF105" s="167"/>
      <c r="AG105" s="170"/>
      <c r="AH105" s="170"/>
      <c r="AI105" s="167"/>
      <c r="AJ105" s="167"/>
      <c r="AK105" s="167"/>
      <c r="AL105" s="167"/>
      <c r="AM105" s="167"/>
      <c r="AN105" s="170"/>
      <c r="AO105" s="170"/>
      <c r="AP105" s="167"/>
      <c r="AQ105" s="167"/>
      <c r="AR105" s="196"/>
      <c r="AS105" s="197">
        <f t="shared" si="91"/>
        <v>0</v>
      </c>
      <c r="AT105" s="197">
        <f t="shared" si="92"/>
        <v>0</v>
      </c>
      <c r="AU105" s="197">
        <f t="shared" si="93"/>
        <v>0</v>
      </c>
      <c r="AV105" s="197">
        <f t="shared" si="94"/>
        <v>0</v>
      </c>
      <c r="AW105" s="197">
        <f t="shared" si="95"/>
        <v>0</v>
      </c>
      <c r="AX105" s="197">
        <f t="shared" si="96"/>
        <v>0</v>
      </c>
      <c r="AY105" s="197">
        <f t="shared" si="97"/>
        <v>0</v>
      </c>
      <c r="AZ105" s="197">
        <f t="shared" si="98"/>
        <v>0</v>
      </c>
      <c r="BA105" s="197">
        <f t="shared" si="99"/>
        <v>0</v>
      </c>
      <c r="BB105" s="197">
        <f t="shared" si="100"/>
        <v>0</v>
      </c>
      <c r="BC105" s="197">
        <f t="shared" si="101"/>
        <v>0</v>
      </c>
      <c r="BD105" s="197">
        <f t="shared" si="102"/>
        <v>0</v>
      </c>
      <c r="BE105" s="197">
        <f t="shared" si="103"/>
        <v>0</v>
      </c>
      <c r="BF105" s="197">
        <f t="shared" si="104"/>
        <v>0</v>
      </c>
      <c r="BG105" s="197">
        <f t="shared" si="105"/>
        <v>0</v>
      </c>
      <c r="BH105" s="197" t="str">
        <f t="shared" si="106"/>
        <v>0</v>
      </c>
      <c r="BI105" s="197" t="str">
        <f t="shared" si="107"/>
        <v>0</v>
      </c>
      <c r="BJ105" s="197" t="str">
        <f t="shared" si="108"/>
        <v>0</v>
      </c>
      <c r="BK105" s="197" t="str">
        <f t="shared" si="109"/>
        <v>0</v>
      </c>
      <c r="BL105" s="197" t="str">
        <f t="shared" si="110"/>
        <v>0</v>
      </c>
      <c r="BM105" s="197" t="str">
        <f t="shared" si="111"/>
        <v>0</v>
      </c>
      <c r="BN105" s="197" t="str">
        <f t="shared" si="112"/>
        <v>0</v>
      </c>
      <c r="BO105" s="197" t="str">
        <f t="shared" si="113"/>
        <v>0</v>
      </c>
      <c r="BP105" s="197" t="str">
        <f t="shared" si="114"/>
        <v>0</v>
      </c>
      <c r="BQ105" s="197" t="str">
        <f t="shared" si="115"/>
        <v>0</v>
      </c>
      <c r="BR105" s="197" t="str">
        <f t="shared" si="116"/>
        <v>0</v>
      </c>
      <c r="BS105" s="197" t="str">
        <f t="shared" si="117"/>
        <v>0</v>
      </c>
      <c r="BT105" s="197" t="str">
        <f t="shared" si="118"/>
        <v>0</v>
      </c>
      <c r="BU105" s="197" t="str">
        <f t="shared" si="119"/>
        <v>0</v>
      </c>
      <c r="BV105" s="197" t="str">
        <f t="shared" si="120"/>
        <v>0</v>
      </c>
      <c r="BX105" s="171"/>
    </row>
    <row r="106" spans="1:76" s="125" customFormat="1" ht="20.100000000000001" customHeight="1" thickBot="1">
      <c r="A106" s="169"/>
      <c r="B106" s="104" t="s">
        <v>63</v>
      </c>
      <c r="C106" s="123">
        <v>0.87152777777777779</v>
      </c>
      <c r="D106" s="241" t="s">
        <v>461</v>
      </c>
      <c r="E106" s="242"/>
      <c r="F106" s="254"/>
      <c r="G106" s="254"/>
      <c r="H106" s="78"/>
      <c r="I106" s="78"/>
      <c r="J106" s="164"/>
      <c r="K106" s="206"/>
      <c r="L106" s="207"/>
      <c r="M106" s="191"/>
      <c r="N106" s="167"/>
      <c r="O106" s="167"/>
      <c r="P106" s="167"/>
      <c r="Q106" s="167"/>
      <c r="R106" s="167"/>
      <c r="S106" s="166"/>
      <c r="T106" s="166"/>
      <c r="U106" s="167"/>
      <c r="V106" s="167"/>
      <c r="W106" s="167"/>
      <c r="X106" s="167"/>
      <c r="Y106" s="167"/>
      <c r="Z106" s="166"/>
      <c r="AA106" s="166"/>
      <c r="AB106" s="167"/>
      <c r="AC106" s="167"/>
      <c r="AD106" s="167"/>
      <c r="AE106" s="167"/>
      <c r="AF106" s="167"/>
      <c r="AG106" s="166"/>
      <c r="AH106" s="166"/>
      <c r="AI106" s="167"/>
      <c r="AJ106" s="167"/>
      <c r="AK106" s="167"/>
      <c r="AL106" s="167"/>
      <c r="AM106" s="167"/>
      <c r="AN106" s="166"/>
      <c r="AO106" s="166"/>
      <c r="AP106" s="167"/>
      <c r="AQ106" s="167"/>
      <c r="AR106" s="196"/>
      <c r="AS106" s="197">
        <f t="shared" si="91"/>
        <v>0</v>
      </c>
      <c r="AT106" s="197">
        <f t="shared" si="92"/>
        <v>0</v>
      </c>
      <c r="AU106" s="197">
        <f t="shared" si="93"/>
        <v>0</v>
      </c>
      <c r="AV106" s="197">
        <f t="shared" si="94"/>
        <v>0</v>
      </c>
      <c r="AW106" s="197">
        <f t="shared" si="95"/>
        <v>0</v>
      </c>
      <c r="AX106" s="197">
        <f t="shared" si="96"/>
        <v>0</v>
      </c>
      <c r="AY106" s="197">
        <f t="shared" si="97"/>
        <v>0</v>
      </c>
      <c r="AZ106" s="197">
        <f t="shared" si="98"/>
        <v>0</v>
      </c>
      <c r="BA106" s="197">
        <f t="shared" si="99"/>
        <v>0</v>
      </c>
      <c r="BB106" s="197">
        <f t="shared" si="100"/>
        <v>0</v>
      </c>
      <c r="BC106" s="197">
        <f t="shared" si="101"/>
        <v>0</v>
      </c>
      <c r="BD106" s="197">
        <f t="shared" si="102"/>
        <v>0</v>
      </c>
      <c r="BE106" s="197">
        <f t="shared" si="103"/>
        <v>0</v>
      </c>
      <c r="BF106" s="197">
        <f t="shared" si="104"/>
        <v>0</v>
      </c>
      <c r="BG106" s="197">
        <f t="shared" si="105"/>
        <v>0</v>
      </c>
      <c r="BH106" s="197" t="str">
        <f t="shared" si="106"/>
        <v>0</v>
      </c>
      <c r="BI106" s="197" t="str">
        <f t="shared" si="107"/>
        <v>0</v>
      </c>
      <c r="BJ106" s="197" t="str">
        <f t="shared" si="108"/>
        <v>0</v>
      </c>
      <c r="BK106" s="197" t="str">
        <f t="shared" si="109"/>
        <v>0</v>
      </c>
      <c r="BL106" s="197" t="str">
        <f t="shared" si="110"/>
        <v>0</v>
      </c>
      <c r="BM106" s="197" t="str">
        <f t="shared" si="111"/>
        <v>0</v>
      </c>
      <c r="BN106" s="197" t="str">
        <f t="shared" si="112"/>
        <v>0</v>
      </c>
      <c r="BO106" s="197" t="str">
        <f t="shared" si="113"/>
        <v>0</v>
      </c>
      <c r="BP106" s="197" t="str">
        <f t="shared" si="114"/>
        <v>0</v>
      </c>
      <c r="BQ106" s="197" t="str">
        <f t="shared" si="115"/>
        <v>0</v>
      </c>
      <c r="BR106" s="197" t="str">
        <f t="shared" si="116"/>
        <v>0</v>
      </c>
      <c r="BS106" s="197" t="str">
        <f t="shared" si="117"/>
        <v>0</v>
      </c>
      <c r="BT106" s="197" t="str">
        <f t="shared" si="118"/>
        <v>0</v>
      </c>
      <c r="BU106" s="197" t="str">
        <f t="shared" si="119"/>
        <v>0</v>
      </c>
      <c r="BV106" s="197" t="str">
        <f t="shared" si="120"/>
        <v>0</v>
      </c>
      <c r="BX106" s="171"/>
    </row>
    <row r="107" spans="1:76" s="125" customFormat="1" ht="18" customHeight="1" thickBot="1">
      <c r="A107" s="163"/>
      <c r="B107" s="74" t="s">
        <v>64</v>
      </c>
      <c r="C107" s="111">
        <v>0.88541666666666663</v>
      </c>
      <c r="D107" s="111" t="s">
        <v>247</v>
      </c>
      <c r="E107" s="111" t="s">
        <v>267</v>
      </c>
      <c r="F107" s="256">
        <f>H107/1.95583</f>
        <v>296.54929109380674</v>
      </c>
      <c r="G107" s="256">
        <f>I107/1.95583</f>
        <v>296.54929109380674</v>
      </c>
      <c r="H107" s="118">
        <v>580</v>
      </c>
      <c r="I107" s="118">
        <f>$H107*'Campaign Total'!$F$43</f>
        <v>580</v>
      </c>
      <c r="J107" s="164">
        <f>SUM(AS107:BG107)</f>
        <v>0</v>
      </c>
      <c r="K107" s="206">
        <f>SUM(BH107:BV107)</f>
        <v>0</v>
      </c>
      <c r="L107" s="207">
        <f>K107/1.95583</f>
        <v>0</v>
      </c>
      <c r="M107" s="191"/>
      <c r="N107" s="167"/>
      <c r="O107" s="167"/>
      <c r="P107" s="167"/>
      <c r="Q107" s="167"/>
      <c r="R107" s="167"/>
      <c r="S107" s="170"/>
      <c r="T107" s="170"/>
      <c r="U107" s="167"/>
      <c r="V107" s="167"/>
      <c r="W107" s="167"/>
      <c r="X107" s="167"/>
      <c r="Y107" s="167"/>
      <c r="Z107" s="170"/>
      <c r="AA107" s="170"/>
      <c r="AB107" s="167"/>
      <c r="AC107" s="167"/>
      <c r="AD107" s="167"/>
      <c r="AE107" s="167"/>
      <c r="AF107" s="167"/>
      <c r="AG107" s="170"/>
      <c r="AH107" s="170"/>
      <c r="AI107" s="167"/>
      <c r="AJ107" s="167"/>
      <c r="AK107" s="167"/>
      <c r="AL107" s="167"/>
      <c r="AM107" s="167"/>
      <c r="AN107" s="170"/>
      <c r="AO107" s="170"/>
      <c r="AP107" s="167"/>
      <c r="AQ107" s="167"/>
      <c r="AR107" s="196"/>
      <c r="AS107" s="197">
        <f t="shared" si="91"/>
        <v>0</v>
      </c>
      <c r="AT107" s="197">
        <f t="shared" si="92"/>
        <v>0</v>
      </c>
      <c r="AU107" s="197">
        <f t="shared" si="93"/>
        <v>0</v>
      </c>
      <c r="AV107" s="197">
        <f t="shared" si="94"/>
        <v>0</v>
      </c>
      <c r="AW107" s="197">
        <f t="shared" si="95"/>
        <v>0</v>
      </c>
      <c r="AX107" s="197">
        <f t="shared" si="96"/>
        <v>0</v>
      </c>
      <c r="AY107" s="197">
        <f t="shared" si="97"/>
        <v>0</v>
      </c>
      <c r="AZ107" s="197">
        <f t="shared" si="98"/>
        <v>0</v>
      </c>
      <c r="BA107" s="197">
        <f t="shared" si="99"/>
        <v>0</v>
      </c>
      <c r="BB107" s="197">
        <f t="shared" si="100"/>
        <v>0</v>
      </c>
      <c r="BC107" s="197">
        <f t="shared" si="101"/>
        <v>0</v>
      </c>
      <c r="BD107" s="197">
        <f t="shared" si="102"/>
        <v>0</v>
      </c>
      <c r="BE107" s="197">
        <f t="shared" si="103"/>
        <v>0</v>
      </c>
      <c r="BF107" s="197">
        <f t="shared" si="104"/>
        <v>0</v>
      </c>
      <c r="BG107" s="197">
        <f t="shared" si="105"/>
        <v>0</v>
      </c>
      <c r="BH107" s="197" t="str">
        <f t="shared" si="106"/>
        <v>0</v>
      </c>
      <c r="BI107" s="197" t="str">
        <f t="shared" si="107"/>
        <v>0</v>
      </c>
      <c r="BJ107" s="197" t="str">
        <f t="shared" si="108"/>
        <v>0</v>
      </c>
      <c r="BK107" s="197" t="str">
        <f t="shared" si="109"/>
        <v>0</v>
      </c>
      <c r="BL107" s="197" t="str">
        <f t="shared" si="110"/>
        <v>0</v>
      </c>
      <c r="BM107" s="197" t="str">
        <f t="shared" si="111"/>
        <v>0</v>
      </c>
      <c r="BN107" s="197" t="str">
        <f t="shared" si="112"/>
        <v>0</v>
      </c>
      <c r="BO107" s="197" t="str">
        <f t="shared" si="113"/>
        <v>0</v>
      </c>
      <c r="BP107" s="197" t="str">
        <f t="shared" si="114"/>
        <v>0</v>
      </c>
      <c r="BQ107" s="197" t="str">
        <f t="shared" si="115"/>
        <v>0</v>
      </c>
      <c r="BR107" s="197" t="str">
        <f t="shared" si="116"/>
        <v>0</v>
      </c>
      <c r="BS107" s="197" t="str">
        <f t="shared" si="117"/>
        <v>0</v>
      </c>
      <c r="BT107" s="197" t="str">
        <f t="shared" si="118"/>
        <v>0</v>
      </c>
      <c r="BU107" s="197" t="str">
        <f t="shared" si="119"/>
        <v>0</v>
      </c>
      <c r="BV107" s="197" t="str">
        <f t="shared" si="120"/>
        <v>0</v>
      </c>
      <c r="BX107" s="171"/>
    </row>
    <row r="108" spans="1:76" s="125" customFormat="1" ht="20.100000000000001" customHeight="1" thickBot="1">
      <c r="A108" s="169"/>
      <c r="B108" s="104" t="s">
        <v>63</v>
      </c>
      <c r="C108" s="123">
        <v>0.88888888888888884</v>
      </c>
      <c r="D108" s="241" t="s">
        <v>461</v>
      </c>
      <c r="E108" s="242"/>
      <c r="F108" s="254"/>
      <c r="G108" s="254"/>
      <c r="H108" s="78"/>
      <c r="I108" s="78"/>
      <c r="J108" s="164"/>
      <c r="K108" s="206"/>
      <c r="L108" s="207"/>
      <c r="M108" s="191"/>
      <c r="N108" s="167"/>
      <c r="O108" s="167"/>
      <c r="P108" s="167"/>
      <c r="Q108" s="167"/>
      <c r="R108" s="167"/>
      <c r="S108" s="166"/>
      <c r="T108" s="166"/>
      <c r="U108" s="167"/>
      <c r="V108" s="167"/>
      <c r="W108" s="167"/>
      <c r="X108" s="167"/>
      <c r="Y108" s="167"/>
      <c r="Z108" s="166"/>
      <c r="AA108" s="166"/>
      <c r="AB108" s="167"/>
      <c r="AC108" s="167"/>
      <c r="AD108" s="167"/>
      <c r="AE108" s="167"/>
      <c r="AF108" s="167"/>
      <c r="AG108" s="166"/>
      <c r="AH108" s="166"/>
      <c r="AI108" s="167"/>
      <c r="AJ108" s="167"/>
      <c r="AK108" s="167"/>
      <c r="AL108" s="167"/>
      <c r="AM108" s="167"/>
      <c r="AN108" s="166"/>
      <c r="AO108" s="166"/>
      <c r="AP108" s="167"/>
      <c r="AQ108" s="167"/>
      <c r="AR108" s="196"/>
      <c r="AS108" s="197">
        <f t="shared" si="91"/>
        <v>0</v>
      </c>
      <c r="AT108" s="197">
        <f t="shared" si="92"/>
        <v>0</v>
      </c>
      <c r="AU108" s="197">
        <f t="shared" si="93"/>
        <v>0</v>
      </c>
      <c r="AV108" s="197">
        <f t="shared" si="94"/>
        <v>0</v>
      </c>
      <c r="AW108" s="197">
        <f t="shared" si="95"/>
        <v>0</v>
      </c>
      <c r="AX108" s="197">
        <f t="shared" si="96"/>
        <v>0</v>
      </c>
      <c r="AY108" s="197">
        <f t="shared" si="97"/>
        <v>0</v>
      </c>
      <c r="AZ108" s="197">
        <f t="shared" si="98"/>
        <v>0</v>
      </c>
      <c r="BA108" s="197">
        <f t="shared" si="99"/>
        <v>0</v>
      </c>
      <c r="BB108" s="197">
        <f t="shared" si="100"/>
        <v>0</v>
      </c>
      <c r="BC108" s="197">
        <f t="shared" si="101"/>
        <v>0</v>
      </c>
      <c r="BD108" s="197">
        <f t="shared" si="102"/>
        <v>0</v>
      </c>
      <c r="BE108" s="197">
        <f t="shared" si="103"/>
        <v>0</v>
      </c>
      <c r="BF108" s="197">
        <f t="shared" si="104"/>
        <v>0</v>
      </c>
      <c r="BG108" s="197">
        <f t="shared" si="105"/>
        <v>0</v>
      </c>
      <c r="BH108" s="197" t="str">
        <f t="shared" si="106"/>
        <v>0</v>
      </c>
      <c r="BI108" s="197" t="str">
        <f t="shared" si="107"/>
        <v>0</v>
      </c>
      <c r="BJ108" s="197" t="str">
        <f t="shared" si="108"/>
        <v>0</v>
      </c>
      <c r="BK108" s="197" t="str">
        <f t="shared" si="109"/>
        <v>0</v>
      </c>
      <c r="BL108" s="197" t="str">
        <f t="shared" si="110"/>
        <v>0</v>
      </c>
      <c r="BM108" s="197" t="str">
        <f t="shared" si="111"/>
        <v>0</v>
      </c>
      <c r="BN108" s="197" t="str">
        <f t="shared" si="112"/>
        <v>0</v>
      </c>
      <c r="BO108" s="197" t="str">
        <f t="shared" si="113"/>
        <v>0</v>
      </c>
      <c r="BP108" s="197" t="str">
        <f t="shared" si="114"/>
        <v>0</v>
      </c>
      <c r="BQ108" s="197" t="str">
        <f t="shared" si="115"/>
        <v>0</v>
      </c>
      <c r="BR108" s="197" t="str">
        <f t="shared" si="116"/>
        <v>0</v>
      </c>
      <c r="BS108" s="197" t="str">
        <f t="shared" si="117"/>
        <v>0</v>
      </c>
      <c r="BT108" s="197" t="str">
        <f t="shared" si="118"/>
        <v>0</v>
      </c>
      <c r="BU108" s="197" t="str">
        <f t="shared" si="119"/>
        <v>0</v>
      </c>
      <c r="BV108" s="197" t="str">
        <f t="shared" si="120"/>
        <v>0</v>
      </c>
      <c r="BX108" s="171"/>
    </row>
    <row r="109" spans="1:76" s="125" customFormat="1" ht="20.100000000000001" customHeight="1" thickBot="1">
      <c r="A109" s="169"/>
      <c r="B109" s="104" t="s">
        <v>63</v>
      </c>
      <c r="C109" s="123">
        <v>0.89583333333333337</v>
      </c>
      <c r="D109" s="243" t="s">
        <v>295</v>
      </c>
      <c r="E109" s="243"/>
      <c r="F109" s="254"/>
      <c r="G109" s="254"/>
      <c r="H109" s="78"/>
      <c r="I109" s="78"/>
      <c r="J109" s="164"/>
      <c r="K109" s="206"/>
      <c r="L109" s="207"/>
      <c r="M109" s="191"/>
      <c r="N109" s="167"/>
      <c r="O109" s="167"/>
      <c r="P109" s="167"/>
      <c r="Q109" s="167"/>
      <c r="R109" s="167"/>
      <c r="S109" s="166"/>
      <c r="T109" s="166"/>
      <c r="U109" s="167"/>
      <c r="V109" s="167"/>
      <c r="W109" s="167"/>
      <c r="X109" s="167"/>
      <c r="Y109" s="167"/>
      <c r="Z109" s="166"/>
      <c r="AA109" s="166"/>
      <c r="AB109" s="167"/>
      <c r="AC109" s="167"/>
      <c r="AD109" s="167"/>
      <c r="AE109" s="167"/>
      <c r="AF109" s="167"/>
      <c r="AG109" s="166"/>
      <c r="AH109" s="166"/>
      <c r="AI109" s="167"/>
      <c r="AJ109" s="167"/>
      <c r="AK109" s="167"/>
      <c r="AL109" s="167"/>
      <c r="AM109" s="167"/>
      <c r="AN109" s="166"/>
      <c r="AO109" s="166"/>
      <c r="AP109" s="167"/>
      <c r="AQ109" s="167"/>
      <c r="AR109" s="196"/>
      <c r="AS109" s="197">
        <f t="shared" si="91"/>
        <v>0</v>
      </c>
      <c r="AT109" s="197">
        <f t="shared" si="92"/>
        <v>0</v>
      </c>
      <c r="AU109" s="197">
        <f t="shared" si="93"/>
        <v>0</v>
      </c>
      <c r="AV109" s="197">
        <f t="shared" si="94"/>
        <v>0</v>
      </c>
      <c r="AW109" s="197">
        <f t="shared" si="95"/>
        <v>0</v>
      </c>
      <c r="AX109" s="197">
        <f t="shared" si="96"/>
        <v>0</v>
      </c>
      <c r="AY109" s="197">
        <f t="shared" si="97"/>
        <v>0</v>
      </c>
      <c r="AZ109" s="197">
        <f t="shared" si="98"/>
        <v>0</v>
      </c>
      <c r="BA109" s="197">
        <f t="shared" si="99"/>
        <v>0</v>
      </c>
      <c r="BB109" s="197">
        <f t="shared" si="100"/>
        <v>0</v>
      </c>
      <c r="BC109" s="197">
        <f t="shared" si="101"/>
        <v>0</v>
      </c>
      <c r="BD109" s="197">
        <f t="shared" si="102"/>
        <v>0</v>
      </c>
      <c r="BE109" s="197">
        <f t="shared" si="103"/>
        <v>0</v>
      </c>
      <c r="BF109" s="197">
        <f t="shared" si="104"/>
        <v>0</v>
      </c>
      <c r="BG109" s="197">
        <f t="shared" si="105"/>
        <v>0</v>
      </c>
      <c r="BH109" s="197" t="str">
        <f t="shared" si="106"/>
        <v>0</v>
      </c>
      <c r="BI109" s="197" t="str">
        <f t="shared" si="107"/>
        <v>0</v>
      </c>
      <c r="BJ109" s="197" t="str">
        <f t="shared" si="108"/>
        <v>0</v>
      </c>
      <c r="BK109" s="197" t="str">
        <f t="shared" si="109"/>
        <v>0</v>
      </c>
      <c r="BL109" s="197" t="str">
        <f t="shared" si="110"/>
        <v>0</v>
      </c>
      <c r="BM109" s="197" t="str">
        <f t="shared" si="111"/>
        <v>0</v>
      </c>
      <c r="BN109" s="197" t="str">
        <f t="shared" si="112"/>
        <v>0</v>
      </c>
      <c r="BO109" s="197" t="str">
        <f t="shared" si="113"/>
        <v>0</v>
      </c>
      <c r="BP109" s="197" t="str">
        <f t="shared" si="114"/>
        <v>0</v>
      </c>
      <c r="BQ109" s="197" t="str">
        <f t="shared" si="115"/>
        <v>0</v>
      </c>
      <c r="BR109" s="197" t="str">
        <f t="shared" si="116"/>
        <v>0</v>
      </c>
      <c r="BS109" s="197" t="str">
        <f t="shared" si="117"/>
        <v>0</v>
      </c>
      <c r="BT109" s="197" t="str">
        <f t="shared" si="118"/>
        <v>0</v>
      </c>
      <c r="BU109" s="197" t="str">
        <f t="shared" si="119"/>
        <v>0</v>
      </c>
      <c r="BV109" s="197" t="str">
        <f t="shared" si="120"/>
        <v>0</v>
      </c>
      <c r="BX109" s="171"/>
    </row>
    <row r="110" spans="1:76" s="125" customFormat="1" ht="18" customHeight="1" thickBot="1">
      <c r="A110" s="163"/>
      <c r="B110" s="74" t="s">
        <v>64</v>
      </c>
      <c r="C110" s="111">
        <v>0.90833333333333333</v>
      </c>
      <c r="D110" s="111" t="s">
        <v>332</v>
      </c>
      <c r="E110" s="111" t="s">
        <v>333</v>
      </c>
      <c r="F110" s="256">
        <f>H110/1.95583</f>
        <v>240.30718416222268</v>
      </c>
      <c r="G110" s="256">
        <f>I110/1.95583</f>
        <v>240.30718416222268</v>
      </c>
      <c r="H110" s="118">
        <v>470</v>
      </c>
      <c r="I110" s="118">
        <f>$H110*'Campaign Total'!$F$43</f>
        <v>470</v>
      </c>
      <c r="J110" s="164">
        <f>SUM(AS110:BG110)</f>
        <v>0</v>
      </c>
      <c r="K110" s="206">
        <f>SUM(BH110:BV110)</f>
        <v>0</v>
      </c>
      <c r="L110" s="207">
        <f>K110/1.95583</f>
        <v>0</v>
      </c>
      <c r="M110" s="191"/>
      <c r="N110" s="167"/>
      <c r="O110" s="167"/>
      <c r="P110" s="167"/>
      <c r="Q110" s="167"/>
      <c r="R110" s="167"/>
      <c r="S110" s="170"/>
      <c r="T110" s="170"/>
      <c r="U110" s="167"/>
      <c r="V110" s="167"/>
      <c r="W110" s="167"/>
      <c r="X110" s="167"/>
      <c r="Y110" s="167"/>
      <c r="Z110" s="170"/>
      <c r="AA110" s="170"/>
      <c r="AB110" s="167"/>
      <c r="AC110" s="167"/>
      <c r="AD110" s="167"/>
      <c r="AE110" s="167"/>
      <c r="AF110" s="167"/>
      <c r="AG110" s="170"/>
      <c r="AH110" s="170"/>
      <c r="AI110" s="167"/>
      <c r="AJ110" s="167"/>
      <c r="AK110" s="167"/>
      <c r="AL110" s="167"/>
      <c r="AM110" s="167"/>
      <c r="AN110" s="170"/>
      <c r="AO110" s="170"/>
      <c r="AP110" s="167"/>
      <c r="AQ110" s="167"/>
      <c r="AR110" s="196"/>
      <c r="AS110" s="197">
        <f t="shared" si="91"/>
        <v>0</v>
      </c>
      <c r="AT110" s="197">
        <f t="shared" si="92"/>
        <v>0</v>
      </c>
      <c r="AU110" s="197">
        <f t="shared" si="93"/>
        <v>0</v>
      </c>
      <c r="AV110" s="197">
        <f t="shared" si="94"/>
        <v>0</v>
      </c>
      <c r="AW110" s="197">
        <f t="shared" si="95"/>
        <v>0</v>
      </c>
      <c r="AX110" s="197">
        <f t="shared" si="96"/>
        <v>0</v>
      </c>
      <c r="AY110" s="197">
        <f t="shared" si="97"/>
        <v>0</v>
      </c>
      <c r="AZ110" s="197">
        <f t="shared" si="98"/>
        <v>0</v>
      </c>
      <c r="BA110" s="197">
        <f t="shared" si="99"/>
        <v>0</v>
      </c>
      <c r="BB110" s="197">
        <f t="shared" si="100"/>
        <v>0</v>
      </c>
      <c r="BC110" s="197">
        <f t="shared" si="101"/>
        <v>0</v>
      </c>
      <c r="BD110" s="197">
        <f t="shared" si="102"/>
        <v>0</v>
      </c>
      <c r="BE110" s="197">
        <f t="shared" si="103"/>
        <v>0</v>
      </c>
      <c r="BF110" s="197">
        <f t="shared" si="104"/>
        <v>0</v>
      </c>
      <c r="BG110" s="197">
        <f t="shared" si="105"/>
        <v>0</v>
      </c>
      <c r="BH110" s="197" t="str">
        <f t="shared" si="106"/>
        <v>0</v>
      </c>
      <c r="BI110" s="197" t="str">
        <f t="shared" si="107"/>
        <v>0</v>
      </c>
      <c r="BJ110" s="197" t="str">
        <f t="shared" si="108"/>
        <v>0</v>
      </c>
      <c r="BK110" s="197" t="str">
        <f t="shared" si="109"/>
        <v>0</v>
      </c>
      <c r="BL110" s="197" t="str">
        <f t="shared" si="110"/>
        <v>0</v>
      </c>
      <c r="BM110" s="197" t="str">
        <f t="shared" si="111"/>
        <v>0</v>
      </c>
      <c r="BN110" s="197" t="str">
        <f t="shared" si="112"/>
        <v>0</v>
      </c>
      <c r="BO110" s="197" t="str">
        <f t="shared" si="113"/>
        <v>0</v>
      </c>
      <c r="BP110" s="197" t="str">
        <f t="shared" si="114"/>
        <v>0</v>
      </c>
      <c r="BQ110" s="197" t="str">
        <f t="shared" si="115"/>
        <v>0</v>
      </c>
      <c r="BR110" s="197" t="str">
        <f t="shared" si="116"/>
        <v>0</v>
      </c>
      <c r="BS110" s="197" t="str">
        <f t="shared" si="117"/>
        <v>0</v>
      </c>
      <c r="BT110" s="197" t="str">
        <f t="shared" si="118"/>
        <v>0</v>
      </c>
      <c r="BU110" s="197" t="str">
        <f t="shared" si="119"/>
        <v>0</v>
      </c>
      <c r="BV110" s="197" t="str">
        <f t="shared" si="120"/>
        <v>0</v>
      </c>
      <c r="BX110" s="171"/>
    </row>
    <row r="111" spans="1:76" s="125" customFormat="1" ht="19.5" customHeight="1" thickBot="1">
      <c r="A111" s="169"/>
      <c r="B111" s="104" t="s">
        <v>63</v>
      </c>
      <c r="C111" s="123">
        <v>0.91180555555555554</v>
      </c>
      <c r="D111" s="243" t="s">
        <v>295</v>
      </c>
      <c r="E111" s="243"/>
      <c r="F111" s="254"/>
      <c r="G111" s="254"/>
      <c r="H111" s="78"/>
      <c r="I111" s="78"/>
      <c r="J111" s="164"/>
      <c r="K111" s="206"/>
      <c r="L111" s="207"/>
      <c r="M111" s="191"/>
      <c r="N111" s="167"/>
      <c r="O111" s="167"/>
      <c r="P111" s="167"/>
      <c r="Q111" s="167"/>
      <c r="R111" s="167"/>
      <c r="S111" s="166"/>
      <c r="T111" s="166"/>
      <c r="U111" s="167"/>
      <c r="V111" s="167"/>
      <c r="W111" s="167"/>
      <c r="X111" s="167"/>
      <c r="Y111" s="167"/>
      <c r="Z111" s="166"/>
      <c r="AA111" s="166"/>
      <c r="AB111" s="167"/>
      <c r="AC111" s="167"/>
      <c r="AD111" s="167"/>
      <c r="AE111" s="167"/>
      <c r="AF111" s="167"/>
      <c r="AG111" s="166"/>
      <c r="AH111" s="166"/>
      <c r="AI111" s="167"/>
      <c r="AJ111" s="167"/>
      <c r="AK111" s="167"/>
      <c r="AL111" s="167"/>
      <c r="AM111" s="167"/>
      <c r="AN111" s="166"/>
      <c r="AO111" s="166"/>
      <c r="AP111" s="167"/>
      <c r="AQ111" s="167"/>
      <c r="AR111" s="196"/>
      <c r="AS111" s="197">
        <f t="shared" si="91"/>
        <v>0</v>
      </c>
      <c r="AT111" s="197">
        <f t="shared" si="92"/>
        <v>0</v>
      </c>
      <c r="AU111" s="197">
        <f t="shared" si="93"/>
        <v>0</v>
      </c>
      <c r="AV111" s="197">
        <f t="shared" si="94"/>
        <v>0</v>
      </c>
      <c r="AW111" s="197">
        <f t="shared" si="95"/>
        <v>0</v>
      </c>
      <c r="AX111" s="197">
        <f t="shared" si="96"/>
        <v>0</v>
      </c>
      <c r="AY111" s="197">
        <f t="shared" si="97"/>
        <v>0</v>
      </c>
      <c r="AZ111" s="197">
        <f t="shared" si="98"/>
        <v>0</v>
      </c>
      <c r="BA111" s="197">
        <f t="shared" si="99"/>
        <v>0</v>
      </c>
      <c r="BB111" s="197">
        <f t="shared" si="100"/>
        <v>0</v>
      </c>
      <c r="BC111" s="197">
        <f t="shared" si="101"/>
        <v>0</v>
      </c>
      <c r="BD111" s="197">
        <f t="shared" si="102"/>
        <v>0</v>
      </c>
      <c r="BE111" s="197">
        <f t="shared" si="103"/>
        <v>0</v>
      </c>
      <c r="BF111" s="197">
        <f t="shared" si="104"/>
        <v>0</v>
      </c>
      <c r="BG111" s="197">
        <f t="shared" si="105"/>
        <v>0</v>
      </c>
      <c r="BH111" s="197" t="str">
        <f t="shared" si="106"/>
        <v>0</v>
      </c>
      <c r="BI111" s="197" t="str">
        <f t="shared" si="107"/>
        <v>0</v>
      </c>
      <c r="BJ111" s="197" t="str">
        <f t="shared" si="108"/>
        <v>0</v>
      </c>
      <c r="BK111" s="197" t="str">
        <f t="shared" si="109"/>
        <v>0</v>
      </c>
      <c r="BL111" s="197" t="str">
        <f t="shared" si="110"/>
        <v>0</v>
      </c>
      <c r="BM111" s="197" t="str">
        <f t="shared" si="111"/>
        <v>0</v>
      </c>
      <c r="BN111" s="197" t="str">
        <f t="shared" si="112"/>
        <v>0</v>
      </c>
      <c r="BO111" s="197" t="str">
        <f t="shared" si="113"/>
        <v>0</v>
      </c>
      <c r="BP111" s="197" t="str">
        <f t="shared" si="114"/>
        <v>0</v>
      </c>
      <c r="BQ111" s="197" t="str">
        <f t="shared" si="115"/>
        <v>0</v>
      </c>
      <c r="BR111" s="197" t="str">
        <f t="shared" si="116"/>
        <v>0</v>
      </c>
      <c r="BS111" s="197" t="str">
        <f t="shared" si="117"/>
        <v>0</v>
      </c>
      <c r="BT111" s="197" t="str">
        <f t="shared" si="118"/>
        <v>0</v>
      </c>
      <c r="BU111" s="197" t="str">
        <f t="shared" si="119"/>
        <v>0</v>
      </c>
      <c r="BV111" s="197" t="str">
        <f t="shared" si="120"/>
        <v>0</v>
      </c>
      <c r="BX111" s="171"/>
    </row>
    <row r="112" spans="1:76" s="125" customFormat="1" ht="19.5" customHeight="1" thickBot="1">
      <c r="A112" s="163"/>
      <c r="B112" s="104" t="s">
        <v>63</v>
      </c>
      <c r="C112" s="123">
        <v>0.91666666666666663</v>
      </c>
      <c r="D112" s="241" t="s">
        <v>462</v>
      </c>
      <c r="E112" s="242"/>
      <c r="F112" s="254"/>
      <c r="G112" s="254"/>
      <c r="H112" s="78"/>
      <c r="I112" s="78"/>
      <c r="J112" s="164"/>
      <c r="K112" s="206"/>
      <c r="L112" s="207"/>
      <c r="M112" s="191"/>
      <c r="N112" s="167"/>
      <c r="O112" s="167"/>
      <c r="P112" s="167"/>
      <c r="Q112" s="167"/>
      <c r="R112" s="167"/>
      <c r="S112" s="166"/>
      <c r="T112" s="166"/>
      <c r="U112" s="167"/>
      <c r="V112" s="167"/>
      <c r="W112" s="167"/>
      <c r="X112" s="167"/>
      <c r="Y112" s="167"/>
      <c r="Z112" s="166"/>
      <c r="AA112" s="166"/>
      <c r="AB112" s="167"/>
      <c r="AC112" s="167"/>
      <c r="AD112" s="167"/>
      <c r="AE112" s="167"/>
      <c r="AF112" s="167"/>
      <c r="AG112" s="166"/>
      <c r="AH112" s="166"/>
      <c r="AI112" s="167"/>
      <c r="AJ112" s="167"/>
      <c r="AK112" s="167"/>
      <c r="AL112" s="167"/>
      <c r="AM112" s="167"/>
      <c r="AN112" s="166"/>
      <c r="AO112" s="166"/>
      <c r="AP112" s="167"/>
      <c r="AQ112" s="167"/>
      <c r="AR112" s="196"/>
      <c r="AS112" s="197">
        <f t="shared" si="91"/>
        <v>0</v>
      </c>
      <c r="AT112" s="197">
        <f t="shared" si="92"/>
        <v>0</v>
      </c>
      <c r="AU112" s="197">
        <f t="shared" si="93"/>
        <v>0</v>
      </c>
      <c r="AV112" s="197">
        <f t="shared" si="94"/>
        <v>0</v>
      </c>
      <c r="AW112" s="197">
        <f t="shared" si="95"/>
        <v>0</v>
      </c>
      <c r="AX112" s="197">
        <f t="shared" si="96"/>
        <v>0</v>
      </c>
      <c r="AY112" s="197">
        <f t="shared" si="97"/>
        <v>0</v>
      </c>
      <c r="AZ112" s="197">
        <f t="shared" si="98"/>
        <v>0</v>
      </c>
      <c r="BA112" s="197">
        <f t="shared" si="99"/>
        <v>0</v>
      </c>
      <c r="BB112" s="197">
        <f t="shared" si="100"/>
        <v>0</v>
      </c>
      <c r="BC112" s="197">
        <f t="shared" si="101"/>
        <v>0</v>
      </c>
      <c r="BD112" s="197">
        <f t="shared" si="102"/>
        <v>0</v>
      </c>
      <c r="BE112" s="197">
        <f t="shared" si="103"/>
        <v>0</v>
      </c>
      <c r="BF112" s="197">
        <f t="shared" si="104"/>
        <v>0</v>
      </c>
      <c r="BG112" s="197">
        <f t="shared" si="105"/>
        <v>0</v>
      </c>
      <c r="BH112" s="197" t="str">
        <f t="shared" si="106"/>
        <v>0</v>
      </c>
      <c r="BI112" s="197" t="str">
        <f t="shared" si="107"/>
        <v>0</v>
      </c>
      <c r="BJ112" s="197" t="str">
        <f t="shared" si="108"/>
        <v>0</v>
      </c>
      <c r="BK112" s="197" t="str">
        <f t="shared" si="109"/>
        <v>0</v>
      </c>
      <c r="BL112" s="197" t="str">
        <f t="shared" si="110"/>
        <v>0</v>
      </c>
      <c r="BM112" s="197" t="str">
        <f t="shared" si="111"/>
        <v>0</v>
      </c>
      <c r="BN112" s="197" t="str">
        <f t="shared" si="112"/>
        <v>0</v>
      </c>
      <c r="BO112" s="197" t="str">
        <f t="shared" si="113"/>
        <v>0</v>
      </c>
      <c r="BP112" s="197" t="str">
        <f t="shared" si="114"/>
        <v>0</v>
      </c>
      <c r="BQ112" s="197" t="str">
        <f t="shared" si="115"/>
        <v>0</v>
      </c>
      <c r="BR112" s="197" t="str">
        <f t="shared" si="116"/>
        <v>0</v>
      </c>
      <c r="BS112" s="197" t="str">
        <f t="shared" si="117"/>
        <v>0</v>
      </c>
      <c r="BT112" s="197" t="str">
        <f t="shared" si="118"/>
        <v>0</v>
      </c>
      <c r="BU112" s="197" t="str">
        <f t="shared" si="119"/>
        <v>0</v>
      </c>
      <c r="BV112" s="197" t="str">
        <f t="shared" si="120"/>
        <v>0</v>
      </c>
      <c r="BX112" s="171"/>
    </row>
    <row r="113" spans="1:76" s="125" customFormat="1" ht="19.5" customHeight="1" thickBot="1">
      <c r="A113" s="163"/>
      <c r="B113" s="74" t="s">
        <v>64</v>
      </c>
      <c r="C113" s="111">
        <v>0.93055555555555558</v>
      </c>
      <c r="D113" s="111" t="s">
        <v>248</v>
      </c>
      <c r="E113" s="111" t="s">
        <v>268</v>
      </c>
      <c r="F113" s="256">
        <f>H113/1.95583</f>
        <v>153.89885624006178</v>
      </c>
      <c r="G113" s="256">
        <f>I113/1.95583</f>
        <v>153.89885624006178</v>
      </c>
      <c r="H113" s="118">
        <v>301</v>
      </c>
      <c r="I113" s="118">
        <f>$H113*'Campaign Total'!$F$43</f>
        <v>301</v>
      </c>
      <c r="J113" s="164">
        <f t="shared" ref="J113" si="123">SUM(AS113:BG113)</f>
        <v>0</v>
      </c>
      <c r="K113" s="206">
        <f t="shared" ref="K113" si="124">SUM(BH113:BV113)</f>
        <v>0</v>
      </c>
      <c r="L113" s="207">
        <f>K113/1.95583</f>
        <v>0</v>
      </c>
      <c r="M113" s="191"/>
      <c r="N113" s="167"/>
      <c r="O113" s="167"/>
      <c r="P113" s="167"/>
      <c r="Q113" s="167"/>
      <c r="R113" s="167"/>
      <c r="S113" s="170"/>
      <c r="T113" s="170"/>
      <c r="U113" s="167"/>
      <c r="V113" s="167"/>
      <c r="W113" s="167"/>
      <c r="X113" s="167"/>
      <c r="Y113" s="167"/>
      <c r="Z113" s="170"/>
      <c r="AA113" s="170"/>
      <c r="AB113" s="167"/>
      <c r="AC113" s="167"/>
      <c r="AD113" s="167"/>
      <c r="AE113" s="167"/>
      <c r="AF113" s="167"/>
      <c r="AG113" s="170"/>
      <c r="AH113" s="170"/>
      <c r="AI113" s="167"/>
      <c r="AJ113" s="167"/>
      <c r="AK113" s="167"/>
      <c r="AL113" s="167"/>
      <c r="AM113" s="167"/>
      <c r="AN113" s="170"/>
      <c r="AO113" s="170"/>
      <c r="AP113" s="167"/>
      <c r="AQ113" s="167"/>
      <c r="AR113" s="196"/>
      <c r="AS113" s="197">
        <f t="shared" si="91"/>
        <v>0</v>
      </c>
      <c r="AT113" s="197">
        <f t="shared" si="92"/>
        <v>0</v>
      </c>
      <c r="AU113" s="197">
        <f t="shared" si="93"/>
        <v>0</v>
      </c>
      <c r="AV113" s="197">
        <f t="shared" si="94"/>
        <v>0</v>
      </c>
      <c r="AW113" s="197">
        <f t="shared" si="95"/>
        <v>0</v>
      </c>
      <c r="AX113" s="197">
        <f t="shared" si="96"/>
        <v>0</v>
      </c>
      <c r="AY113" s="197">
        <f t="shared" si="97"/>
        <v>0</v>
      </c>
      <c r="AZ113" s="197">
        <f t="shared" si="98"/>
        <v>0</v>
      </c>
      <c r="BA113" s="197">
        <f t="shared" si="99"/>
        <v>0</v>
      </c>
      <c r="BB113" s="197">
        <f t="shared" si="100"/>
        <v>0</v>
      </c>
      <c r="BC113" s="197">
        <f t="shared" si="101"/>
        <v>0</v>
      </c>
      <c r="BD113" s="197">
        <f t="shared" si="102"/>
        <v>0</v>
      </c>
      <c r="BE113" s="197">
        <f t="shared" si="103"/>
        <v>0</v>
      </c>
      <c r="BF113" s="197">
        <f t="shared" si="104"/>
        <v>0</v>
      </c>
      <c r="BG113" s="197">
        <f t="shared" si="105"/>
        <v>0</v>
      </c>
      <c r="BH113" s="197" t="str">
        <f t="shared" si="106"/>
        <v>0</v>
      </c>
      <c r="BI113" s="197" t="str">
        <f t="shared" si="107"/>
        <v>0</v>
      </c>
      <c r="BJ113" s="197" t="str">
        <f t="shared" si="108"/>
        <v>0</v>
      </c>
      <c r="BK113" s="197" t="str">
        <f t="shared" si="109"/>
        <v>0</v>
      </c>
      <c r="BL113" s="197" t="str">
        <f t="shared" si="110"/>
        <v>0</v>
      </c>
      <c r="BM113" s="197" t="str">
        <f t="shared" si="111"/>
        <v>0</v>
      </c>
      <c r="BN113" s="197" t="str">
        <f t="shared" si="112"/>
        <v>0</v>
      </c>
      <c r="BO113" s="197" t="str">
        <f t="shared" si="113"/>
        <v>0</v>
      </c>
      <c r="BP113" s="197" t="str">
        <f t="shared" si="114"/>
        <v>0</v>
      </c>
      <c r="BQ113" s="197" t="str">
        <f t="shared" si="115"/>
        <v>0</v>
      </c>
      <c r="BR113" s="197" t="str">
        <f t="shared" si="116"/>
        <v>0</v>
      </c>
      <c r="BS113" s="197" t="str">
        <f t="shared" si="117"/>
        <v>0</v>
      </c>
      <c r="BT113" s="197" t="str">
        <f t="shared" si="118"/>
        <v>0</v>
      </c>
      <c r="BU113" s="197" t="str">
        <f t="shared" si="119"/>
        <v>0</v>
      </c>
      <c r="BV113" s="197" t="str">
        <f t="shared" si="120"/>
        <v>0</v>
      </c>
      <c r="BX113" s="171"/>
    </row>
    <row r="114" spans="1:76" s="125" customFormat="1" ht="20.100000000000001" customHeight="1" thickBot="1">
      <c r="A114" s="163"/>
      <c r="B114" s="104" t="s">
        <v>63</v>
      </c>
      <c r="C114" s="123">
        <v>0.93402777777777779</v>
      </c>
      <c r="D114" s="241" t="s">
        <v>462</v>
      </c>
      <c r="E114" s="242"/>
      <c r="F114" s="254"/>
      <c r="G114" s="254"/>
      <c r="H114" s="78"/>
      <c r="I114" s="78"/>
      <c r="J114" s="164"/>
      <c r="K114" s="206"/>
      <c r="L114" s="207"/>
      <c r="M114" s="191"/>
      <c r="N114" s="167"/>
      <c r="O114" s="167"/>
      <c r="P114" s="167"/>
      <c r="Q114" s="167"/>
      <c r="R114" s="167"/>
      <c r="S114" s="166"/>
      <c r="T114" s="166"/>
      <c r="U114" s="167"/>
      <c r="V114" s="167"/>
      <c r="W114" s="167"/>
      <c r="X114" s="167"/>
      <c r="Y114" s="167"/>
      <c r="Z114" s="166"/>
      <c r="AA114" s="166"/>
      <c r="AB114" s="167"/>
      <c r="AC114" s="167"/>
      <c r="AD114" s="167"/>
      <c r="AE114" s="167"/>
      <c r="AF114" s="167"/>
      <c r="AG114" s="166"/>
      <c r="AH114" s="166"/>
      <c r="AI114" s="167"/>
      <c r="AJ114" s="167"/>
      <c r="AK114" s="167"/>
      <c r="AL114" s="167"/>
      <c r="AM114" s="167"/>
      <c r="AN114" s="166"/>
      <c r="AO114" s="166"/>
      <c r="AP114" s="167"/>
      <c r="AQ114" s="167"/>
      <c r="AR114" s="196"/>
      <c r="AS114" s="197">
        <f t="shared" si="91"/>
        <v>0</v>
      </c>
      <c r="AT114" s="197">
        <f t="shared" si="92"/>
        <v>0</v>
      </c>
      <c r="AU114" s="197">
        <f t="shared" si="93"/>
        <v>0</v>
      </c>
      <c r="AV114" s="197">
        <f t="shared" si="94"/>
        <v>0</v>
      </c>
      <c r="AW114" s="197">
        <f t="shared" si="95"/>
        <v>0</v>
      </c>
      <c r="AX114" s="197">
        <f t="shared" si="96"/>
        <v>0</v>
      </c>
      <c r="AY114" s="197">
        <f t="shared" si="97"/>
        <v>0</v>
      </c>
      <c r="AZ114" s="197">
        <f t="shared" si="98"/>
        <v>0</v>
      </c>
      <c r="BA114" s="197">
        <f t="shared" si="99"/>
        <v>0</v>
      </c>
      <c r="BB114" s="197">
        <f t="shared" si="100"/>
        <v>0</v>
      </c>
      <c r="BC114" s="197">
        <f t="shared" si="101"/>
        <v>0</v>
      </c>
      <c r="BD114" s="197">
        <f t="shared" si="102"/>
        <v>0</v>
      </c>
      <c r="BE114" s="197">
        <f t="shared" si="103"/>
        <v>0</v>
      </c>
      <c r="BF114" s="197">
        <f t="shared" si="104"/>
        <v>0</v>
      </c>
      <c r="BG114" s="197">
        <f t="shared" si="105"/>
        <v>0</v>
      </c>
      <c r="BH114" s="197" t="str">
        <f t="shared" si="106"/>
        <v>0</v>
      </c>
      <c r="BI114" s="197" t="str">
        <f t="shared" si="107"/>
        <v>0</v>
      </c>
      <c r="BJ114" s="197" t="str">
        <f t="shared" si="108"/>
        <v>0</v>
      </c>
      <c r="BK114" s="197" t="str">
        <f t="shared" si="109"/>
        <v>0</v>
      </c>
      <c r="BL114" s="197" t="str">
        <f t="shared" si="110"/>
        <v>0</v>
      </c>
      <c r="BM114" s="197" t="str">
        <f t="shared" si="111"/>
        <v>0</v>
      </c>
      <c r="BN114" s="197" t="str">
        <f t="shared" si="112"/>
        <v>0</v>
      </c>
      <c r="BO114" s="197" t="str">
        <f t="shared" si="113"/>
        <v>0</v>
      </c>
      <c r="BP114" s="197" t="str">
        <f t="shared" si="114"/>
        <v>0</v>
      </c>
      <c r="BQ114" s="197" t="str">
        <f t="shared" si="115"/>
        <v>0</v>
      </c>
      <c r="BR114" s="197" t="str">
        <f t="shared" si="116"/>
        <v>0</v>
      </c>
      <c r="BS114" s="197" t="str">
        <f t="shared" si="117"/>
        <v>0</v>
      </c>
      <c r="BT114" s="197" t="str">
        <f t="shared" si="118"/>
        <v>0</v>
      </c>
      <c r="BU114" s="197" t="str">
        <f t="shared" si="119"/>
        <v>0</v>
      </c>
      <c r="BV114" s="197" t="str">
        <f t="shared" si="120"/>
        <v>0</v>
      </c>
      <c r="BX114" s="171"/>
    </row>
    <row r="115" spans="1:76" s="125" customFormat="1" ht="19.5" customHeight="1" thickBot="1">
      <c r="A115" s="163"/>
      <c r="B115" s="74" t="s">
        <v>64</v>
      </c>
      <c r="C115" s="111">
        <v>0.95138888888888884</v>
      </c>
      <c r="D115" s="111" t="s">
        <v>249</v>
      </c>
      <c r="E115" s="111" t="s">
        <v>269</v>
      </c>
      <c r="F115" s="256">
        <f>H115/1.95583</f>
        <v>153.38756435886555</v>
      </c>
      <c r="G115" s="256">
        <f>I115/1.95583</f>
        <v>153.38756435886555</v>
      </c>
      <c r="H115" s="118">
        <v>300</v>
      </c>
      <c r="I115" s="118">
        <f>$H115*'Campaign Total'!$F$43</f>
        <v>300</v>
      </c>
      <c r="J115" s="164">
        <f t="shared" ref="J115:J123" si="125">SUM(AS115:BG115)</f>
        <v>0</v>
      </c>
      <c r="K115" s="206">
        <f t="shared" ref="K115:K123" si="126">SUM(BH115:BV115)</f>
        <v>0</v>
      </c>
      <c r="L115" s="207">
        <f>K115/1.95583</f>
        <v>0</v>
      </c>
      <c r="M115" s="191"/>
      <c r="N115" s="167"/>
      <c r="O115" s="167"/>
      <c r="P115" s="167"/>
      <c r="Q115" s="167"/>
      <c r="R115" s="167"/>
      <c r="S115" s="170"/>
      <c r="T115" s="170"/>
      <c r="U115" s="167"/>
      <c r="V115" s="167"/>
      <c r="W115" s="167"/>
      <c r="X115" s="167"/>
      <c r="Y115" s="167"/>
      <c r="Z115" s="170"/>
      <c r="AA115" s="170"/>
      <c r="AB115" s="167"/>
      <c r="AC115" s="167"/>
      <c r="AD115" s="167"/>
      <c r="AE115" s="167"/>
      <c r="AF115" s="167"/>
      <c r="AG115" s="170"/>
      <c r="AH115" s="170"/>
      <c r="AI115" s="167"/>
      <c r="AJ115" s="167"/>
      <c r="AK115" s="167"/>
      <c r="AL115" s="167"/>
      <c r="AM115" s="167"/>
      <c r="AN115" s="170"/>
      <c r="AO115" s="170"/>
      <c r="AP115" s="167"/>
      <c r="AQ115" s="167"/>
      <c r="AR115" s="196"/>
      <c r="AS115" s="197">
        <f t="shared" si="91"/>
        <v>0</v>
      </c>
      <c r="AT115" s="197">
        <f t="shared" si="92"/>
        <v>0</v>
      </c>
      <c r="AU115" s="197">
        <f t="shared" si="93"/>
        <v>0</v>
      </c>
      <c r="AV115" s="197">
        <f t="shared" si="94"/>
        <v>0</v>
      </c>
      <c r="AW115" s="197">
        <f t="shared" si="95"/>
        <v>0</v>
      </c>
      <c r="AX115" s="197">
        <f t="shared" si="96"/>
        <v>0</v>
      </c>
      <c r="AY115" s="197">
        <f t="shared" si="97"/>
        <v>0</v>
      </c>
      <c r="AZ115" s="197">
        <f t="shared" si="98"/>
        <v>0</v>
      </c>
      <c r="BA115" s="197">
        <f t="shared" si="99"/>
        <v>0</v>
      </c>
      <c r="BB115" s="197">
        <f t="shared" si="100"/>
        <v>0</v>
      </c>
      <c r="BC115" s="197">
        <f t="shared" si="101"/>
        <v>0</v>
      </c>
      <c r="BD115" s="197">
        <f t="shared" si="102"/>
        <v>0</v>
      </c>
      <c r="BE115" s="197">
        <f t="shared" si="103"/>
        <v>0</v>
      </c>
      <c r="BF115" s="197">
        <f t="shared" si="104"/>
        <v>0</v>
      </c>
      <c r="BG115" s="197">
        <f t="shared" si="105"/>
        <v>0</v>
      </c>
      <c r="BH115" s="197" t="str">
        <f t="shared" si="106"/>
        <v>0</v>
      </c>
      <c r="BI115" s="197" t="str">
        <f t="shared" si="107"/>
        <v>0</v>
      </c>
      <c r="BJ115" s="197" t="str">
        <f t="shared" si="108"/>
        <v>0</v>
      </c>
      <c r="BK115" s="197" t="str">
        <f t="shared" si="109"/>
        <v>0</v>
      </c>
      <c r="BL115" s="197" t="str">
        <f t="shared" si="110"/>
        <v>0</v>
      </c>
      <c r="BM115" s="197" t="str">
        <f t="shared" si="111"/>
        <v>0</v>
      </c>
      <c r="BN115" s="197" t="str">
        <f t="shared" si="112"/>
        <v>0</v>
      </c>
      <c r="BO115" s="197" t="str">
        <f t="shared" si="113"/>
        <v>0</v>
      </c>
      <c r="BP115" s="197" t="str">
        <f t="shared" si="114"/>
        <v>0</v>
      </c>
      <c r="BQ115" s="197" t="str">
        <f t="shared" si="115"/>
        <v>0</v>
      </c>
      <c r="BR115" s="197" t="str">
        <f t="shared" si="116"/>
        <v>0</v>
      </c>
      <c r="BS115" s="197" t="str">
        <f t="shared" si="117"/>
        <v>0</v>
      </c>
      <c r="BT115" s="197" t="str">
        <f t="shared" si="118"/>
        <v>0</v>
      </c>
      <c r="BU115" s="197" t="str">
        <f t="shared" si="119"/>
        <v>0</v>
      </c>
      <c r="BV115" s="197" t="str">
        <f t="shared" si="120"/>
        <v>0</v>
      </c>
      <c r="BX115" s="171"/>
    </row>
    <row r="116" spans="1:76" s="125" customFormat="1" ht="19.5" customHeight="1" thickBot="1">
      <c r="A116" s="163"/>
      <c r="B116" s="104" t="s">
        <v>63</v>
      </c>
      <c r="C116" s="123">
        <v>0.95486111111111116</v>
      </c>
      <c r="D116" s="241" t="s">
        <v>462</v>
      </c>
      <c r="E116" s="242"/>
      <c r="F116" s="254"/>
      <c r="G116" s="254"/>
      <c r="H116" s="78"/>
      <c r="I116" s="78"/>
      <c r="J116" s="164"/>
      <c r="K116" s="206"/>
      <c r="L116" s="207"/>
      <c r="M116" s="191"/>
      <c r="N116" s="167"/>
      <c r="O116" s="167"/>
      <c r="P116" s="167"/>
      <c r="Q116" s="167"/>
      <c r="R116" s="167"/>
      <c r="S116" s="166"/>
      <c r="T116" s="166"/>
      <c r="U116" s="167"/>
      <c r="V116" s="167"/>
      <c r="W116" s="167"/>
      <c r="X116" s="167"/>
      <c r="Y116" s="167"/>
      <c r="Z116" s="166"/>
      <c r="AA116" s="166"/>
      <c r="AB116" s="167"/>
      <c r="AC116" s="167"/>
      <c r="AD116" s="167"/>
      <c r="AE116" s="167"/>
      <c r="AF116" s="167"/>
      <c r="AG116" s="166"/>
      <c r="AH116" s="166"/>
      <c r="AI116" s="167"/>
      <c r="AJ116" s="167"/>
      <c r="AK116" s="167"/>
      <c r="AL116" s="167"/>
      <c r="AM116" s="167"/>
      <c r="AN116" s="166"/>
      <c r="AO116" s="166"/>
      <c r="AP116" s="167"/>
      <c r="AQ116" s="167"/>
      <c r="AR116" s="196"/>
      <c r="AS116" s="197">
        <f t="shared" si="91"/>
        <v>0</v>
      </c>
      <c r="AT116" s="197">
        <f t="shared" si="92"/>
        <v>0</v>
      </c>
      <c r="AU116" s="197">
        <f t="shared" si="93"/>
        <v>0</v>
      </c>
      <c r="AV116" s="197">
        <f t="shared" si="94"/>
        <v>0</v>
      </c>
      <c r="AW116" s="197">
        <f t="shared" si="95"/>
        <v>0</v>
      </c>
      <c r="AX116" s="197">
        <f t="shared" si="96"/>
        <v>0</v>
      </c>
      <c r="AY116" s="197">
        <f t="shared" si="97"/>
        <v>0</v>
      </c>
      <c r="AZ116" s="197">
        <f t="shared" si="98"/>
        <v>0</v>
      </c>
      <c r="BA116" s="197">
        <f t="shared" si="99"/>
        <v>0</v>
      </c>
      <c r="BB116" s="197">
        <f t="shared" si="100"/>
        <v>0</v>
      </c>
      <c r="BC116" s="197">
        <f t="shared" si="101"/>
        <v>0</v>
      </c>
      <c r="BD116" s="197">
        <f t="shared" si="102"/>
        <v>0</v>
      </c>
      <c r="BE116" s="197">
        <f t="shared" si="103"/>
        <v>0</v>
      </c>
      <c r="BF116" s="197">
        <f t="shared" si="104"/>
        <v>0</v>
      </c>
      <c r="BG116" s="197">
        <f t="shared" si="105"/>
        <v>0</v>
      </c>
      <c r="BH116" s="197" t="str">
        <f t="shared" si="106"/>
        <v>0</v>
      </c>
      <c r="BI116" s="197" t="str">
        <f t="shared" si="107"/>
        <v>0</v>
      </c>
      <c r="BJ116" s="197" t="str">
        <f t="shared" si="108"/>
        <v>0</v>
      </c>
      <c r="BK116" s="197" t="str">
        <f t="shared" si="109"/>
        <v>0</v>
      </c>
      <c r="BL116" s="197" t="str">
        <f t="shared" si="110"/>
        <v>0</v>
      </c>
      <c r="BM116" s="197" t="str">
        <f t="shared" si="111"/>
        <v>0</v>
      </c>
      <c r="BN116" s="197" t="str">
        <f t="shared" si="112"/>
        <v>0</v>
      </c>
      <c r="BO116" s="197" t="str">
        <f t="shared" si="113"/>
        <v>0</v>
      </c>
      <c r="BP116" s="197" t="str">
        <f t="shared" si="114"/>
        <v>0</v>
      </c>
      <c r="BQ116" s="197" t="str">
        <f t="shared" si="115"/>
        <v>0</v>
      </c>
      <c r="BR116" s="197" t="str">
        <f t="shared" si="116"/>
        <v>0</v>
      </c>
      <c r="BS116" s="197" t="str">
        <f t="shared" si="117"/>
        <v>0</v>
      </c>
      <c r="BT116" s="197" t="str">
        <f t="shared" si="118"/>
        <v>0</v>
      </c>
      <c r="BU116" s="197" t="str">
        <f t="shared" si="119"/>
        <v>0</v>
      </c>
      <c r="BV116" s="197" t="str">
        <f t="shared" si="120"/>
        <v>0</v>
      </c>
      <c r="BX116" s="171"/>
    </row>
    <row r="117" spans="1:76" s="125" customFormat="1" ht="19.5" customHeight="1" thickBot="1">
      <c r="A117" s="163"/>
      <c r="B117" s="104" t="s">
        <v>63</v>
      </c>
      <c r="C117" s="123">
        <v>0.95833333333333337</v>
      </c>
      <c r="D117" s="241" t="s">
        <v>462</v>
      </c>
      <c r="E117" s="242"/>
      <c r="F117" s="254"/>
      <c r="G117" s="254"/>
      <c r="H117" s="78"/>
      <c r="I117" s="78"/>
      <c r="J117" s="164"/>
      <c r="K117" s="206"/>
      <c r="L117" s="207"/>
      <c r="M117" s="191"/>
      <c r="N117" s="167"/>
      <c r="O117" s="167"/>
      <c r="P117" s="167"/>
      <c r="Q117" s="167"/>
      <c r="R117" s="167"/>
      <c r="S117" s="166"/>
      <c r="T117" s="166"/>
      <c r="U117" s="167"/>
      <c r="V117" s="167"/>
      <c r="W117" s="167"/>
      <c r="X117" s="167"/>
      <c r="Y117" s="167"/>
      <c r="Z117" s="166"/>
      <c r="AA117" s="166"/>
      <c r="AB117" s="167"/>
      <c r="AC117" s="167"/>
      <c r="AD117" s="167"/>
      <c r="AE117" s="167"/>
      <c r="AF117" s="167"/>
      <c r="AG117" s="166"/>
      <c r="AH117" s="166"/>
      <c r="AI117" s="167"/>
      <c r="AJ117" s="167"/>
      <c r="AK117" s="167"/>
      <c r="AL117" s="167"/>
      <c r="AM117" s="167"/>
      <c r="AN117" s="166"/>
      <c r="AO117" s="166"/>
      <c r="AP117" s="167"/>
      <c r="AQ117" s="167"/>
      <c r="AR117" s="196"/>
      <c r="AS117" s="197">
        <f t="shared" si="91"/>
        <v>0</v>
      </c>
      <c r="AT117" s="197">
        <f t="shared" si="92"/>
        <v>0</v>
      </c>
      <c r="AU117" s="197">
        <f t="shared" si="93"/>
        <v>0</v>
      </c>
      <c r="AV117" s="197">
        <f t="shared" si="94"/>
        <v>0</v>
      </c>
      <c r="AW117" s="197">
        <f t="shared" si="95"/>
        <v>0</v>
      </c>
      <c r="AX117" s="197">
        <f t="shared" si="96"/>
        <v>0</v>
      </c>
      <c r="AY117" s="197">
        <f t="shared" si="97"/>
        <v>0</v>
      </c>
      <c r="AZ117" s="197">
        <f t="shared" si="98"/>
        <v>0</v>
      </c>
      <c r="BA117" s="197">
        <f t="shared" si="99"/>
        <v>0</v>
      </c>
      <c r="BB117" s="197">
        <f t="shared" si="100"/>
        <v>0</v>
      </c>
      <c r="BC117" s="197">
        <f t="shared" si="101"/>
        <v>0</v>
      </c>
      <c r="BD117" s="197">
        <f t="shared" si="102"/>
        <v>0</v>
      </c>
      <c r="BE117" s="197">
        <f t="shared" si="103"/>
        <v>0</v>
      </c>
      <c r="BF117" s="197">
        <f t="shared" si="104"/>
        <v>0</v>
      </c>
      <c r="BG117" s="197">
        <f t="shared" si="105"/>
        <v>0</v>
      </c>
      <c r="BH117" s="197" t="str">
        <f t="shared" si="106"/>
        <v>0</v>
      </c>
      <c r="BI117" s="197" t="str">
        <f t="shared" si="107"/>
        <v>0</v>
      </c>
      <c r="BJ117" s="197" t="str">
        <f t="shared" si="108"/>
        <v>0</v>
      </c>
      <c r="BK117" s="197" t="str">
        <f t="shared" si="109"/>
        <v>0</v>
      </c>
      <c r="BL117" s="197" t="str">
        <f t="shared" si="110"/>
        <v>0</v>
      </c>
      <c r="BM117" s="197" t="str">
        <f t="shared" si="111"/>
        <v>0</v>
      </c>
      <c r="BN117" s="197" t="str">
        <f t="shared" si="112"/>
        <v>0</v>
      </c>
      <c r="BO117" s="197" t="str">
        <f t="shared" si="113"/>
        <v>0</v>
      </c>
      <c r="BP117" s="197" t="str">
        <f t="shared" si="114"/>
        <v>0</v>
      </c>
      <c r="BQ117" s="197" t="str">
        <f t="shared" si="115"/>
        <v>0</v>
      </c>
      <c r="BR117" s="197" t="str">
        <f t="shared" si="116"/>
        <v>0</v>
      </c>
      <c r="BS117" s="197" t="str">
        <f t="shared" si="117"/>
        <v>0</v>
      </c>
      <c r="BT117" s="197" t="str">
        <f t="shared" si="118"/>
        <v>0</v>
      </c>
      <c r="BU117" s="197" t="str">
        <f t="shared" si="119"/>
        <v>0</v>
      </c>
      <c r="BV117" s="197" t="str">
        <f t="shared" si="120"/>
        <v>0</v>
      </c>
      <c r="BX117" s="171"/>
    </row>
    <row r="118" spans="1:76" s="125" customFormat="1" ht="19.5" customHeight="1" thickBot="1">
      <c r="A118" s="163"/>
      <c r="B118" s="74" t="s">
        <v>64</v>
      </c>
      <c r="C118" s="111">
        <v>0.97222222222222221</v>
      </c>
      <c r="D118" s="111" t="s">
        <v>250</v>
      </c>
      <c r="E118" s="111" t="s">
        <v>270</v>
      </c>
      <c r="F118" s="256">
        <f>H118/1.95583</f>
        <v>92.032538615319325</v>
      </c>
      <c r="G118" s="256">
        <f>I118/1.95583</f>
        <v>92.032538615319325</v>
      </c>
      <c r="H118" s="118">
        <v>180</v>
      </c>
      <c r="I118" s="118">
        <f>$H118*'Campaign Total'!$F$43</f>
        <v>180</v>
      </c>
      <c r="J118" s="164">
        <f t="shared" ref="J118" si="127">SUM(AS118:BG118)</f>
        <v>0</v>
      </c>
      <c r="K118" s="206">
        <f t="shared" ref="K118" si="128">SUM(BH118:BV118)</f>
        <v>0</v>
      </c>
      <c r="L118" s="207">
        <f>K118/1.95583</f>
        <v>0</v>
      </c>
      <c r="M118" s="191"/>
      <c r="N118" s="167"/>
      <c r="O118" s="167"/>
      <c r="P118" s="167"/>
      <c r="Q118" s="167"/>
      <c r="R118" s="167"/>
      <c r="S118" s="170"/>
      <c r="T118" s="170"/>
      <c r="U118" s="167"/>
      <c r="V118" s="167"/>
      <c r="W118" s="167"/>
      <c r="X118" s="167"/>
      <c r="Y118" s="167"/>
      <c r="Z118" s="170"/>
      <c r="AA118" s="170"/>
      <c r="AB118" s="167"/>
      <c r="AC118" s="167"/>
      <c r="AD118" s="167"/>
      <c r="AE118" s="167"/>
      <c r="AF118" s="167"/>
      <c r="AG118" s="170"/>
      <c r="AH118" s="170"/>
      <c r="AI118" s="167"/>
      <c r="AJ118" s="167"/>
      <c r="AK118" s="167"/>
      <c r="AL118" s="167"/>
      <c r="AM118" s="167"/>
      <c r="AN118" s="170"/>
      <c r="AO118" s="170"/>
      <c r="AP118" s="167"/>
      <c r="AQ118" s="167"/>
      <c r="AR118" s="196"/>
      <c r="AS118" s="197">
        <f t="shared" si="91"/>
        <v>0</v>
      </c>
      <c r="AT118" s="197">
        <f t="shared" si="92"/>
        <v>0</v>
      </c>
      <c r="AU118" s="197">
        <f t="shared" si="93"/>
        <v>0</v>
      </c>
      <c r="AV118" s="197">
        <f t="shared" si="94"/>
        <v>0</v>
      </c>
      <c r="AW118" s="197">
        <f t="shared" si="95"/>
        <v>0</v>
      </c>
      <c r="AX118" s="197">
        <f t="shared" si="96"/>
        <v>0</v>
      </c>
      <c r="AY118" s="197">
        <f t="shared" si="97"/>
        <v>0</v>
      </c>
      <c r="AZ118" s="197">
        <f t="shared" si="98"/>
        <v>0</v>
      </c>
      <c r="BA118" s="197">
        <f t="shared" si="99"/>
        <v>0</v>
      </c>
      <c r="BB118" s="197">
        <f t="shared" si="100"/>
        <v>0</v>
      </c>
      <c r="BC118" s="197">
        <f t="shared" si="101"/>
        <v>0</v>
      </c>
      <c r="BD118" s="197">
        <f t="shared" si="102"/>
        <v>0</v>
      </c>
      <c r="BE118" s="197">
        <f t="shared" si="103"/>
        <v>0</v>
      </c>
      <c r="BF118" s="197">
        <f t="shared" si="104"/>
        <v>0</v>
      </c>
      <c r="BG118" s="197">
        <f t="shared" si="105"/>
        <v>0</v>
      </c>
      <c r="BH118" s="197" t="str">
        <f t="shared" si="106"/>
        <v>0</v>
      </c>
      <c r="BI118" s="197" t="str">
        <f t="shared" si="107"/>
        <v>0</v>
      </c>
      <c r="BJ118" s="197" t="str">
        <f t="shared" si="108"/>
        <v>0</v>
      </c>
      <c r="BK118" s="197" t="str">
        <f t="shared" si="109"/>
        <v>0</v>
      </c>
      <c r="BL118" s="197" t="str">
        <f t="shared" si="110"/>
        <v>0</v>
      </c>
      <c r="BM118" s="197" t="str">
        <f t="shared" si="111"/>
        <v>0</v>
      </c>
      <c r="BN118" s="197" t="str">
        <f t="shared" si="112"/>
        <v>0</v>
      </c>
      <c r="BO118" s="197" t="str">
        <f t="shared" si="113"/>
        <v>0</v>
      </c>
      <c r="BP118" s="197" t="str">
        <f t="shared" si="114"/>
        <v>0</v>
      </c>
      <c r="BQ118" s="197" t="str">
        <f t="shared" si="115"/>
        <v>0</v>
      </c>
      <c r="BR118" s="197" t="str">
        <f t="shared" si="116"/>
        <v>0</v>
      </c>
      <c r="BS118" s="197" t="str">
        <f t="shared" si="117"/>
        <v>0</v>
      </c>
      <c r="BT118" s="197" t="str">
        <f t="shared" si="118"/>
        <v>0</v>
      </c>
      <c r="BU118" s="197" t="str">
        <f t="shared" si="119"/>
        <v>0</v>
      </c>
      <c r="BV118" s="197" t="str">
        <f t="shared" si="120"/>
        <v>0</v>
      </c>
      <c r="BX118" s="171"/>
    </row>
    <row r="119" spans="1:76" s="125" customFormat="1" ht="20.100000000000001" customHeight="1" thickBot="1">
      <c r="A119" s="163"/>
      <c r="B119" s="104" t="s">
        <v>63</v>
      </c>
      <c r="C119" s="123">
        <v>0.97569444444444453</v>
      </c>
      <c r="D119" s="241" t="s">
        <v>462</v>
      </c>
      <c r="E119" s="242"/>
      <c r="F119" s="254"/>
      <c r="G119" s="254"/>
      <c r="H119" s="78"/>
      <c r="I119" s="78"/>
      <c r="J119" s="164"/>
      <c r="K119" s="206"/>
      <c r="L119" s="207"/>
      <c r="M119" s="191"/>
      <c r="N119" s="167"/>
      <c r="O119" s="167"/>
      <c r="P119" s="167"/>
      <c r="Q119" s="167"/>
      <c r="R119" s="167"/>
      <c r="S119" s="166"/>
      <c r="T119" s="166"/>
      <c r="U119" s="167"/>
      <c r="V119" s="167"/>
      <c r="W119" s="167"/>
      <c r="X119" s="167"/>
      <c r="Y119" s="167"/>
      <c r="Z119" s="166"/>
      <c r="AA119" s="166"/>
      <c r="AB119" s="167"/>
      <c r="AC119" s="167"/>
      <c r="AD119" s="167"/>
      <c r="AE119" s="167"/>
      <c r="AF119" s="167"/>
      <c r="AG119" s="166"/>
      <c r="AH119" s="166"/>
      <c r="AI119" s="167"/>
      <c r="AJ119" s="167"/>
      <c r="AK119" s="167"/>
      <c r="AL119" s="167"/>
      <c r="AM119" s="167"/>
      <c r="AN119" s="166"/>
      <c r="AO119" s="166"/>
      <c r="AP119" s="167"/>
      <c r="AQ119" s="167"/>
      <c r="AR119" s="196"/>
      <c r="AS119" s="197">
        <f t="shared" si="91"/>
        <v>0</v>
      </c>
      <c r="AT119" s="197">
        <f t="shared" si="92"/>
        <v>0</v>
      </c>
      <c r="AU119" s="197">
        <f t="shared" si="93"/>
        <v>0</v>
      </c>
      <c r="AV119" s="197">
        <f t="shared" si="94"/>
        <v>0</v>
      </c>
      <c r="AW119" s="197">
        <f t="shared" si="95"/>
        <v>0</v>
      </c>
      <c r="AX119" s="197">
        <f t="shared" si="96"/>
        <v>0</v>
      </c>
      <c r="AY119" s="197">
        <f t="shared" si="97"/>
        <v>0</v>
      </c>
      <c r="AZ119" s="197">
        <f t="shared" si="98"/>
        <v>0</v>
      </c>
      <c r="BA119" s="197">
        <f t="shared" si="99"/>
        <v>0</v>
      </c>
      <c r="BB119" s="197">
        <f t="shared" si="100"/>
        <v>0</v>
      </c>
      <c r="BC119" s="197">
        <f t="shared" si="101"/>
        <v>0</v>
      </c>
      <c r="BD119" s="197">
        <f t="shared" si="102"/>
        <v>0</v>
      </c>
      <c r="BE119" s="197">
        <f t="shared" si="103"/>
        <v>0</v>
      </c>
      <c r="BF119" s="197">
        <f t="shared" si="104"/>
        <v>0</v>
      </c>
      <c r="BG119" s="197">
        <f t="shared" si="105"/>
        <v>0</v>
      </c>
      <c r="BH119" s="197" t="str">
        <f t="shared" si="106"/>
        <v>0</v>
      </c>
      <c r="BI119" s="197" t="str">
        <f t="shared" si="107"/>
        <v>0</v>
      </c>
      <c r="BJ119" s="197" t="str">
        <f t="shared" si="108"/>
        <v>0</v>
      </c>
      <c r="BK119" s="197" t="str">
        <f t="shared" si="109"/>
        <v>0</v>
      </c>
      <c r="BL119" s="197" t="str">
        <f t="shared" si="110"/>
        <v>0</v>
      </c>
      <c r="BM119" s="197" t="str">
        <f t="shared" si="111"/>
        <v>0</v>
      </c>
      <c r="BN119" s="197" t="str">
        <f t="shared" si="112"/>
        <v>0</v>
      </c>
      <c r="BO119" s="197" t="str">
        <f t="shared" si="113"/>
        <v>0</v>
      </c>
      <c r="BP119" s="197" t="str">
        <f t="shared" si="114"/>
        <v>0</v>
      </c>
      <c r="BQ119" s="197" t="str">
        <f t="shared" si="115"/>
        <v>0</v>
      </c>
      <c r="BR119" s="197" t="str">
        <f t="shared" si="116"/>
        <v>0</v>
      </c>
      <c r="BS119" s="197" t="str">
        <f t="shared" si="117"/>
        <v>0</v>
      </c>
      <c r="BT119" s="197" t="str">
        <f t="shared" si="118"/>
        <v>0</v>
      </c>
      <c r="BU119" s="197" t="str">
        <f t="shared" si="119"/>
        <v>0</v>
      </c>
      <c r="BV119" s="197" t="str">
        <f t="shared" si="120"/>
        <v>0</v>
      </c>
      <c r="BX119" s="171"/>
    </row>
    <row r="120" spans="1:76" s="125" customFormat="1" ht="19.5" customHeight="1" thickBot="1">
      <c r="A120" s="163"/>
      <c r="B120" s="74" t="s">
        <v>64</v>
      </c>
      <c r="C120" s="111">
        <v>0.99305555555555547</v>
      </c>
      <c r="D120" s="111" t="s">
        <v>410</v>
      </c>
      <c r="E120" s="111" t="s">
        <v>411</v>
      </c>
      <c r="F120" s="256">
        <f>H120/1.95583</f>
        <v>86.919619803357151</v>
      </c>
      <c r="G120" s="256">
        <f>I120/1.95583</f>
        <v>86.919619803357151</v>
      </c>
      <c r="H120" s="118">
        <v>170</v>
      </c>
      <c r="I120" s="118">
        <f>$H120*'Campaign Total'!$F$43</f>
        <v>170</v>
      </c>
      <c r="J120" s="164">
        <f t="shared" ref="J120" si="129">SUM(AS120:BG120)</f>
        <v>0</v>
      </c>
      <c r="K120" s="206">
        <f t="shared" ref="K120" si="130">SUM(BH120:BV120)</f>
        <v>0</v>
      </c>
      <c r="L120" s="207">
        <f>K120/1.95583</f>
        <v>0</v>
      </c>
      <c r="M120" s="191"/>
      <c r="N120" s="167"/>
      <c r="O120" s="167"/>
      <c r="P120" s="167"/>
      <c r="Q120" s="167"/>
      <c r="R120" s="167"/>
      <c r="S120" s="170"/>
      <c r="T120" s="170"/>
      <c r="U120" s="167"/>
      <c r="V120" s="167"/>
      <c r="W120" s="167"/>
      <c r="X120" s="167"/>
      <c r="Y120" s="167"/>
      <c r="Z120" s="170"/>
      <c r="AA120" s="170"/>
      <c r="AB120" s="167"/>
      <c r="AC120" s="167"/>
      <c r="AD120" s="167"/>
      <c r="AE120" s="167"/>
      <c r="AF120" s="167"/>
      <c r="AG120" s="170"/>
      <c r="AH120" s="170"/>
      <c r="AI120" s="167"/>
      <c r="AJ120" s="167"/>
      <c r="AK120" s="167"/>
      <c r="AL120" s="167"/>
      <c r="AM120" s="167"/>
      <c r="AN120" s="170"/>
      <c r="AO120" s="170"/>
      <c r="AP120" s="167"/>
      <c r="AQ120" s="167"/>
      <c r="AR120" s="196"/>
      <c r="AS120" s="197">
        <f t="shared" si="91"/>
        <v>0</v>
      </c>
      <c r="AT120" s="197">
        <f t="shared" si="92"/>
        <v>0</v>
      </c>
      <c r="AU120" s="197">
        <f t="shared" si="93"/>
        <v>0</v>
      </c>
      <c r="AV120" s="197">
        <f t="shared" si="94"/>
        <v>0</v>
      </c>
      <c r="AW120" s="197">
        <f t="shared" si="95"/>
        <v>0</v>
      </c>
      <c r="AX120" s="197">
        <f t="shared" si="96"/>
        <v>0</v>
      </c>
      <c r="AY120" s="197">
        <f t="shared" si="97"/>
        <v>0</v>
      </c>
      <c r="AZ120" s="197">
        <f t="shared" si="98"/>
        <v>0</v>
      </c>
      <c r="BA120" s="197">
        <f t="shared" si="99"/>
        <v>0</v>
      </c>
      <c r="BB120" s="197">
        <f t="shared" si="100"/>
        <v>0</v>
      </c>
      <c r="BC120" s="197">
        <f t="shared" si="101"/>
        <v>0</v>
      </c>
      <c r="BD120" s="197">
        <f t="shared" si="102"/>
        <v>0</v>
      </c>
      <c r="BE120" s="197">
        <f t="shared" si="103"/>
        <v>0</v>
      </c>
      <c r="BF120" s="197">
        <f t="shared" si="104"/>
        <v>0</v>
      </c>
      <c r="BG120" s="197">
        <f t="shared" si="105"/>
        <v>0</v>
      </c>
      <c r="BH120" s="197" t="str">
        <f t="shared" si="106"/>
        <v>0</v>
      </c>
      <c r="BI120" s="197" t="str">
        <f t="shared" si="107"/>
        <v>0</v>
      </c>
      <c r="BJ120" s="197" t="str">
        <f t="shared" si="108"/>
        <v>0</v>
      </c>
      <c r="BK120" s="197" t="str">
        <f t="shared" si="109"/>
        <v>0</v>
      </c>
      <c r="BL120" s="197" t="str">
        <f t="shared" si="110"/>
        <v>0</v>
      </c>
      <c r="BM120" s="197" t="str">
        <f t="shared" si="111"/>
        <v>0</v>
      </c>
      <c r="BN120" s="197" t="str">
        <f t="shared" si="112"/>
        <v>0</v>
      </c>
      <c r="BO120" s="197" t="str">
        <f t="shared" si="113"/>
        <v>0</v>
      </c>
      <c r="BP120" s="197" t="str">
        <f t="shared" si="114"/>
        <v>0</v>
      </c>
      <c r="BQ120" s="197" t="str">
        <f t="shared" si="115"/>
        <v>0</v>
      </c>
      <c r="BR120" s="197" t="str">
        <f t="shared" si="116"/>
        <v>0</v>
      </c>
      <c r="BS120" s="197" t="str">
        <f t="shared" si="117"/>
        <v>0</v>
      </c>
      <c r="BT120" s="197" t="str">
        <f t="shared" si="118"/>
        <v>0</v>
      </c>
      <c r="BU120" s="197" t="str">
        <f t="shared" si="119"/>
        <v>0</v>
      </c>
      <c r="BV120" s="197" t="str">
        <f t="shared" si="120"/>
        <v>0</v>
      </c>
      <c r="BX120" s="171"/>
    </row>
    <row r="121" spans="1:76" s="125" customFormat="1" ht="19.5" customHeight="1" thickBot="1">
      <c r="A121" s="163"/>
      <c r="B121" s="104" t="s">
        <v>63</v>
      </c>
      <c r="C121" s="123">
        <v>0.99652777777777779</v>
      </c>
      <c r="D121" s="241" t="s">
        <v>462</v>
      </c>
      <c r="E121" s="242"/>
      <c r="F121" s="254"/>
      <c r="G121" s="254"/>
      <c r="H121" s="78"/>
      <c r="I121" s="78"/>
      <c r="J121" s="164"/>
      <c r="K121" s="206"/>
      <c r="L121" s="207"/>
      <c r="M121" s="191"/>
      <c r="N121" s="167"/>
      <c r="O121" s="167"/>
      <c r="P121" s="167"/>
      <c r="Q121" s="167"/>
      <c r="R121" s="167"/>
      <c r="S121" s="166"/>
      <c r="T121" s="166"/>
      <c r="U121" s="167"/>
      <c r="V121" s="167"/>
      <c r="W121" s="167"/>
      <c r="X121" s="167"/>
      <c r="Y121" s="167"/>
      <c r="Z121" s="166"/>
      <c r="AA121" s="166"/>
      <c r="AB121" s="167"/>
      <c r="AC121" s="167"/>
      <c r="AD121" s="167"/>
      <c r="AE121" s="167"/>
      <c r="AF121" s="167"/>
      <c r="AG121" s="166"/>
      <c r="AH121" s="166"/>
      <c r="AI121" s="167"/>
      <c r="AJ121" s="167"/>
      <c r="AK121" s="167"/>
      <c r="AL121" s="167"/>
      <c r="AM121" s="167"/>
      <c r="AN121" s="166"/>
      <c r="AO121" s="166"/>
      <c r="AP121" s="167"/>
      <c r="AQ121" s="167"/>
      <c r="AR121" s="196"/>
      <c r="AS121" s="197">
        <f t="shared" si="91"/>
        <v>0</v>
      </c>
      <c r="AT121" s="197">
        <f t="shared" si="92"/>
        <v>0</v>
      </c>
      <c r="AU121" s="197">
        <f t="shared" si="93"/>
        <v>0</v>
      </c>
      <c r="AV121" s="197">
        <f t="shared" si="94"/>
        <v>0</v>
      </c>
      <c r="AW121" s="197">
        <f t="shared" si="95"/>
        <v>0</v>
      </c>
      <c r="AX121" s="197">
        <f t="shared" si="96"/>
        <v>0</v>
      </c>
      <c r="AY121" s="197">
        <f t="shared" si="97"/>
        <v>0</v>
      </c>
      <c r="AZ121" s="197">
        <f t="shared" si="98"/>
        <v>0</v>
      </c>
      <c r="BA121" s="197">
        <f t="shared" si="99"/>
        <v>0</v>
      </c>
      <c r="BB121" s="197">
        <f t="shared" si="100"/>
        <v>0</v>
      </c>
      <c r="BC121" s="197">
        <f t="shared" si="101"/>
        <v>0</v>
      </c>
      <c r="BD121" s="197">
        <f t="shared" si="102"/>
        <v>0</v>
      </c>
      <c r="BE121" s="197">
        <f t="shared" si="103"/>
        <v>0</v>
      </c>
      <c r="BF121" s="197">
        <f t="shared" si="104"/>
        <v>0</v>
      </c>
      <c r="BG121" s="197">
        <f t="shared" si="105"/>
        <v>0</v>
      </c>
      <c r="BH121" s="197" t="str">
        <f t="shared" si="106"/>
        <v>0</v>
      </c>
      <c r="BI121" s="197" t="str">
        <f t="shared" si="107"/>
        <v>0</v>
      </c>
      <c r="BJ121" s="197" t="str">
        <f t="shared" si="108"/>
        <v>0</v>
      </c>
      <c r="BK121" s="197" t="str">
        <f t="shared" si="109"/>
        <v>0</v>
      </c>
      <c r="BL121" s="197" t="str">
        <f t="shared" si="110"/>
        <v>0</v>
      </c>
      <c r="BM121" s="197" t="str">
        <f t="shared" si="111"/>
        <v>0</v>
      </c>
      <c r="BN121" s="197" t="str">
        <f t="shared" si="112"/>
        <v>0</v>
      </c>
      <c r="BO121" s="197" t="str">
        <f t="shared" si="113"/>
        <v>0</v>
      </c>
      <c r="BP121" s="197" t="str">
        <f t="shared" si="114"/>
        <v>0</v>
      </c>
      <c r="BQ121" s="197" t="str">
        <f t="shared" si="115"/>
        <v>0</v>
      </c>
      <c r="BR121" s="197" t="str">
        <f t="shared" si="116"/>
        <v>0</v>
      </c>
      <c r="BS121" s="197" t="str">
        <f t="shared" si="117"/>
        <v>0</v>
      </c>
      <c r="BT121" s="197" t="str">
        <f t="shared" si="118"/>
        <v>0</v>
      </c>
      <c r="BU121" s="197" t="str">
        <f t="shared" si="119"/>
        <v>0</v>
      </c>
      <c r="BV121" s="197" t="str">
        <f t="shared" si="120"/>
        <v>0</v>
      </c>
      <c r="BX121" s="171"/>
    </row>
    <row r="122" spans="1:76" s="125" customFormat="1" ht="19.5" customHeight="1" thickBot="1">
      <c r="A122" s="163"/>
      <c r="B122" s="104" t="s">
        <v>63</v>
      </c>
      <c r="C122" s="123">
        <v>0</v>
      </c>
      <c r="D122" s="123" t="s">
        <v>455</v>
      </c>
      <c r="E122" s="123" t="s">
        <v>456</v>
      </c>
      <c r="F122" s="254"/>
      <c r="G122" s="254"/>
      <c r="H122" s="78"/>
      <c r="I122" s="78"/>
      <c r="J122" s="164"/>
      <c r="K122" s="206"/>
      <c r="L122" s="207"/>
      <c r="M122" s="191"/>
      <c r="N122" s="167"/>
      <c r="O122" s="167"/>
      <c r="P122" s="167"/>
      <c r="Q122" s="167"/>
      <c r="R122" s="167"/>
      <c r="S122" s="166"/>
      <c r="T122" s="166"/>
      <c r="U122" s="167"/>
      <c r="V122" s="167"/>
      <c r="W122" s="167"/>
      <c r="X122" s="167"/>
      <c r="Y122" s="167"/>
      <c r="Z122" s="166"/>
      <c r="AA122" s="166"/>
      <c r="AB122" s="167"/>
      <c r="AC122" s="167"/>
      <c r="AD122" s="167"/>
      <c r="AE122" s="167"/>
      <c r="AF122" s="167"/>
      <c r="AG122" s="166"/>
      <c r="AH122" s="166"/>
      <c r="AI122" s="167"/>
      <c r="AJ122" s="167"/>
      <c r="AK122" s="167"/>
      <c r="AL122" s="167"/>
      <c r="AM122" s="167"/>
      <c r="AN122" s="166"/>
      <c r="AO122" s="166"/>
      <c r="AP122" s="167"/>
      <c r="AQ122" s="167"/>
      <c r="AR122" s="196"/>
      <c r="AS122" s="197">
        <f t="shared" si="91"/>
        <v>0</v>
      </c>
      <c r="AT122" s="197">
        <f t="shared" si="92"/>
        <v>0</v>
      </c>
      <c r="AU122" s="197">
        <f t="shared" si="93"/>
        <v>0</v>
      </c>
      <c r="AV122" s="197">
        <f t="shared" si="94"/>
        <v>0</v>
      </c>
      <c r="AW122" s="197">
        <f t="shared" si="95"/>
        <v>0</v>
      </c>
      <c r="AX122" s="197">
        <f t="shared" si="96"/>
        <v>0</v>
      </c>
      <c r="AY122" s="197">
        <f t="shared" si="97"/>
        <v>0</v>
      </c>
      <c r="AZ122" s="197">
        <f t="shared" si="98"/>
        <v>0</v>
      </c>
      <c r="BA122" s="197">
        <f t="shared" si="99"/>
        <v>0</v>
      </c>
      <c r="BB122" s="197">
        <f t="shared" si="100"/>
        <v>0</v>
      </c>
      <c r="BC122" s="197">
        <f t="shared" si="101"/>
        <v>0</v>
      </c>
      <c r="BD122" s="197">
        <f t="shared" si="102"/>
        <v>0</v>
      </c>
      <c r="BE122" s="197">
        <f t="shared" si="103"/>
        <v>0</v>
      </c>
      <c r="BF122" s="197">
        <f t="shared" si="104"/>
        <v>0</v>
      </c>
      <c r="BG122" s="197">
        <f t="shared" si="105"/>
        <v>0</v>
      </c>
      <c r="BH122" s="197" t="str">
        <f t="shared" si="106"/>
        <v>0</v>
      </c>
      <c r="BI122" s="197" t="str">
        <f t="shared" si="107"/>
        <v>0</v>
      </c>
      <c r="BJ122" s="197" t="str">
        <f t="shared" si="108"/>
        <v>0</v>
      </c>
      <c r="BK122" s="197" t="str">
        <f t="shared" si="109"/>
        <v>0</v>
      </c>
      <c r="BL122" s="197" t="str">
        <f t="shared" si="110"/>
        <v>0</v>
      </c>
      <c r="BM122" s="197" t="str">
        <f t="shared" si="111"/>
        <v>0</v>
      </c>
      <c r="BN122" s="197" t="str">
        <f t="shared" si="112"/>
        <v>0</v>
      </c>
      <c r="BO122" s="197" t="str">
        <f t="shared" si="113"/>
        <v>0</v>
      </c>
      <c r="BP122" s="197" t="str">
        <f t="shared" si="114"/>
        <v>0</v>
      </c>
      <c r="BQ122" s="197" t="str">
        <f t="shared" si="115"/>
        <v>0</v>
      </c>
      <c r="BR122" s="197" t="str">
        <f t="shared" si="116"/>
        <v>0</v>
      </c>
      <c r="BS122" s="197" t="str">
        <f t="shared" si="117"/>
        <v>0</v>
      </c>
      <c r="BT122" s="197" t="str">
        <f t="shared" si="118"/>
        <v>0</v>
      </c>
      <c r="BU122" s="197" t="str">
        <f t="shared" si="119"/>
        <v>0</v>
      </c>
      <c r="BV122" s="197" t="str">
        <f t="shared" si="120"/>
        <v>0</v>
      </c>
      <c r="BX122" s="171"/>
    </row>
    <row r="123" spans="1:76" s="125" customFormat="1" ht="19.5" customHeight="1" thickBot="1">
      <c r="A123" s="163"/>
      <c r="B123" s="74" t="s">
        <v>64</v>
      </c>
      <c r="C123" s="111">
        <v>1.3888888888888888E-2</v>
      </c>
      <c r="D123" s="111" t="s">
        <v>334</v>
      </c>
      <c r="E123" s="111" t="s">
        <v>335</v>
      </c>
      <c r="F123" s="256">
        <f>H123/1.95583</f>
        <v>51.129188119621851</v>
      </c>
      <c r="G123" s="256">
        <f>I123/1.95583</f>
        <v>51.129188119621851</v>
      </c>
      <c r="H123" s="118">
        <v>100</v>
      </c>
      <c r="I123" s="118">
        <f>$H123*'Campaign Total'!$F$43</f>
        <v>100</v>
      </c>
      <c r="J123" s="164">
        <f t="shared" si="125"/>
        <v>0</v>
      </c>
      <c r="K123" s="206">
        <f t="shared" si="126"/>
        <v>0</v>
      </c>
      <c r="L123" s="207">
        <f>K123/1.95583</f>
        <v>0</v>
      </c>
      <c r="M123" s="191"/>
      <c r="N123" s="167"/>
      <c r="O123" s="167"/>
      <c r="P123" s="167"/>
      <c r="Q123" s="167"/>
      <c r="R123" s="167"/>
      <c r="S123" s="170"/>
      <c r="T123" s="170"/>
      <c r="U123" s="167"/>
      <c r="V123" s="167"/>
      <c r="W123" s="167"/>
      <c r="X123" s="167"/>
      <c r="Y123" s="167"/>
      <c r="Z123" s="170"/>
      <c r="AA123" s="170"/>
      <c r="AB123" s="167"/>
      <c r="AC123" s="167"/>
      <c r="AD123" s="167"/>
      <c r="AE123" s="167"/>
      <c r="AF123" s="167"/>
      <c r="AG123" s="170"/>
      <c r="AH123" s="170"/>
      <c r="AI123" s="167"/>
      <c r="AJ123" s="167"/>
      <c r="AK123" s="167"/>
      <c r="AL123" s="167"/>
      <c r="AM123" s="167"/>
      <c r="AN123" s="170"/>
      <c r="AO123" s="170"/>
      <c r="AP123" s="167"/>
      <c r="AQ123" s="167"/>
      <c r="AR123" s="196"/>
      <c r="AS123" s="197">
        <f t="shared" si="91"/>
        <v>0</v>
      </c>
      <c r="AT123" s="197">
        <f t="shared" si="92"/>
        <v>0</v>
      </c>
      <c r="AU123" s="197">
        <f t="shared" si="93"/>
        <v>0</v>
      </c>
      <c r="AV123" s="197">
        <f t="shared" si="94"/>
        <v>0</v>
      </c>
      <c r="AW123" s="197">
        <f t="shared" si="95"/>
        <v>0</v>
      </c>
      <c r="AX123" s="197">
        <f t="shared" si="96"/>
        <v>0</v>
      </c>
      <c r="AY123" s="197">
        <f t="shared" si="97"/>
        <v>0</v>
      </c>
      <c r="AZ123" s="197">
        <f t="shared" si="98"/>
        <v>0</v>
      </c>
      <c r="BA123" s="197">
        <f t="shared" si="99"/>
        <v>0</v>
      </c>
      <c r="BB123" s="197">
        <f t="shared" si="100"/>
        <v>0</v>
      </c>
      <c r="BC123" s="197">
        <f t="shared" si="101"/>
        <v>0</v>
      </c>
      <c r="BD123" s="197">
        <f t="shared" si="102"/>
        <v>0</v>
      </c>
      <c r="BE123" s="197">
        <f t="shared" si="103"/>
        <v>0</v>
      </c>
      <c r="BF123" s="197">
        <f t="shared" si="104"/>
        <v>0</v>
      </c>
      <c r="BG123" s="197">
        <f t="shared" si="105"/>
        <v>0</v>
      </c>
      <c r="BH123" s="197" t="str">
        <f t="shared" si="106"/>
        <v>0</v>
      </c>
      <c r="BI123" s="197" t="str">
        <f t="shared" si="107"/>
        <v>0</v>
      </c>
      <c r="BJ123" s="197" t="str">
        <f t="shared" si="108"/>
        <v>0</v>
      </c>
      <c r="BK123" s="197" t="str">
        <f t="shared" si="109"/>
        <v>0</v>
      </c>
      <c r="BL123" s="197" t="str">
        <f t="shared" si="110"/>
        <v>0</v>
      </c>
      <c r="BM123" s="197" t="str">
        <f t="shared" si="111"/>
        <v>0</v>
      </c>
      <c r="BN123" s="197" t="str">
        <f t="shared" si="112"/>
        <v>0</v>
      </c>
      <c r="BO123" s="197" t="str">
        <f t="shared" si="113"/>
        <v>0</v>
      </c>
      <c r="BP123" s="197" t="str">
        <f t="shared" si="114"/>
        <v>0</v>
      </c>
      <c r="BQ123" s="197" t="str">
        <f t="shared" si="115"/>
        <v>0</v>
      </c>
      <c r="BR123" s="197" t="str">
        <f t="shared" si="116"/>
        <v>0</v>
      </c>
      <c r="BS123" s="197" t="str">
        <f t="shared" si="117"/>
        <v>0</v>
      </c>
      <c r="BT123" s="197" t="str">
        <f t="shared" si="118"/>
        <v>0</v>
      </c>
      <c r="BU123" s="197" t="str">
        <f t="shared" si="119"/>
        <v>0</v>
      </c>
      <c r="BV123" s="197" t="str">
        <f t="shared" si="120"/>
        <v>0</v>
      </c>
      <c r="BX123" s="171"/>
    </row>
    <row r="124" spans="1:76" s="125" customFormat="1" ht="19.5" customHeight="1" thickBot="1">
      <c r="A124" s="163"/>
      <c r="B124" s="104" t="s">
        <v>63</v>
      </c>
      <c r="C124" s="123">
        <v>1.7361111111111112E-2</v>
      </c>
      <c r="D124" s="123" t="s">
        <v>455</v>
      </c>
      <c r="E124" s="123" t="s">
        <v>456</v>
      </c>
      <c r="F124" s="254"/>
      <c r="G124" s="254"/>
      <c r="H124" s="78"/>
      <c r="I124" s="78"/>
      <c r="J124" s="164"/>
      <c r="K124" s="206"/>
      <c r="L124" s="207"/>
      <c r="M124" s="191"/>
      <c r="N124" s="167"/>
      <c r="O124" s="167"/>
      <c r="P124" s="167"/>
      <c r="Q124" s="167"/>
      <c r="R124" s="167"/>
      <c r="S124" s="166"/>
      <c r="T124" s="166"/>
      <c r="U124" s="167"/>
      <c r="V124" s="167"/>
      <c r="W124" s="167"/>
      <c r="X124" s="167"/>
      <c r="Y124" s="167"/>
      <c r="Z124" s="166"/>
      <c r="AA124" s="166"/>
      <c r="AB124" s="167"/>
      <c r="AC124" s="167"/>
      <c r="AD124" s="167"/>
      <c r="AE124" s="167"/>
      <c r="AF124" s="167"/>
      <c r="AG124" s="166"/>
      <c r="AH124" s="166"/>
      <c r="AI124" s="167"/>
      <c r="AJ124" s="167"/>
      <c r="AK124" s="167"/>
      <c r="AL124" s="167"/>
      <c r="AM124" s="167"/>
      <c r="AN124" s="166"/>
      <c r="AO124" s="166"/>
      <c r="AP124" s="167"/>
      <c r="AQ124" s="167"/>
      <c r="AR124" s="196"/>
      <c r="AS124" s="197">
        <f t="shared" si="91"/>
        <v>0</v>
      </c>
      <c r="AT124" s="197">
        <f t="shared" si="92"/>
        <v>0</v>
      </c>
      <c r="AU124" s="197">
        <f t="shared" si="93"/>
        <v>0</v>
      </c>
      <c r="AV124" s="197">
        <f t="shared" si="94"/>
        <v>0</v>
      </c>
      <c r="AW124" s="197">
        <f t="shared" si="95"/>
        <v>0</v>
      </c>
      <c r="AX124" s="197">
        <f t="shared" si="96"/>
        <v>0</v>
      </c>
      <c r="AY124" s="197">
        <f t="shared" si="97"/>
        <v>0</v>
      </c>
      <c r="AZ124" s="197">
        <f t="shared" si="98"/>
        <v>0</v>
      </c>
      <c r="BA124" s="197">
        <f t="shared" si="99"/>
        <v>0</v>
      </c>
      <c r="BB124" s="197">
        <f t="shared" si="100"/>
        <v>0</v>
      </c>
      <c r="BC124" s="197">
        <f t="shared" si="101"/>
        <v>0</v>
      </c>
      <c r="BD124" s="197">
        <f t="shared" si="102"/>
        <v>0</v>
      </c>
      <c r="BE124" s="197">
        <f t="shared" si="103"/>
        <v>0</v>
      </c>
      <c r="BF124" s="197">
        <f t="shared" si="104"/>
        <v>0</v>
      </c>
      <c r="BG124" s="197">
        <f t="shared" si="105"/>
        <v>0</v>
      </c>
      <c r="BH124" s="197" t="str">
        <f t="shared" si="106"/>
        <v>0</v>
      </c>
      <c r="BI124" s="197" t="str">
        <f t="shared" si="107"/>
        <v>0</v>
      </c>
      <c r="BJ124" s="197" t="str">
        <f t="shared" si="108"/>
        <v>0</v>
      </c>
      <c r="BK124" s="197" t="str">
        <f t="shared" si="109"/>
        <v>0</v>
      </c>
      <c r="BL124" s="197" t="str">
        <f t="shared" si="110"/>
        <v>0</v>
      </c>
      <c r="BM124" s="197" t="str">
        <f t="shared" si="111"/>
        <v>0</v>
      </c>
      <c r="BN124" s="197" t="str">
        <f t="shared" si="112"/>
        <v>0</v>
      </c>
      <c r="BO124" s="197" t="str">
        <f t="shared" si="113"/>
        <v>0</v>
      </c>
      <c r="BP124" s="197" t="str">
        <f t="shared" si="114"/>
        <v>0</v>
      </c>
      <c r="BQ124" s="197" t="str">
        <f t="shared" si="115"/>
        <v>0</v>
      </c>
      <c r="BR124" s="197" t="str">
        <f t="shared" si="116"/>
        <v>0</v>
      </c>
      <c r="BS124" s="197" t="str">
        <f t="shared" si="117"/>
        <v>0</v>
      </c>
      <c r="BT124" s="197" t="str">
        <f t="shared" si="118"/>
        <v>0</v>
      </c>
      <c r="BU124" s="197" t="str">
        <f t="shared" si="119"/>
        <v>0</v>
      </c>
      <c r="BV124" s="197" t="str">
        <f t="shared" si="120"/>
        <v>0</v>
      </c>
    </row>
    <row r="125" spans="1:76" s="125" customFormat="1" ht="19.5" customHeight="1" thickBot="1">
      <c r="A125" s="163"/>
      <c r="B125" s="74" t="s">
        <v>64</v>
      </c>
      <c r="C125" s="111">
        <v>3.4722222222222224E-2</v>
      </c>
      <c r="D125" s="111" t="s">
        <v>451</v>
      </c>
      <c r="E125" s="111" t="s">
        <v>452</v>
      </c>
      <c r="F125" s="256">
        <f>H125/1.95583</f>
        <v>46.016269307659663</v>
      </c>
      <c r="G125" s="256">
        <f>I125/1.95583</f>
        <v>46.016269307659663</v>
      </c>
      <c r="H125" s="118">
        <v>90</v>
      </c>
      <c r="I125" s="118">
        <f>$H125*'Campaign Total'!$F$43</f>
        <v>90</v>
      </c>
      <c r="J125" s="164">
        <f>SUM(AS125:BG125)</f>
        <v>0</v>
      </c>
      <c r="K125" s="206">
        <f t="shared" ref="K125" si="131">SUM(BH125:BV125)</f>
        <v>0</v>
      </c>
      <c r="L125" s="207">
        <f>K125/1.95583</f>
        <v>0</v>
      </c>
      <c r="M125" s="191"/>
      <c r="N125" s="167"/>
      <c r="O125" s="167"/>
      <c r="P125" s="167"/>
      <c r="Q125" s="167"/>
      <c r="R125" s="167"/>
      <c r="S125" s="170"/>
      <c r="T125" s="170"/>
      <c r="U125" s="167"/>
      <c r="V125" s="167"/>
      <c r="W125" s="167"/>
      <c r="X125" s="167"/>
      <c r="Y125" s="167"/>
      <c r="Z125" s="170"/>
      <c r="AA125" s="170"/>
      <c r="AB125" s="167"/>
      <c r="AC125" s="167"/>
      <c r="AD125" s="167"/>
      <c r="AE125" s="167"/>
      <c r="AF125" s="167"/>
      <c r="AG125" s="170"/>
      <c r="AH125" s="170"/>
      <c r="AI125" s="167"/>
      <c r="AJ125" s="167"/>
      <c r="AK125" s="167"/>
      <c r="AL125" s="167"/>
      <c r="AM125" s="167"/>
      <c r="AN125" s="170"/>
      <c r="AO125" s="170"/>
      <c r="AP125" s="167"/>
      <c r="AQ125" s="167"/>
      <c r="AR125" s="196"/>
      <c r="AS125" s="197">
        <f t="shared" si="91"/>
        <v>0</v>
      </c>
      <c r="AT125" s="197">
        <f t="shared" si="92"/>
        <v>0</v>
      </c>
      <c r="AU125" s="197">
        <f t="shared" si="93"/>
        <v>0</v>
      </c>
      <c r="AV125" s="197">
        <f t="shared" si="94"/>
        <v>0</v>
      </c>
      <c r="AW125" s="197">
        <f t="shared" si="95"/>
        <v>0</v>
      </c>
      <c r="AX125" s="197">
        <f t="shared" si="96"/>
        <v>0</v>
      </c>
      <c r="AY125" s="197">
        <f t="shared" si="97"/>
        <v>0</v>
      </c>
      <c r="AZ125" s="197">
        <f t="shared" si="98"/>
        <v>0</v>
      </c>
      <c r="BA125" s="197">
        <f t="shared" si="99"/>
        <v>0</v>
      </c>
      <c r="BB125" s="197">
        <f t="shared" si="100"/>
        <v>0</v>
      </c>
      <c r="BC125" s="197">
        <f t="shared" si="101"/>
        <v>0</v>
      </c>
      <c r="BD125" s="197">
        <f t="shared" si="102"/>
        <v>0</v>
      </c>
      <c r="BE125" s="197">
        <f t="shared" si="103"/>
        <v>0</v>
      </c>
      <c r="BF125" s="197">
        <f t="shared" si="104"/>
        <v>0</v>
      </c>
      <c r="BG125" s="197">
        <f t="shared" si="105"/>
        <v>0</v>
      </c>
      <c r="BH125" s="197" t="str">
        <f t="shared" si="106"/>
        <v>0</v>
      </c>
      <c r="BI125" s="197" t="str">
        <f t="shared" si="107"/>
        <v>0</v>
      </c>
      <c r="BJ125" s="197" t="str">
        <f t="shared" si="108"/>
        <v>0</v>
      </c>
      <c r="BK125" s="197" t="str">
        <f t="shared" si="109"/>
        <v>0</v>
      </c>
      <c r="BL125" s="197" t="str">
        <f t="shared" si="110"/>
        <v>0</v>
      </c>
      <c r="BM125" s="197" t="str">
        <f t="shared" si="111"/>
        <v>0</v>
      </c>
      <c r="BN125" s="197" t="str">
        <f t="shared" si="112"/>
        <v>0</v>
      </c>
      <c r="BO125" s="197" t="str">
        <f t="shared" si="113"/>
        <v>0</v>
      </c>
      <c r="BP125" s="197" t="str">
        <f t="shared" si="114"/>
        <v>0</v>
      </c>
      <c r="BQ125" s="197" t="str">
        <f t="shared" si="115"/>
        <v>0</v>
      </c>
      <c r="BR125" s="197" t="str">
        <f t="shared" si="116"/>
        <v>0</v>
      </c>
      <c r="BS125" s="197" t="str">
        <f t="shared" si="117"/>
        <v>0</v>
      </c>
      <c r="BT125" s="197" t="str">
        <f t="shared" si="118"/>
        <v>0</v>
      </c>
      <c r="BU125" s="197" t="str">
        <f t="shared" si="119"/>
        <v>0</v>
      </c>
      <c r="BV125" s="197" t="str">
        <f t="shared" si="120"/>
        <v>0</v>
      </c>
      <c r="BX125" s="171"/>
    </row>
    <row r="126" spans="1:76" s="125" customFormat="1" ht="19.5" customHeight="1" thickBot="1">
      <c r="A126" s="163"/>
      <c r="B126" s="104" t="s">
        <v>63</v>
      </c>
      <c r="C126" s="123">
        <v>3.8194444444444448E-2</v>
      </c>
      <c r="D126" s="243" t="s">
        <v>295</v>
      </c>
      <c r="E126" s="243"/>
      <c r="F126" s="78"/>
      <c r="G126" s="78"/>
      <c r="H126" s="78"/>
      <c r="I126" s="78"/>
      <c r="J126" s="164"/>
      <c r="K126" s="165"/>
      <c r="L126" s="165"/>
      <c r="M126" s="191"/>
      <c r="N126" s="167"/>
      <c r="O126" s="167"/>
      <c r="P126" s="167"/>
      <c r="Q126" s="167"/>
      <c r="R126" s="167"/>
      <c r="S126" s="166"/>
      <c r="T126" s="166"/>
      <c r="U126" s="167"/>
      <c r="V126" s="167"/>
      <c r="W126" s="167"/>
      <c r="X126" s="167"/>
      <c r="Y126" s="167"/>
      <c r="Z126" s="166"/>
      <c r="AA126" s="166"/>
      <c r="AB126" s="167"/>
      <c r="AC126" s="167"/>
      <c r="AD126" s="167"/>
      <c r="AE126" s="167"/>
      <c r="AF126" s="167"/>
      <c r="AG126" s="166"/>
      <c r="AH126" s="166"/>
      <c r="AI126" s="167"/>
      <c r="AJ126" s="167"/>
      <c r="AK126" s="167"/>
      <c r="AL126" s="167"/>
      <c r="AM126" s="167"/>
      <c r="AN126" s="166"/>
      <c r="AO126" s="166"/>
      <c r="AP126" s="167"/>
      <c r="AQ126" s="167"/>
      <c r="AR126" s="196"/>
      <c r="AS126" s="197">
        <f t="shared" si="91"/>
        <v>0</v>
      </c>
      <c r="AT126" s="197">
        <f t="shared" si="92"/>
        <v>0</v>
      </c>
      <c r="AU126" s="197">
        <f t="shared" si="93"/>
        <v>0</v>
      </c>
      <c r="AV126" s="197">
        <f t="shared" si="94"/>
        <v>0</v>
      </c>
      <c r="AW126" s="197">
        <f t="shared" si="95"/>
        <v>0</v>
      </c>
      <c r="AX126" s="197">
        <f t="shared" si="96"/>
        <v>0</v>
      </c>
      <c r="AY126" s="197">
        <f t="shared" si="97"/>
        <v>0</v>
      </c>
      <c r="AZ126" s="197">
        <f t="shared" si="98"/>
        <v>0</v>
      </c>
      <c r="BA126" s="197">
        <f t="shared" si="99"/>
        <v>0</v>
      </c>
      <c r="BB126" s="197">
        <f t="shared" si="100"/>
        <v>0</v>
      </c>
      <c r="BC126" s="197">
        <f t="shared" si="101"/>
        <v>0</v>
      </c>
      <c r="BD126" s="197">
        <f t="shared" si="102"/>
        <v>0</v>
      </c>
      <c r="BE126" s="197">
        <f t="shared" si="103"/>
        <v>0</v>
      </c>
      <c r="BF126" s="197">
        <f t="shared" si="104"/>
        <v>0</v>
      </c>
      <c r="BG126" s="197">
        <f t="shared" si="105"/>
        <v>0</v>
      </c>
      <c r="BH126" s="197" t="str">
        <f t="shared" si="106"/>
        <v>0</v>
      </c>
      <c r="BI126" s="197" t="str">
        <f t="shared" si="107"/>
        <v>0</v>
      </c>
      <c r="BJ126" s="197" t="str">
        <f t="shared" si="108"/>
        <v>0</v>
      </c>
      <c r="BK126" s="197" t="str">
        <f t="shared" si="109"/>
        <v>0</v>
      </c>
      <c r="BL126" s="197" t="str">
        <f t="shared" si="110"/>
        <v>0</v>
      </c>
      <c r="BM126" s="197" t="str">
        <f t="shared" si="111"/>
        <v>0</v>
      </c>
      <c r="BN126" s="197" t="str">
        <f t="shared" si="112"/>
        <v>0</v>
      </c>
      <c r="BO126" s="197" t="str">
        <f t="shared" si="113"/>
        <v>0</v>
      </c>
      <c r="BP126" s="197" t="str">
        <f t="shared" si="114"/>
        <v>0</v>
      </c>
      <c r="BQ126" s="197" t="str">
        <f t="shared" si="115"/>
        <v>0</v>
      </c>
      <c r="BR126" s="197" t="str">
        <f t="shared" si="116"/>
        <v>0</v>
      </c>
      <c r="BS126" s="197" t="str">
        <f t="shared" si="117"/>
        <v>0</v>
      </c>
      <c r="BT126" s="197" t="str">
        <f t="shared" si="118"/>
        <v>0</v>
      </c>
      <c r="BU126" s="197" t="str">
        <f t="shared" si="119"/>
        <v>0</v>
      </c>
      <c r="BV126" s="197" t="str">
        <f t="shared" si="120"/>
        <v>0</v>
      </c>
    </row>
    <row r="127" spans="1:76" ht="19.5" thickBot="1">
      <c r="B127" s="125"/>
      <c r="C127" s="125"/>
      <c r="D127" s="128"/>
      <c r="E127" s="128"/>
      <c r="F127" s="180"/>
      <c r="G127" s="180"/>
      <c r="H127" s="180"/>
      <c r="I127" s="180"/>
      <c r="J127" s="184">
        <f>SUM(J37:J126)</f>
        <v>0</v>
      </c>
      <c r="K127" s="185">
        <f>SUM(K37:K126)</f>
        <v>0</v>
      </c>
      <c r="L127" s="208">
        <f>SUM(L37:L126)</f>
        <v>0</v>
      </c>
      <c r="M127" s="192"/>
      <c r="N127" s="43">
        <f t="shared" ref="N127:AO127" si="132">COUNTA(N37:N126)</f>
        <v>0</v>
      </c>
      <c r="O127" s="43">
        <f t="shared" si="132"/>
        <v>0</v>
      </c>
      <c r="P127" s="43">
        <f t="shared" si="132"/>
        <v>0</v>
      </c>
      <c r="Q127" s="43">
        <f t="shared" si="132"/>
        <v>0</v>
      </c>
      <c r="R127" s="43">
        <f t="shared" si="132"/>
        <v>0</v>
      </c>
      <c r="S127" s="43">
        <f t="shared" si="132"/>
        <v>0</v>
      </c>
      <c r="T127" s="43">
        <f t="shared" si="132"/>
        <v>0</v>
      </c>
      <c r="U127" s="43">
        <f t="shared" si="132"/>
        <v>0</v>
      </c>
      <c r="V127" s="43">
        <f t="shared" si="132"/>
        <v>0</v>
      </c>
      <c r="W127" s="43">
        <f t="shared" si="132"/>
        <v>0</v>
      </c>
      <c r="X127" s="43">
        <f t="shared" si="132"/>
        <v>0</v>
      </c>
      <c r="Y127" s="43">
        <f t="shared" si="132"/>
        <v>0</v>
      </c>
      <c r="Z127" s="43">
        <f t="shared" si="132"/>
        <v>0</v>
      </c>
      <c r="AA127" s="43">
        <f t="shared" si="132"/>
        <v>0</v>
      </c>
      <c r="AB127" s="43">
        <f t="shared" ref="AB127:AH127" si="133">COUNTA(AB37:AB126)</f>
        <v>0</v>
      </c>
      <c r="AC127" s="43">
        <f t="shared" si="133"/>
        <v>0</v>
      </c>
      <c r="AD127" s="43">
        <f t="shared" si="133"/>
        <v>0</v>
      </c>
      <c r="AE127" s="43">
        <f t="shared" si="133"/>
        <v>0</v>
      </c>
      <c r="AF127" s="43">
        <f t="shared" si="133"/>
        <v>0</v>
      </c>
      <c r="AG127" s="43">
        <f t="shared" si="133"/>
        <v>0</v>
      </c>
      <c r="AH127" s="43">
        <f t="shared" si="133"/>
        <v>0</v>
      </c>
      <c r="AI127" s="43">
        <f t="shared" si="132"/>
        <v>0</v>
      </c>
      <c r="AJ127" s="43">
        <f t="shared" si="132"/>
        <v>0</v>
      </c>
      <c r="AK127" s="43">
        <f t="shared" si="132"/>
        <v>0</v>
      </c>
      <c r="AL127" s="43">
        <f t="shared" si="132"/>
        <v>0</v>
      </c>
      <c r="AM127" s="43">
        <f t="shared" si="132"/>
        <v>0</v>
      </c>
      <c r="AN127" s="43">
        <f t="shared" si="132"/>
        <v>0</v>
      </c>
      <c r="AO127" s="43">
        <f t="shared" si="132"/>
        <v>0</v>
      </c>
      <c r="AP127" s="43">
        <f t="shared" ref="AP127:AQ127" si="134">COUNTA(AP37:AP126)</f>
        <v>0</v>
      </c>
      <c r="AQ127" s="43">
        <f t="shared" si="134"/>
        <v>0</v>
      </c>
      <c r="AR127" s="60"/>
      <c r="AS127" s="57">
        <f t="shared" ref="AS127:BV127" si="135">SUM(AS37:AS126)</f>
        <v>0</v>
      </c>
      <c r="AT127" s="57">
        <f t="shared" si="135"/>
        <v>0</v>
      </c>
      <c r="AU127" s="57">
        <f t="shared" si="135"/>
        <v>0</v>
      </c>
      <c r="AV127" s="57">
        <f t="shared" si="135"/>
        <v>0</v>
      </c>
      <c r="AW127" s="57">
        <f t="shared" si="135"/>
        <v>0</v>
      </c>
      <c r="AX127" s="57">
        <f t="shared" si="135"/>
        <v>0</v>
      </c>
      <c r="AY127" s="57">
        <f t="shared" si="135"/>
        <v>0</v>
      </c>
      <c r="AZ127" s="57">
        <f t="shared" si="135"/>
        <v>0</v>
      </c>
      <c r="BA127" s="57">
        <f t="shared" si="135"/>
        <v>0</v>
      </c>
      <c r="BB127" s="57">
        <f t="shared" si="135"/>
        <v>0</v>
      </c>
      <c r="BC127" s="57">
        <f t="shared" si="135"/>
        <v>0</v>
      </c>
      <c r="BD127" s="57">
        <f t="shared" si="135"/>
        <v>0</v>
      </c>
      <c r="BE127" s="57">
        <f t="shared" si="135"/>
        <v>0</v>
      </c>
      <c r="BF127" s="57">
        <f t="shared" si="135"/>
        <v>0</v>
      </c>
      <c r="BG127" s="57">
        <f t="shared" si="135"/>
        <v>0</v>
      </c>
      <c r="BH127" s="57">
        <f t="shared" si="135"/>
        <v>0</v>
      </c>
      <c r="BI127" s="57">
        <f t="shared" si="135"/>
        <v>0</v>
      </c>
      <c r="BJ127" s="57">
        <f t="shared" si="135"/>
        <v>0</v>
      </c>
      <c r="BK127" s="57">
        <f t="shared" si="135"/>
        <v>0</v>
      </c>
      <c r="BL127" s="57">
        <f t="shared" si="135"/>
        <v>0</v>
      </c>
      <c r="BM127" s="57">
        <f t="shared" si="135"/>
        <v>0</v>
      </c>
      <c r="BN127" s="57">
        <f t="shared" si="135"/>
        <v>0</v>
      </c>
      <c r="BO127" s="57">
        <f t="shared" si="135"/>
        <v>0</v>
      </c>
      <c r="BP127" s="57">
        <f t="shared" si="135"/>
        <v>0</v>
      </c>
      <c r="BQ127" s="57">
        <f t="shared" si="135"/>
        <v>0</v>
      </c>
      <c r="BR127" s="57">
        <f t="shared" si="135"/>
        <v>0</v>
      </c>
      <c r="BS127" s="57">
        <f t="shared" si="135"/>
        <v>0</v>
      </c>
      <c r="BT127" s="57">
        <f t="shared" si="135"/>
        <v>0</v>
      </c>
      <c r="BU127" s="57">
        <f t="shared" si="135"/>
        <v>0</v>
      </c>
      <c r="BV127" s="57">
        <f t="shared" si="135"/>
        <v>0</v>
      </c>
    </row>
    <row r="128" spans="1:76" ht="19.5" thickBot="1">
      <c r="A128" s="24"/>
      <c r="B128" s="24"/>
      <c r="H128" s="7"/>
      <c r="I128" s="7"/>
    </row>
    <row r="129" spans="4:10" ht="18" thickBot="1">
      <c r="F129" s="28"/>
      <c r="G129" s="29"/>
      <c r="J129" s="188"/>
    </row>
    <row r="130" spans="4:10" ht="18" thickBot="1">
      <c r="F130" s="28"/>
      <c r="G130" s="30"/>
      <c r="J130" s="189"/>
    </row>
    <row r="135" spans="4:10">
      <c r="F135"/>
    </row>
    <row r="136" spans="4:10">
      <c r="F136"/>
    </row>
    <row r="137" spans="4:10">
      <c r="D137" s="1"/>
      <c r="E137" s="1"/>
      <c r="F137"/>
      <c r="H137" s="1"/>
      <c r="I137" s="1"/>
    </row>
    <row r="138" spans="4:10">
      <c r="D138" s="1"/>
      <c r="E138" s="1"/>
      <c r="F138"/>
      <c r="H138" s="1"/>
      <c r="I138" s="1"/>
    </row>
    <row r="139" spans="4:10">
      <c r="D139" s="1"/>
      <c r="E139" s="1"/>
      <c r="F139"/>
      <c r="H139" s="1"/>
      <c r="I139" s="1"/>
    </row>
    <row r="140" spans="4:10">
      <c r="D140" s="1"/>
      <c r="E140" s="1"/>
      <c r="F140"/>
      <c r="H140" s="1"/>
      <c r="I140" s="1"/>
    </row>
    <row r="141" spans="4:10">
      <c r="D141" s="1"/>
      <c r="E141" s="1"/>
      <c r="F141"/>
      <c r="H141" s="1"/>
      <c r="I141" s="1"/>
    </row>
    <row r="142" spans="4:10">
      <c r="D142" s="1"/>
      <c r="E142" s="1"/>
      <c r="F142"/>
      <c r="H142" s="1"/>
      <c r="I142" s="1"/>
    </row>
    <row r="143" spans="4:10">
      <c r="D143" s="1"/>
      <c r="E143" s="1"/>
      <c r="F143"/>
      <c r="H143" s="1"/>
      <c r="I143" s="1"/>
    </row>
    <row r="144" spans="4:10">
      <c r="D144" s="1"/>
      <c r="E144" s="1"/>
      <c r="F144"/>
      <c r="H144" s="1"/>
      <c r="I144" s="1"/>
    </row>
    <row r="145" spans="6:6" s="1" customFormat="1">
      <c r="F145"/>
    </row>
    <row r="146" spans="6:6" s="1" customFormat="1">
      <c r="F146"/>
    </row>
    <row r="147" spans="6:6" s="1" customFormat="1">
      <c r="F147"/>
    </row>
    <row r="148" spans="6:6" s="1" customFormat="1">
      <c r="F148"/>
    </row>
    <row r="149" spans="6:6" s="1" customFormat="1">
      <c r="F149"/>
    </row>
    <row r="150" spans="6:6" s="1" customFormat="1">
      <c r="F150"/>
    </row>
    <row r="151" spans="6:6" s="1" customFormat="1">
      <c r="F151"/>
    </row>
    <row r="152" spans="6:6" s="1" customFormat="1">
      <c r="F152"/>
    </row>
    <row r="153" spans="6:6" s="1" customFormat="1">
      <c r="F153"/>
    </row>
    <row r="154" spans="6:6" s="1" customFormat="1">
      <c r="F154"/>
    </row>
    <row r="155" spans="6:6" s="1" customFormat="1">
      <c r="F155"/>
    </row>
    <row r="156" spans="6:6" s="1" customFormat="1">
      <c r="F156"/>
    </row>
    <row r="157" spans="6:6" s="1" customFormat="1">
      <c r="F157"/>
    </row>
    <row r="158" spans="6:6" s="1" customFormat="1">
      <c r="F158"/>
    </row>
    <row r="159" spans="6:6" s="1" customFormat="1">
      <c r="F159"/>
    </row>
    <row r="160" spans="6:6" s="1" customFormat="1">
      <c r="F160"/>
    </row>
    <row r="161" spans="6:6" s="1" customFormat="1">
      <c r="F161"/>
    </row>
    <row r="162" spans="6:6" s="1" customFormat="1">
      <c r="F162"/>
    </row>
    <row r="163" spans="6:6" s="1" customFormat="1">
      <c r="F163"/>
    </row>
    <row r="164" spans="6:6" s="1" customFormat="1">
      <c r="F164"/>
    </row>
    <row r="165" spans="6:6" s="1" customFormat="1">
      <c r="F165"/>
    </row>
    <row r="166" spans="6:6" s="1" customFormat="1">
      <c r="F166"/>
    </row>
    <row r="167" spans="6:6" s="1" customFormat="1">
      <c r="F167"/>
    </row>
    <row r="168" spans="6:6" s="1" customFormat="1">
      <c r="F168"/>
    </row>
    <row r="169" spans="6:6" s="1" customFormat="1">
      <c r="F169"/>
    </row>
    <row r="170" spans="6:6" s="1" customFormat="1">
      <c r="F170"/>
    </row>
    <row r="171" spans="6:6" s="1" customFormat="1">
      <c r="F171"/>
    </row>
    <row r="172" spans="6:6" s="1" customFormat="1">
      <c r="F172"/>
    </row>
    <row r="173" spans="6:6" s="1" customFormat="1">
      <c r="F173"/>
    </row>
    <row r="174" spans="6:6" s="1" customFormat="1">
      <c r="F174"/>
    </row>
    <row r="175" spans="6:6" s="1" customFormat="1">
      <c r="F175"/>
    </row>
    <row r="176" spans="6:6" s="1" customFormat="1">
      <c r="F176"/>
    </row>
    <row r="177" spans="6:6" s="1" customFormat="1">
      <c r="F177"/>
    </row>
    <row r="178" spans="6:6" s="1" customFormat="1">
      <c r="F178"/>
    </row>
    <row r="179" spans="6:6" s="1" customFormat="1">
      <c r="F179"/>
    </row>
    <row r="180" spans="6:6" s="1" customFormat="1">
      <c r="F180"/>
    </row>
    <row r="181" spans="6:6" s="1" customFormat="1">
      <c r="F181"/>
    </row>
    <row r="182" spans="6:6" s="1" customFormat="1">
      <c r="F182"/>
    </row>
    <row r="183" spans="6:6" s="1" customFormat="1">
      <c r="F183"/>
    </row>
    <row r="184" spans="6:6" s="1" customFormat="1">
      <c r="F184"/>
    </row>
    <row r="185" spans="6:6" s="1" customFormat="1">
      <c r="F185"/>
    </row>
    <row r="186" spans="6:6" s="1" customFormat="1">
      <c r="F186"/>
    </row>
    <row r="187" spans="6:6" s="1" customFormat="1">
      <c r="F187"/>
    </row>
    <row r="188" spans="6:6" s="1" customFormat="1">
      <c r="F188"/>
    </row>
    <row r="189" spans="6:6" s="1" customFormat="1">
      <c r="F189"/>
    </row>
    <row r="190" spans="6:6" s="1" customFormat="1">
      <c r="F190"/>
    </row>
    <row r="191" spans="6:6" s="1" customFormat="1">
      <c r="F191"/>
    </row>
    <row r="192" spans="6:6" s="1" customFormat="1">
      <c r="F192"/>
    </row>
    <row r="193" spans="6:6" s="1" customFormat="1">
      <c r="F193"/>
    </row>
    <row r="194" spans="6:6" s="1" customFormat="1">
      <c r="F194"/>
    </row>
    <row r="195" spans="6:6" s="1" customFormat="1">
      <c r="F195"/>
    </row>
    <row r="196" spans="6:6" s="1" customFormat="1">
      <c r="F196"/>
    </row>
    <row r="197" spans="6:6" s="1" customFormat="1">
      <c r="F197"/>
    </row>
    <row r="198" spans="6:6" s="1" customFormat="1">
      <c r="F198"/>
    </row>
    <row r="199" spans="6:6" s="1" customFormat="1">
      <c r="F199"/>
    </row>
    <row r="200" spans="6:6" s="1" customFormat="1">
      <c r="F200"/>
    </row>
    <row r="201" spans="6:6" s="1" customFormat="1">
      <c r="F201"/>
    </row>
    <row r="202" spans="6:6" s="1" customFormat="1">
      <c r="F202"/>
    </row>
    <row r="203" spans="6:6" s="1" customFormat="1">
      <c r="F203"/>
    </row>
    <row r="204" spans="6:6" s="1" customFormat="1">
      <c r="F204"/>
    </row>
    <row r="205" spans="6:6" s="1" customFormat="1">
      <c r="F205"/>
    </row>
    <row r="206" spans="6:6" s="1" customFormat="1">
      <c r="F206"/>
    </row>
    <row r="207" spans="6:6" s="1" customFormat="1">
      <c r="F207"/>
    </row>
    <row r="208" spans="6:6" s="1" customFormat="1">
      <c r="F208"/>
    </row>
    <row r="209" spans="6:6" s="1" customFormat="1">
      <c r="F209"/>
    </row>
    <row r="210" spans="6:6" s="1" customFormat="1">
      <c r="F210"/>
    </row>
    <row r="211" spans="6:6" s="1" customFormat="1">
      <c r="F211"/>
    </row>
    <row r="212" spans="6:6" s="1" customFormat="1">
      <c r="F212"/>
    </row>
    <row r="213" spans="6:6" s="1" customFormat="1">
      <c r="F213"/>
    </row>
    <row r="214" spans="6:6" s="1" customFormat="1">
      <c r="F214"/>
    </row>
    <row r="215" spans="6:6" s="1" customFormat="1">
      <c r="F215"/>
    </row>
    <row r="216" spans="6:6" s="1" customFormat="1">
      <c r="F216"/>
    </row>
    <row r="217" spans="6:6" s="1" customFormat="1">
      <c r="F217"/>
    </row>
    <row r="218" spans="6:6" s="1" customFormat="1">
      <c r="F218"/>
    </row>
    <row r="219" spans="6:6" s="1" customFormat="1">
      <c r="F219"/>
    </row>
    <row r="220" spans="6:6" s="1" customFormat="1">
      <c r="F220"/>
    </row>
    <row r="221" spans="6:6" s="1" customFormat="1">
      <c r="F221"/>
    </row>
    <row r="222" spans="6:6" s="1" customFormat="1">
      <c r="F222"/>
    </row>
    <row r="223" spans="6:6" s="1" customFormat="1">
      <c r="F223"/>
    </row>
    <row r="224" spans="6:6" s="1" customFormat="1">
      <c r="F224"/>
    </row>
    <row r="225" spans="6:6" s="1" customFormat="1">
      <c r="F225"/>
    </row>
    <row r="226" spans="6:6" s="1" customFormat="1">
      <c r="F226"/>
    </row>
    <row r="227" spans="6:6" s="1" customFormat="1">
      <c r="F227"/>
    </row>
    <row r="228" spans="6:6" s="1" customFormat="1">
      <c r="F228"/>
    </row>
    <row r="229" spans="6:6" s="1" customFormat="1">
      <c r="F229"/>
    </row>
    <row r="230" spans="6:6" s="1" customFormat="1">
      <c r="F230"/>
    </row>
    <row r="231" spans="6:6" s="1" customFormat="1">
      <c r="F231"/>
    </row>
    <row r="232" spans="6:6" s="1" customFormat="1">
      <c r="F232"/>
    </row>
    <row r="233" spans="6:6" s="1" customFormat="1">
      <c r="F233"/>
    </row>
    <row r="234" spans="6:6" s="1" customFormat="1">
      <c r="F234"/>
    </row>
    <row r="235" spans="6:6" s="1" customFormat="1">
      <c r="F235"/>
    </row>
    <row r="236" spans="6:6" s="1" customFormat="1">
      <c r="F236"/>
    </row>
    <row r="237" spans="6:6" s="1" customFormat="1">
      <c r="F237"/>
    </row>
    <row r="238" spans="6:6" s="1" customFormat="1">
      <c r="F238"/>
    </row>
    <row r="239" spans="6:6" s="1" customFormat="1">
      <c r="F239"/>
    </row>
    <row r="240" spans="6:6" s="1" customFormat="1">
      <c r="F240"/>
    </row>
    <row r="241" spans="6:6" s="1" customFormat="1">
      <c r="F241"/>
    </row>
    <row r="242" spans="6:6" s="1" customFormat="1">
      <c r="F242"/>
    </row>
    <row r="243" spans="6:6" s="1" customFormat="1">
      <c r="F243"/>
    </row>
    <row r="244" spans="6:6" s="1" customFormat="1">
      <c r="F244"/>
    </row>
    <row r="245" spans="6:6" s="1" customFormat="1">
      <c r="F245"/>
    </row>
    <row r="246" spans="6:6" s="1" customFormat="1">
      <c r="F246"/>
    </row>
    <row r="247" spans="6:6" s="1" customFormat="1">
      <c r="F247"/>
    </row>
    <row r="248" spans="6:6" s="1" customFormat="1">
      <c r="F248"/>
    </row>
    <row r="249" spans="6:6" s="1" customFormat="1">
      <c r="F249"/>
    </row>
    <row r="250" spans="6:6" s="1" customFormat="1">
      <c r="F250"/>
    </row>
    <row r="251" spans="6:6" s="1" customFormat="1">
      <c r="F251"/>
    </row>
    <row r="252" spans="6:6" s="1" customFormat="1">
      <c r="F252"/>
    </row>
    <row r="253" spans="6:6" s="1" customFormat="1">
      <c r="F253"/>
    </row>
    <row r="254" spans="6:6" s="1" customFormat="1">
      <c r="F254"/>
    </row>
    <row r="255" spans="6:6" s="1" customFormat="1">
      <c r="F255"/>
    </row>
    <row r="256" spans="6:6" s="1" customFormat="1">
      <c r="F256"/>
    </row>
    <row r="257" spans="6:6" s="1" customFormat="1">
      <c r="F257"/>
    </row>
    <row r="258" spans="6:6" s="1" customFormat="1">
      <c r="F258"/>
    </row>
    <row r="259" spans="6:6" s="1" customFormat="1">
      <c r="F259"/>
    </row>
    <row r="260" spans="6:6" s="1" customFormat="1">
      <c r="F260"/>
    </row>
    <row r="261" spans="6:6" s="1" customFormat="1">
      <c r="F261"/>
    </row>
    <row r="262" spans="6:6" s="1" customFormat="1">
      <c r="F262"/>
    </row>
    <row r="263" spans="6:6" s="1" customFormat="1">
      <c r="F263"/>
    </row>
    <row r="264" spans="6:6" s="1" customFormat="1">
      <c r="F264"/>
    </row>
    <row r="265" spans="6:6" s="1" customFormat="1">
      <c r="F265"/>
    </row>
    <row r="266" spans="6:6" s="1" customFormat="1">
      <c r="F266"/>
    </row>
    <row r="267" spans="6:6" s="1" customFormat="1">
      <c r="F267"/>
    </row>
    <row r="268" spans="6:6" s="1" customFormat="1">
      <c r="F268"/>
    </row>
    <row r="269" spans="6:6" s="1" customFormat="1">
      <c r="F269"/>
    </row>
    <row r="270" spans="6:6" s="1" customFormat="1">
      <c r="F270"/>
    </row>
    <row r="271" spans="6:6" s="1" customFormat="1">
      <c r="F271"/>
    </row>
    <row r="272" spans="6:6" s="1" customFormat="1">
      <c r="F272"/>
    </row>
    <row r="273" spans="6:6" s="1" customFormat="1">
      <c r="F273"/>
    </row>
    <row r="274" spans="6:6" s="1" customFormat="1">
      <c r="F274"/>
    </row>
    <row r="275" spans="6:6" s="1" customFormat="1">
      <c r="F275"/>
    </row>
    <row r="276" spans="6:6" s="1" customFormat="1">
      <c r="F276"/>
    </row>
    <row r="277" spans="6:6" s="1" customFormat="1">
      <c r="F277"/>
    </row>
    <row r="278" spans="6:6" s="1" customFormat="1">
      <c r="F278"/>
    </row>
    <row r="279" spans="6:6" s="1" customFormat="1">
      <c r="F279"/>
    </row>
    <row r="280" spans="6:6" s="1" customFormat="1">
      <c r="F280"/>
    </row>
    <row r="281" spans="6:6" s="1" customFormat="1">
      <c r="F281"/>
    </row>
    <row r="282" spans="6:6" s="1" customFormat="1">
      <c r="F282"/>
    </row>
    <row r="283" spans="6:6" s="1" customFormat="1">
      <c r="F283"/>
    </row>
    <row r="284" spans="6:6" s="1" customFormat="1">
      <c r="F284"/>
    </row>
    <row r="285" spans="6:6" s="1" customFormat="1">
      <c r="F285"/>
    </row>
    <row r="286" spans="6:6" s="1" customFormat="1">
      <c r="F286"/>
    </row>
    <row r="287" spans="6:6" s="1" customFormat="1">
      <c r="F287"/>
    </row>
    <row r="288" spans="6:6" s="1" customFormat="1">
      <c r="F288"/>
    </row>
    <row r="289" spans="6:6" s="1" customFormat="1">
      <c r="F289"/>
    </row>
    <row r="290" spans="6:6" s="1" customFormat="1">
      <c r="F290"/>
    </row>
    <row r="291" spans="6:6" s="1" customFormat="1">
      <c r="F291"/>
    </row>
    <row r="292" spans="6:6" s="1" customFormat="1">
      <c r="F292"/>
    </row>
    <row r="293" spans="6:6" s="1" customFormat="1">
      <c r="F293"/>
    </row>
    <row r="294" spans="6:6" s="1" customFormat="1">
      <c r="F294"/>
    </row>
    <row r="295" spans="6:6" s="1" customFormat="1">
      <c r="F295"/>
    </row>
    <row r="296" spans="6:6" s="1" customFormat="1">
      <c r="F296"/>
    </row>
    <row r="297" spans="6:6" s="1" customFormat="1">
      <c r="F297"/>
    </row>
    <row r="298" spans="6:6" s="1" customFormat="1">
      <c r="F298"/>
    </row>
    <row r="299" spans="6:6" s="1" customFormat="1">
      <c r="F299"/>
    </row>
    <row r="300" spans="6:6" s="1" customFormat="1">
      <c r="F300"/>
    </row>
    <row r="301" spans="6:6" s="1" customFormat="1">
      <c r="F301"/>
    </row>
    <row r="302" spans="6:6" s="1" customFormat="1">
      <c r="F302"/>
    </row>
    <row r="303" spans="6:6" s="1" customFormat="1">
      <c r="F303"/>
    </row>
    <row r="304" spans="6:6" s="1" customFormat="1">
      <c r="F304"/>
    </row>
    <row r="305" spans="6:6" s="1" customFormat="1">
      <c r="F305"/>
    </row>
    <row r="306" spans="6:6" s="1" customFormat="1">
      <c r="F306"/>
    </row>
    <row r="307" spans="6:6" s="1" customFormat="1">
      <c r="F307"/>
    </row>
    <row r="308" spans="6:6" s="1" customFormat="1">
      <c r="F308"/>
    </row>
    <row r="309" spans="6:6" s="1" customFormat="1">
      <c r="F309"/>
    </row>
    <row r="310" spans="6:6" s="1" customFormat="1">
      <c r="F310"/>
    </row>
    <row r="311" spans="6:6" s="1" customFormat="1">
      <c r="F311"/>
    </row>
    <row r="312" spans="6:6" s="1" customFormat="1">
      <c r="F312"/>
    </row>
    <row r="313" spans="6:6" s="1" customFormat="1">
      <c r="F313"/>
    </row>
    <row r="314" spans="6:6" s="1" customFormat="1">
      <c r="F314"/>
    </row>
    <row r="315" spans="6:6" s="1" customFormat="1">
      <c r="F315"/>
    </row>
    <row r="316" spans="6:6" s="1" customFormat="1">
      <c r="F316"/>
    </row>
    <row r="317" spans="6:6" s="1" customFormat="1">
      <c r="F317"/>
    </row>
    <row r="318" spans="6:6" s="1" customFormat="1">
      <c r="F318"/>
    </row>
    <row r="319" spans="6:6" s="1" customFormat="1">
      <c r="F319"/>
    </row>
    <row r="320" spans="6:6" s="1" customFormat="1">
      <c r="F320"/>
    </row>
    <row r="321" spans="6:6" s="1" customFormat="1">
      <c r="F321"/>
    </row>
    <row r="322" spans="6:6" s="1" customFormat="1">
      <c r="F322"/>
    </row>
    <row r="323" spans="6:6" s="1" customFormat="1">
      <c r="F323"/>
    </row>
    <row r="324" spans="6:6" s="1" customFormat="1">
      <c r="F324"/>
    </row>
    <row r="325" spans="6:6" s="1" customFormat="1">
      <c r="F325"/>
    </row>
    <row r="326" spans="6:6" s="1" customFormat="1">
      <c r="F326"/>
    </row>
    <row r="327" spans="6:6" s="1" customFormat="1">
      <c r="F327"/>
    </row>
    <row r="328" spans="6:6" s="1" customFormat="1">
      <c r="F328"/>
    </row>
    <row r="329" spans="6:6" s="1" customFormat="1">
      <c r="F329"/>
    </row>
    <row r="330" spans="6:6" s="1" customFormat="1">
      <c r="F330"/>
    </row>
    <row r="331" spans="6:6" s="1" customFormat="1">
      <c r="F331"/>
    </row>
    <row r="332" spans="6:6" s="1" customFormat="1">
      <c r="F332"/>
    </row>
    <row r="333" spans="6:6" s="1" customFormat="1">
      <c r="F333"/>
    </row>
    <row r="334" spans="6:6" s="1" customFormat="1">
      <c r="F334"/>
    </row>
    <row r="335" spans="6:6" s="1" customFormat="1">
      <c r="F335"/>
    </row>
    <row r="336" spans="6:6" s="1" customFormat="1">
      <c r="F336"/>
    </row>
    <row r="337" spans="6:6" s="1" customFormat="1">
      <c r="F337"/>
    </row>
    <row r="338" spans="6:6" s="1" customFormat="1">
      <c r="F338"/>
    </row>
    <row r="339" spans="6:6" s="1" customFormat="1">
      <c r="F339"/>
    </row>
    <row r="340" spans="6:6" s="1" customFormat="1">
      <c r="F340"/>
    </row>
    <row r="341" spans="6:6" s="1" customFormat="1">
      <c r="F341"/>
    </row>
    <row r="342" spans="6:6" s="1" customFormat="1">
      <c r="F342"/>
    </row>
    <row r="343" spans="6:6" s="1" customFormat="1">
      <c r="F343"/>
    </row>
    <row r="344" spans="6:6" s="1" customFormat="1">
      <c r="F344"/>
    </row>
    <row r="345" spans="6:6" s="1" customFormat="1">
      <c r="F345"/>
    </row>
    <row r="346" spans="6:6" s="1" customFormat="1">
      <c r="F346"/>
    </row>
    <row r="347" spans="6:6" s="1" customFormat="1">
      <c r="F347"/>
    </row>
    <row r="348" spans="6:6" s="1" customFormat="1">
      <c r="F348"/>
    </row>
    <row r="349" spans="6:6" s="1" customFormat="1">
      <c r="F349"/>
    </row>
    <row r="350" spans="6:6" s="1" customFormat="1">
      <c r="F350"/>
    </row>
    <row r="351" spans="6:6" s="1" customFormat="1">
      <c r="F351"/>
    </row>
    <row r="352" spans="6:6" s="1" customFormat="1">
      <c r="F352"/>
    </row>
    <row r="353" spans="6:6" s="1" customFormat="1">
      <c r="F353"/>
    </row>
    <row r="354" spans="6:6" s="1" customFormat="1">
      <c r="F354"/>
    </row>
    <row r="355" spans="6:6" s="1" customFormat="1">
      <c r="F355"/>
    </row>
    <row r="356" spans="6:6" s="1" customFormat="1">
      <c r="F356"/>
    </row>
    <row r="357" spans="6:6" s="1" customFormat="1">
      <c r="F357"/>
    </row>
    <row r="358" spans="6:6" s="1" customFormat="1">
      <c r="F358"/>
    </row>
    <row r="359" spans="6:6" s="1" customFormat="1">
      <c r="F359"/>
    </row>
    <row r="360" spans="6:6" s="1" customFormat="1">
      <c r="F360"/>
    </row>
    <row r="361" spans="6:6" s="1" customFormat="1">
      <c r="F361"/>
    </row>
    <row r="362" spans="6:6" s="1" customFormat="1">
      <c r="F362"/>
    </row>
    <row r="363" spans="6:6" s="1" customFormat="1">
      <c r="F363"/>
    </row>
    <row r="364" spans="6:6" s="1" customFormat="1">
      <c r="F364"/>
    </row>
    <row r="365" spans="6:6" s="1" customFormat="1">
      <c r="F365"/>
    </row>
    <row r="366" spans="6:6" s="1" customFormat="1">
      <c r="F366"/>
    </row>
    <row r="367" spans="6:6" s="1" customFormat="1">
      <c r="F367"/>
    </row>
    <row r="368" spans="6:6" s="1" customFormat="1">
      <c r="F368"/>
    </row>
    <row r="369" spans="6:6" s="1" customFormat="1">
      <c r="F369"/>
    </row>
    <row r="370" spans="6:6" s="1" customFormat="1">
      <c r="F370"/>
    </row>
    <row r="371" spans="6:6" s="1" customFormat="1">
      <c r="F371"/>
    </row>
    <row r="372" spans="6:6" s="1" customFormat="1">
      <c r="F372"/>
    </row>
    <row r="373" spans="6:6" s="1" customFormat="1">
      <c r="F373"/>
    </row>
    <row r="374" spans="6:6" s="1" customFormat="1">
      <c r="F374"/>
    </row>
    <row r="375" spans="6:6" s="1" customFormat="1">
      <c r="F375"/>
    </row>
    <row r="376" spans="6:6" s="1" customFormat="1">
      <c r="F376"/>
    </row>
    <row r="377" spans="6:6" s="1" customFormat="1">
      <c r="F377"/>
    </row>
    <row r="378" spans="6:6" s="1" customFormat="1">
      <c r="F378"/>
    </row>
    <row r="379" spans="6:6" s="1" customFormat="1">
      <c r="F379"/>
    </row>
    <row r="380" spans="6:6" s="1" customFormat="1">
      <c r="F380"/>
    </row>
    <row r="381" spans="6:6" s="1" customFormat="1">
      <c r="F381"/>
    </row>
    <row r="382" spans="6:6" s="1" customFormat="1">
      <c r="F382"/>
    </row>
    <row r="383" spans="6:6" s="1" customFormat="1">
      <c r="F383"/>
    </row>
    <row r="384" spans="6:6" s="1" customFormat="1">
      <c r="F384"/>
    </row>
    <row r="385" spans="6:6" s="1" customFormat="1">
      <c r="F385"/>
    </row>
    <row r="386" spans="6:6" s="1" customFormat="1">
      <c r="F386"/>
    </row>
    <row r="387" spans="6:6" s="1" customFormat="1">
      <c r="F387"/>
    </row>
    <row r="388" spans="6:6" s="1" customFormat="1">
      <c r="F388"/>
    </row>
    <row r="389" spans="6:6" s="1" customFormat="1">
      <c r="F389"/>
    </row>
    <row r="390" spans="6:6" s="1" customFormat="1">
      <c r="F390"/>
    </row>
    <row r="391" spans="6:6" s="1" customFormat="1">
      <c r="F391"/>
    </row>
    <row r="392" spans="6:6" s="1" customFormat="1">
      <c r="F392"/>
    </row>
    <row r="393" spans="6:6" s="1" customFormat="1">
      <c r="F393"/>
    </row>
    <row r="394" spans="6:6" s="1" customFormat="1">
      <c r="F394"/>
    </row>
    <row r="395" spans="6:6" s="1" customFormat="1">
      <c r="F395"/>
    </row>
    <row r="396" spans="6:6" s="1" customFormat="1">
      <c r="F396"/>
    </row>
    <row r="397" spans="6:6" s="1" customFormat="1">
      <c r="F397"/>
    </row>
    <row r="398" spans="6:6" s="1" customFormat="1">
      <c r="F398"/>
    </row>
    <row r="399" spans="6:6" s="1" customFormat="1">
      <c r="F399"/>
    </row>
    <row r="400" spans="6:6" s="1" customFormat="1">
      <c r="F400"/>
    </row>
    <row r="401" spans="6:6" s="1" customFormat="1">
      <c r="F401"/>
    </row>
    <row r="402" spans="6:6" s="1" customFormat="1">
      <c r="F402"/>
    </row>
    <row r="403" spans="6:6" s="1" customFormat="1">
      <c r="F403"/>
    </row>
    <row r="404" spans="6:6" s="1" customFormat="1">
      <c r="F404"/>
    </row>
    <row r="405" spans="6:6" s="1" customFormat="1">
      <c r="F405"/>
    </row>
    <row r="406" spans="6:6" s="1" customFormat="1">
      <c r="F406"/>
    </row>
    <row r="407" spans="6:6" s="1" customFormat="1">
      <c r="F407"/>
    </row>
    <row r="408" spans="6:6" s="1" customFormat="1">
      <c r="F408"/>
    </row>
    <row r="409" spans="6:6" s="1" customFormat="1">
      <c r="F409"/>
    </row>
    <row r="410" spans="6:6" s="1" customFormat="1">
      <c r="F410"/>
    </row>
    <row r="411" spans="6:6" s="1" customFormat="1">
      <c r="F411"/>
    </row>
    <row r="412" spans="6:6" s="1" customFormat="1">
      <c r="F412"/>
    </row>
    <row r="413" spans="6:6" s="1" customFormat="1">
      <c r="F413"/>
    </row>
    <row r="414" spans="6:6" s="1" customFormat="1">
      <c r="F414"/>
    </row>
    <row r="415" spans="6:6" s="1" customFormat="1">
      <c r="F415"/>
    </row>
    <row r="416" spans="6:6" s="1" customFormat="1">
      <c r="F416"/>
    </row>
    <row r="417" spans="6:6" s="1" customFormat="1">
      <c r="F417"/>
    </row>
    <row r="418" spans="6:6" s="1" customFormat="1">
      <c r="F418"/>
    </row>
    <row r="419" spans="6:6" s="1" customFormat="1">
      <c r="F419"/>
    </row>
    <row r="420" spans="6:6" s="1" customFormat="1">
      <c r="F420"/>
    </row>
    <row r="421" spans="6:6" s="1" customFormat="1">
      <c r="F421"/>
    </row>
    <row r="422" spans="6:6" s="1" customFormat="1">
      <c r="F422"/>
    </row>
    <row r="423" spans="6:6" s="1" customFormat="1">
      <c r="F423"/>
    </row>
    <row r="424" spans="6:6" s="1" customFormat="1">
      <c r="F424"/>
    </row>
    <row r="425" spans="6:6" s="1" customFormat="1">
      <c r="F425"/>
    </row>
    <row r="426" spans="6:6" s="1" customFormat="1">
      <c r="F426"/>
    </row>
    <row r="427" spans="6:6" s="1" customFormat="1">
      <c r="F427"/>
    </row>
    <row r="428" spans="6:6" s="1" customFormat="1">
      <c r="F428"/>
    </row>
    <row r="429" spans="6:6" s="1" customFormat="1">
      <c r="F429"/>
    </row>
    <row r="430" spans="6:6" s="1" customFormat="1">
      <c r="F430"/>
    </row>
    <row r="431" spans="6:6" s="1" customFormat="1">
      <c r="F431"/>
    </row>
    <row r="432" spans="6:6" s="1" customFormat="1">
      <c r="F432"/>
    </row>
    <row r="433" spans="6:6" s="1" customFormat="1">
      <c r="F433"/>
    </row>
    <row r="434" spans="6:6" s="1" customFormat="1">
      <c r="F434"/>
    </row>
    <row r="435" spans="6:6" s="1" customFormat="1">
      <c r="F435"/>
    </row>
    <row r="436" spans="6:6" s="1" customFormat="1">
      <c r="F436"/>
    </row>
    <row r="437" spans="6:6" s="1" customFormat="1">
      <c r="F437"/>
    </row>
    <row r="438" spans="6:6" s="1" customFormat="1">
      <c r="F438"/>
    </row>
    <row r="439" spans="6:6" s="1" customFormat="1">
      <c r="F439"/>
    </row>
    <row r="440" spans="6:6" s="1" customFormat="1">
      <c r="F440"/>
    </row>
    <row r="441" spans="6:6" s="1" customFormat="1">
      <c r="F441"/>
    </row>
    <row r="442" spans="6:6" s="1" customFormat="1">
      <c r="F442"/>
    </row>
    <row r="443" spans="6:6" s="1" customFormat="1">
      <c r="F443"/>
    </row>
    <row r="444" spans="6:6" s="1" customFormat="1">
      <c r="F444"/>
    </row>
    <row r="445" spans="6:6" s="1" customFormat="1">
      <c r="F445"/>
    </row>
    <row r="446" spans="6:6" s="1" customFormat="1">
      <c r="F446"/>
    </row>
    <row r="447" spans="6:6" s="1" customFormat="1">
      <c r="F447"/>
    </row>
    <row r="448" spans="6:6" s="1" customFormat="1">
      <c r="F448"/>
    </row>
    <row r="449" spans="6:6" s="1" customFormat="1">
      <c r="F449"/>
    </row>
    <row r="450" spans="6:6" s="1" customFormat="1">
      <c r="F450"/>
    </row>
    <row r="451" spans="6:6" s="1" customFormat="1">
      <c r="F451"/>
    </row>
    <row r="452" spans="6:6" s="1" customFormat="1">
      <c r="F452"/>
    </row>
    <row r="453" spans="6:6" s="1" customFormat="1">
      <c r="F453"/>
    </row>
    <row r="454" spans="6:6" s="1" customFormat="1">
      <c r="F454"/>
    </row>
    <row r="455" spans="6:6" s="1" customFormat="1">
      <c r="F455"/>
    </row>
    <row r="456" spans="6:6" s="1" customFormat="1">
      <c r="F456"/>
    </row>
    <row r="457" spans="6:6" s="1" customFormat="1">
      <c r="F457"/>
    </row>
    <row r="458" spans="6:6" s="1" customFormat="1">
      <c r="F458"/>
    </row>
    <row r="459" spans="6:6" s="1" customFormat="1">
      <c r="F459"/>
    </row>
    <row r="460" spans="6:6" s="1" customFormat="1">
      <c r="F460"/>
    </row>
    <row r="461" spans="6:6" s="1" customFormat="1">
      <c r="F461"/>
    </row>
    <row r="462" spans="6:6" s="1" customFormat="1">
      <c r="F462"/>
    </row>
    <row r="463" spans="6:6" s="1" customFormat="1">
      <c r="F463"/>
    </row>
    <row r="464" spans="6:6" s="1" customFormat="1">
      <c r="F464"/>
    </row>
    <row r="465" spans="6:6" s="1" customFormat="1">
      <c r="F465"/>
    </row>
    <row r="466" spans="6:6" s="1" customFormat="1">
      <c r="F466"/>
    </row>
    <row r="467" spans="6:6" s="1" customFormat="1">
      <c r="F467"/>
    </row>
    <row r="468" spans="6:6" s="1" customFormat="1">
      <c r="F468"/>
    </row>
    <row r="469" spans="6:6" s="1" customFormat="1">
      <c r="F469"/>
    </row>
    <row r="470" spans="6:6" s="1" customFormat="1">
      <c r="F470"/>
    </row>
    <row r="471" spans="6:6" s="1" customFormat="1">
      <c r="F471"/>
    </row>
    <row r="472" spans="6:6" s="1" customFormat="1">
      <c r="F472"/>
    </row>
    <row r="473" spans="6:6" s="1" customFormat="1">
      <c r="F473"/>
    </row>
    <row r="474" spans="6:6" s="1" customFormat="1">
      <c r="F474"/>
    </row>
    <row r="475" spans="6:6" s="1" customFormat="1">
      <c r="F475"/>
    </row>
    <row r="476" spans="6:6" s="1" customFormat="1">
      <c r="F476"/>
    </row>
    <row r="477" spans="6:6" s="1" customFormat="1">
      <c r="F477"/>
    </row>
    <row r="478" spans="6:6" s="1" customFormat="1">
      <c r="F478"/>
    </row>
    <row r="479" spans="6:6" s="1" customFormat="1">
      <c r="F479"/>
    </row>
    <row r="480" spans="6:6" s="1" customFormat="1">
      <c r="F480"/>
    </row>
    <row r="481" spans="6:6" s="1" customFormat="1">
      <c r="F481"/>
    </row>
    <row r="482" spans="6:6" s="1" customFormat="1">
      <c r="F482"/>
    </row>
    <row r="483" spans="6:6" s="1" customFormat="1">
      <c r="F483"/>
    </row>
    <row r="484" spans="6:6" s="1" customFormat="1">
      <c r="F484"/>
    </row>
    <row r="485" spans="6:6" s="1" customFormat="1">
      <c r="F485"/>
    </row>
    <row r="486" spans="6:6" s="1" customFormat="1">
      <c r="F486"/>
    </row>
    <row r="487" spans="6:6" s="1" customFormat="1">
      <c r="F487"/>
    </row>
    <row r="488" spans="6:6" s="1" customFormat="1">
      <c r="F488"/>
    </row>
    <row r="489" spans="6:6" s="1" customFormat="1">
      <c r="F489"/>
    </row>
    <row r="490" spans="6:6" s="1" customFormat="1">
      <c r="F490"/>
    </row>
    <row r="491" spans="6:6" s="1" customFormat="1">
      <c r="F491"/>
    </row>
    <row r="492" spans="6:6" s="1" customFormat="1">
      <c r="F492"/>
    </row>
    <row r="493" spans="6:6" s="1" customFormat="1">
      <c r="F493"/>
    </row>
    <row r="494" spans="6:6" s="1" customFormat="1">
      <c r="F494"/>
    </row>
    <row r="495" spans="6:6" s="1" customFormat="1">
      <c r="F495"/>
    </row>
    <row r="496" spans="6:6" s="1" customFormat="1">
      <c r="F496"/>
    </row>
    <row r="497" spans="6:6" s="1" customFormat="1">
      <c r="F497"/>
    </row>
    <row r="498" spans="6:6" s="1" customFormat="1">
      <c r="F498"/>
    </row>
    <row r="499" spans="6:6" s="1" customFormat="1">
      <c r="F499"/>
    </row>
    <row r="500" spans="6:6" s="1" customFormat="1">
      <c r="F500"/>
    </row>
    <row r="501" spans="6:6" s="1" customFormat="1">
      <c r="F501"/>
    </row>
    <row r="502" spans="6:6" s="1" customFormat="1">
      <c r="F502"/>
    </row>
    <row r="503" spans="6:6" s="1" customFormat="1">
      <c r="F503"/>
    </row>
    <row r="504" spans="6:6" s="1" customFormat="1">
      <c r="F504"/>
    </row>
    <row r="505" spans="6:6" s="1" customFormat="1">
      <c r="F505"/>
    </row>
    <row r="506" spans="6:6" s="1" customFormat="1">
      <c r="F506"/>
    </row>
    <row r="507" spans="6:6" s="1" customFormat="1">
      <c r="F507"/>
    </row>
    <row r="508" spans="6:6" s="1" customFormat="1">
      <c r="F508"/>
    </row>
    <row r="509" spans="6:6" s="1" customFormat="1">
      <c r="F509"/>
    </row>
    <row r="510" spans="6:6" s="1" customFormat="1">
      <c r="F510"/>
    </row>
    <row r="511" spans="6:6" s="1" customFormat="1">
      <c r="F511"/>
    </row>
    <row r="512" spans="6:6" s="1" customFormat="1">
      <c r="F512"/>
    </row>
    <row r="513" spans="6:6" s="1" customFormat="1">
      <c r="F513"/>
    </row>
    <row r="514" spans="6:6" s="1" customFormat="1">
      <c r="F514"/>
    </row>
    <row r="515" spans="6:6" s="1" customFormat="1">
      <c r="F515"/>
    </row>
    <row r="516" spans="6:6" s="1" customFormat="1">
      <c r="F516"/>
    </row>
    <row r="517" spans="6:6" s="1" customFormat="1">
      <c r="F517"/>
    </row>
    <row r="518" spans="6:6" s="1" customFormat="1">
      <c r="F518"/>
    </row>
    <row r="519" spans="6:6" s="1" customFormat="1">
      <c r="F519"/>
    </row>
    <row r="520" spans="6:6" s="1" customFormat="1">
      <c r="F520"/>
    </row>
    <row r="521" spans="6:6" s="1" customFormat="1">
      <c r="F521"/>
    </row>
    <row r="522" spans="6:6" s="1" customFormat="1">
      <c r="F522"/>
    </row>
    <row r="523" spans="6:6" s="1" customFormat="1">
      <c r="F523"/>
    </row>
    <row r="524" spans="6:6" s="1" customFormat="1">
      <c r="F524"/>
    </row>
    <row r="525" spans="6:6" s="1" customFormat="1">
      <c r="F525"/>
    </row>
    <row r="526" spans="6:6" s="1" customFormat="1">
      <c r="F526"/>
    </row>
    <row r="527" spans="6:6" s="1" customFormat="1">
      <c r="F527"/>
    </row>
    <row r="528" spans="6:6" s="1" customFormat="1">
      <c r="F528"/>
    </row>
    <row r="529" spans="6:6" s="1" customFormat="1">
      <c r="F529"/>
    </row>
    <row r="530" spans="6:6" s="1" customFormat="1">
      <c r="F530"/>
    </row>
    <row r="531" spans="6:6" s="1" customFormat="1">
      <c r="F531"/>
    </row>
    <row r="532" spans="6:6" s="1" customFormat="1">
      <c r="F532"/>
    </row>
    <row r="533" spans="6:6" s="1" customFormat="1">
      <c r="F533"/>
    </row>
    <row r="534" spans="6:6" s="1" customFormat="1">
      <c r="F534"/>
    </row>
    <row r="535" spans="6:6" s="1" customFormat="1">
      <c r="F535"/>
    </row>
    <row r="536" spans="6:6" s="1" customFormat="1">
      <c r="F536"/>
    </row>
    <row r="537" spans="6:6" s="1" customFormat="1">
      <c r="F537"/>
    </row>
    <row r="538" spans="6:6" s="1" customFormat="1">
      <c r="F538"/>
    </row>
    <row r="539" spans="6:6" s="1" customFormat="1">
      <c r="F539"/>
    </row>
    <row r="540" spans="6:6" s="1" customFormat="1">
      <c r="F540"/>
    </row>
    <row r="541" spans="6:6" s="1" customFormat="1">
      <c r="F541"/>
    </row>
    <row r="542" spans="6:6" s="1" customFormat="1">
      <c r="F542"/>
    </row>
    <row r="543" spans="6:6" s="1" customFormat="1">
      <c r="F543"/>
    </row>
    <row r="544" spans="6:6" s="1" customFormat="1">
      <c r="F544"/>
    </row>
    <row r="545" spans="6:6" s="1" customFormat="1">
      <c r="F545"/>
    </row>
    <row r="546" spans="6:6" s="1" customFormat="1">
      <c r="F546"/>
    </row>
    <row r="547" spans="6:6" s="1" customFormat="1">
      <c r="F547"/>
    </row>
    <row r="548" spans="6:6" s="1" customFormat="1">
      <c r="F548"/>
    </row>
    <row r="549" spans="6:6" s="1" customFormat="1">
      <c r="F549"/>
    </row>
    <row r="550" spans="6:6" s="1" customFormat="1">
      <c r="F550"/>
    </row>
    <row r="551" spans="6:6" s="1" customFormat="1">
      <c r="F551"/>
    </row>
    <row r="552" spans="6:6" s="1" customFormat="1">
      <c r="F552"/>
    </row>
    <row r="553" spans="6:6" s="1" customFormat="1">
      <c r="F553"/>
    </row>
    <row r="554" spans="6:6" s="1" customFormat="1">
      <c r="F554"/>
    </row>
    <row r="555" spans="6:6" s="1" customFormat="1">
      <c r="F555"/>
    </row>
    <row r="556" spans="6:6" s="1" customFormat="1">
      <c r="F556"/>
    </row>
    <row r="557" spans="6:6" s="1" customFormat="1">
      <c r="F557"/>
    </row>
    <row r="558" spans="6:6" s="1" customFormat="1">
      <c r="F558"/>
    </row>
    <row r="559" spans="6:6" s="1" customFormat="1">
      <c r="F559"/>
    </row>
    <row r="560" spans="6:6" s="1" customFormat="1">
      <c r="F560"/>
    </row>
    <row r="561" spans="6:6" s="1" customFormat="1">
      <c r="F561"/>
    </row>
    <row r="562" spans="6:6" s="1" customFormat="1">
      <c r="F562"/>
    </row>
    <row r="563" spans="6:6" s="1" customFormat="1">
      <c r="F563"/>
    </row>
    <row r="564" spans="6:6" s="1" customFormat="1">
      <c r="F564"/>
    </row>
    <row r="565" spans="6:6" s="1" customFormat="1">
      <c r="F565"/>
    </row>
    <row r="566" spans="6:6" s="1" customFormat="1">
      <c r="F566"/>
    </row>
    <row r="567" spans="6:6" s="1" customFormat="1">
      <c r="F567"/>
    </row>
    <row r="568" spans="6:6" s="1" customFormat="1">
      <c r="F568"/>
    </row>
    <row r="569" spans="6:6" s="1" customFormat="1">
      <c r="F569"/>
    </row>
    <row r="570" spans="6:6" s="1" customFormat="1">
      <c r="F570"/>
    </row>
    <row r="571" spans="6:6" s="1" customFormat="1">
      <c r="F571"/>
    </row>
    <row r="572" spans="6:6" s="1" customFormat="1">
      <c r="F572"/>
    </row>
    <row r="573" spans="6:6" s="1" customFormat="1">
      <c r="F573"/>
    </row>
    <row r="574" spans="6:6" s="1" customFormat="1">
      <c r="F574"/>
    </row>
    <row r="575" spans="6:6" s="1" customFormat="1">
      <c r="F575"/>
    </row>
    <row r="576" spans="6:6" s="1" customFormat="1">
      <c r="F576"/>
    </row>
    <row r="577" spans="6:6" s="1" customFormat="1">
      <c r="F577"/>
    </row>
    <row r="578" spans="6:6" s="1" customFormat="1">
      <c r="F578"/>
    </row>
    <row r="579" spans="6:6" s="1" customFormat="1">
      <c r="F579"/>
    </row>
    <row r="580" spans="6:6" s="1" customFormat="1">
      <c r="F580"/>
    </row>
    <row r="581" spans="6:6" s="1" customFormat="1">
      <c r="F581"/>
    </row>
    <row r="582" spans="6:6" s="1" customFormat="1">
      <c r="F582"/>
    </row>
    <row r="583" spans="6:6" s="1" customFormat="1">
      <c r="F583"/>
    </row>
    <row r="584" spans="6:6" s="1" customFormat="1">
      <c r="F584"/>
    </row>
    <row r="585" spans="6:6" s="1" customFormat="1">
      <c r="F585"/>
    </row>
    <row r="586" spans="6:6" s="1" customFormat="1">
      <c r="F586"/>
    </row>
    <row r="587" spans="6:6" s="1" customFormat="1">
      <c r="F587"/>
    </row>
    <row r="588" spans="6:6" s="1" customFormat="1">
      <c r="F588"/>
    </row>
    <row r="589" spans="6:6" s="1" customFormat="1">
      <c r="F589"/>
    </row>
    <row r="590" spans="6:6" s="1" customFormat="1">
      <c r="F590"/>
    </row>
    <row r="591" spans="6:6" s="1" customFormat="1">
      <c r="F591"/>
    </row>
    <row r="592" spans="6:6" s="1" customFormat="1">
      <c r="F592"/>
    </row>
    <row r="593" spans="6:6" s="1" customFormat="1">
      <c r="F593"/>
    </row>
    <row r="594" spans="6:6" s="1" customFormat="1">
      <c r="F594"/>
    </row>
    <row r="595" spans="6:6" s="1" customFormat="1">
      <c r="F595"/>
    </row>
    <row r="596" spans="6:6" s="1" customFormat="1">
      <c r="F596"/>
    </row>
    <row r="597" spans="6:6" s="1" customFormat="1">
      <c r="F597"/>
    </row>
    <row r="598" spans="6:6" s="1" customFormat="1">
      <c r="F598"/>
    </row>
    <row r="599" spans="6:6" s="1" customFormat="1">
      <c r="F599"/>
    </row>
    <row r="600" spans="6:6" s="1" customFormat="1">
      <c r="F600"/>
    </row>
    <row r="601" spans="6:6" s="1" customFormat="1">
      <c r="F601"/>
    </row>
    <row r="602" spans="6:6" s="1" customFormat="1">
      <c r="F602"/>
    </row>
    <row r="603" spans="6:6" s="1" customFormat="1">
      <c r="F603"/>
    </row>
    <row r="604" spans="6:6" s="1" customFormat="1">
      <c r="F604"/>
    </row>
    <row r="605" spans="6:6" s="1" customFormat="1">
      <c r="F605"/>
    </row>
    <row r="606" spans="6:6" s="1" customFormat="1">
      <c r="F606"/>
    </row>
    <row r="607" spans="6:6" s="1" customFormat="1">
      <c r="F607"/>
    </row>
    <row r="608" spans="6:6" s="1" customFormat="1">
      <c r="F608"/>
    </row>
    <row r="609" spans="6:6" s="1" customFormat="1">
      <c r="F609"/>
    </row>
    <row r="610" spans="6:6" s="1" customFormat="1">
      <c r="F610"/>
    </row>
    <row r="611" spans="6:6" s="1" customFormat="1">
      <c r="F611"/>
    </row>
    <row r="612" spans="6:6" s="1" customFormat="1">
      <c r="F612"/>
    </row>
    <row r="613" spans="6:6" s="1" customFormat="1">
      <c r="F613"/>
    </row>
    <row r="614" spans="6:6" s="1" customFormat="1">
      <c r="F614"/>
    </row>
    <row r="615" spans="6:6" s="1" customFormat="1">
      <c r="F615"/>
    </row>
    <row r="616" spans="6:6" s="1" customFormat="1">
      <c r="F616"/>
    </row>
    <row r="617" spans="6:6" s="1" customFormat="1">
      <c r="F617"/>
    </row>
    <row r="618" spans="6:6" s="1" customFormat="1">
      <c r="F618"/>
    </row>
    <row r="619" spans="6:6" s="1" customFormat="1">
      <c r="F619"/>
    </row>
    <row r="620" spans="6:6" s="1" customFormat="1">
      <c r="F620"/>
    </row>
    <row r="621" spans="6:6" s="1" customFormat="1">
      <c r="F621"/>
    </row>
    <row r="622" spans="6:6" s="1" customFormat="1">
      <c r="F622"/>
    </row>
    <row r="623" spans="6:6" s="1" customFormat="1">
      <c r="F623"/>
    </row>
    <row r="624" spans="6:6" s="1" customFormat="1">
      <c r="F624"/>
    </row>
    <row r="625" spans="6:6" s="1" customFormat="1">
      <c r="F625"/>
    </row>
    <row r="626" spans="6:6" s="1" customFormat="1">
      <c r="F626"/>
    </row>
    <row r="627" spans="6:6" s="1" customFormat="1">
      <c r="F627"/>
    </row>
    <row r="628" spans="6:6" s="1" customFormat="1">
      <c r="F628"/>
    </row>
    <row r="629" spans="6:6" s="1" customFormat="1">
      <c r="F629"/>
    </row>
    <row r="630" spans="6:6" s="1" customFormat="1">
      <c r="F630"/>
    </row>
    <row r="631" spans="6:6" s="1" customFormat="1">
      <c r="F631"/>
    </row>
    <row r="632" spans="6:6" s="1" customFormat="1">
      <c r="F632"/>
    </row>
    <row r="633" spans="6:6" s="1" customFormat="1">
      <c r="F633"/>
    </row>
    <row r="634" spans="6:6" s="1" customFormat="1">
      <c r="F634"/>
    </row>
    <row r="635" spans="6:6" s="1" customFormat="1">
      <c r="F635"/>
    </row>
    <row r="636" spans="6:6" s="1" customFormat="1">
      <c r="F636"/>
    </row>
    <row r="637" spans="6:6" s="1" customFormat="1">
      <c r="F637"/>
    </row>
    <row r="638" spans="6:6" s="1" customFormat="1">
      <c r="F638"/>
    </row>
    <row r="639" spans="6:6" s="1" customFormat="1">
      <c r="F639"/>
    </row>
    <row r="640" spans="6:6" s="1" customFormat="1">
      <c r="F640"/>
    </row>
    <row r="641" spans="6:6" s="1" customFormat="1">
      <c r="F641"/>
    </row>
    <row r="642" spans="6:6" s="1" customFormat="1">
      <c r="F642"/>
    </row>
    <row r="643" spans="6:6" s="1" customFormat="1">
      <c r="F643"/>
    </row>
    <row r="644" spans="6:6" s="1" customFormat="1">
      <c r="F644"/>
    </row>
    <row r="645" spans="6:6" s="1" customFormat="1">
      <c r="F645"/>
    </row>
    <row r="646" spans="6:6" s="1" customFormat="1">
      <c r="F646"/>
    </row>
    <row r="647" spans="6:6" s="1" customFormat="1">
      <c r="F647"/>
    </row>
    <row r="648" spans="6:6" s="1" customFormat="1">
      <c r="F648"/>
    </row>
    <row r="649" spans="6:6" s="1" customFormat="1">
      <c r="F649"/>
    </row>
    <row r="650" spans="6:6" s="1" customFormat="1">
      <c r="F650"/>
    </row>
    <row r="651" spans="6:6" s="1" customFormat="1">
      <c r="F651"/>
    </row>
    <row r="652" spans="6:6" s="1" customFormat="1">
      <c r="F652"/>
    </row>
    <row r="653" spans="6:6" s="1" customFormat="1">
      <c r="F653"/>
    </row>
    <row r="654" spans="6:6" s="1" customFormat="1">
      <c r="F654"/>
    </row>
    <row r="655" spans="6:6" s="1" customFormat="1">
      <c r="F655"/>
    </row>
    <row r="656" spans="6:6" s="1" customFormat="1">
      <c r="F656"/>
    </row>
    <row r="657" spans="6:6" s="1" customFormat="1">
      <c r="F657"/>
    </row>
    <row r="658" spans="6:6" s="1" customFormat="1">
      <c r="F658"/>
    </row>
    <row r="659" spans="6:6" s="1" customFormat="1">
      <c r="F659"/>
    </row>
    <row r="660" spans="6:6" s="1" customFormat="1">
      <c r="F660"/>
    </row>
    <row r="661" spans="6:6" s="1" customFormat="1">
      <c r="F661"/>
    </row>
    <row r="662" spans="6:6" s="1" customFormat="1">
      <c r="F662"/>
    </row>
    <row r="663" spans="6:6" s="1" customFormat="1">
      <c r="F663"/>
    </row>
    <row r="664" spans="6:6" s="1" customFormat="1">
      <c r="F664"/>
    </row>
    <row r="665" spans="6:6" s="1" customFormat="1">
      <c r="F665"/>
    </row>
    <row r="666" spans="6:6" s="1" customFormat="1">
      <c r="F666"/>
    </row>
    <row r="667" spans="6:6" s="1" customFormat="1">
      <c r="F667"/>
    </row>
    <row r="668" spans="6:6" s="1" customFormat="1">
      <c r="F668"/>
    </row>
    <row r="669" spans="6:6" s="1" customFormat="1">
      <c r="F669"/>
    </row>
    <row r="670" spans="6:6" s="1" customFormat="1">
      <c r="F670"/>
    </row>
    <row r="671" spans="6:6" s="1" customFormat="1">
      <c r="F671"/>
    </row>
    <row r="672" spans="6:6" s="1" customFormat="1">
      <c r="F672"/>
    </row>
    <row r="673" spans="6:6" s="1" customFormat="1">
      <c r="F673"/>
    </row>
    <row r="674" spans="6:6" s="1" customFormat="1">
      <c r="F674"/>
    </row>
    <row r="675" spans="6:6" s="1" customFormat="1">
      <c r="F675"/>
    </row>
    <row r="676" spans="6:6" s="1" customFormat="1">
      <c r="F676"/>
    </row>
    <row r="677" spans="6:6" s="1" customFormat="1">
      <c r="F677"/>
    </row>
    <row r="678" spans="6:6" s="1" customFormat="1">
      <c r="F678"/>
    </row>
    <row r="679" spans="6:6" s="1" customFormat="1">
      <c r="F679"/>
    </row>
    <row r="680" spans="6:6" s="1" customFormat="1">
      <c r="F680"/>
    </row>
    <row r="681" spans="6:6" s="1" customFormat="1">
      <c r="F681"/>
    </row>
    <row r="682" spans="6:6" s="1" customFormat="1">
      <c r="F682"/>
    </row>
    <row r="683" spans="6:6" s="1" customFormat="1">
      <c r="F683"/>
    </row>
    <row r="684" spans="6:6" s="1" customFormat="1">
      <c r="F684"/>
    </row>
    <row r="685" spans="6:6" s="1" customFormat="1">
      <c r="F685"/>
    </row>
    <row r="686" spans="6:6" s="1" customFormat="1">
      <c r="F686"/>
    </row>
    <row r="687" spans="6:6" s="1" customFormat="1">
      <c r="F687"/>
    </row>
    <row r="688" spans="6:6" s="1" customFormat="1">
      <c r="F688"/>
    </row>
    <row r="689" spans="6:6" s="1" customFormat="1">
      <c r="F689"/>
    </row>
    <row r="690" spans="6:6" s="1" customFormat="1">
      <c r="F690"/>
    </row>
    <row r="691" spans="6:6" s="1" customFormat="1">
      <c r="F691"/>
    </row>
    <row r="692" spans="6:6" s="1" customFormat="1">
      <c r="F692"/>
    </row>
    <row r="693" spans="6:6" s="1" customFormat="1">
      <c r="F693"/>
    </row>
    <row r="694" spans="6:6" s="1" customFormat="1">
      <c r="F694"/>
    </row>
    <row r="695" spans="6:6" s="1" customFormat="1">
      <c r="F695"/>
    </row>
    <row r="696" spans="6:6" s="1" customFormat="1">
      <c r="F696"/>
    </row>
    <row r="697" spans="6:6" s="1" customFormat="1">
      <c r="F697"/>
    </row>
    <row r="698" spans="6:6" s="1" customFormat="1">
      <c r="F698"/>
    </row>
    <row r="699" spans="6:6" s="1" customFormat="1">
      <c r="F699"/>
    </row>
    <row r="700" spans="6:6" s="1" customFormat="1">
      <c r="F700"/>
    </row>
    <row r="701" spans="6:6" s="1" customFormat="1">
      <c r="F701"/>
    </row>
    <row r="702" spans="6:6" s="1" customFormat="1">
      <c r="F702"/>
    </row>
    <row r="703" spans="6:6" s="1" customFormat="1">
      <c r="F703"/>
    </row>
    <row r="704" spans="6:6" s="1" customFormat="1">
      <c r="F704"/>
    </row>
    <row r="705" spans="6:6" s="1" customFormat="1">
      <c r="F705"/>
    </row>
    <row r="706" spans="6:6" s="1" customFormat="1">
      <c r="F706"/>
    </row>
    <row r="707" spans="6:6" s="1" customFormat="1">
      <c r="F707"/>
    </row>
    <row r="708" spans="6:6" s="1" customFormat="1">
      <c r="F708"/>
    </row>
    <row r="709" spans="6:6" s="1" customFormat="1">
      <c r="F709"/>
    </row>
    <row r="710" spans="6:6" s="1" customFormat="1">
      <c r="F710"/>
    </row>
    <row r="711" spans="6:6" s="1" customFormat="1">
      <c r="F711"/>
    </row>
    <row r="712" spans="6:6" s="1" customFormat="1">
      <c r="F712"/>
    </row>
    <row r="713" spans="6:6" s="1" customFormat="1">
      <c r="F713"/>
    </row>
    <row r="714" spans="6:6" s="1" customFormat="1">
      <c r="F714"/>
    </row>
    <row r="715" spans="6:6" s="1" customFormat="1">
      <c r="F715"/>
    </row>
    <row r="716" spans="6:6" s="1" customFormat="1">
      <c r="F716"/>
    </row>
    <row r="717" spans="6:6" s="1" customFormat="1">
      <c r="F717"/>
    </row>
    <row r="718" spans="6:6" s="1" customFormat="1">
      <c r="F718"/>
    </row>
    <row r="719" spans="6:6" s="1" customFormat="1">
      <c r="F719"/>
    </row>
    <row r="720" spans="6:6" s="1" customFormat="1">
      <c r="F720"/>
    </row>
    <row r="721" spans="6:6" s="1" customFormat="1">
      <c r="F721"/>
    </row>
    <row r="722" spans="6:6" s="1" customFormat="1">
      <c r="F722"/>
    </row>
    <row r="723" spans="6:6" s="1" customFormat="1">
      <c r="F723"/>
    </row>
    <row r="724" spans="6:6" s="1" customFormat="1">
      <c r="F724"/>
    </row>
    <row r="725" spans="6:6" s="1" customFormat="1">
      <c r="F725"/>
    </row>
    <row r="726" spans="6:6" s="1" customFormat="1">
      <c r="F726"/>
    </row>
    <row r="727" spans="6:6" s="1" customFormat="1">
      <c r="F727"/>
    </row>
    <row r="728" spans="6:6" s="1" customFormat="1">
      <c r="F728"/>
    </row>
    <row r="729" spans="6:6" s="1" customFormat="1">
      <c r="F729"/>
    </row>
    <row r="730" spans="6:6" s="1" customFormat="1">
      <c r="F730"/>
    </row>
    <row r="731" spans="6:6" s="1" customFormat="1">
      <c r="F731"/>
    </row>
    <row r="732" spans="6:6" s="1" customFormat="1">
      <c r="F732"/>
    </row>
    <row r="733" spans="6:6" s="1" customFormat="1">
      <c r="F733"/>
    </row>
    <row r="734" spans="6:6" s="1" customFormat="1">
      <c r="F734"/>
    </row>
    <row r="735" spans="6:6" s="1" customFormat="1">
      <c r="F735"/>
    </row>
    <row r="736" spans="6:6" s="1" customFormat="1">
      <c r="F736"/>
    </row>
    <row r="737" spans="6:6" s="1" customFormat="1">
      <c r="F737"/>
    </row>
    <row r="738" spans="6:6" s="1" customFormat="1">
      <c r="F738"/>
    </row>
    <row r="739" spans="6:6" s="1" customFormat="1">
      <c r="F739"/>
    </row>
    <row r="740" spans="6:6" s="1" customFormat="1">
      <c r="F740"/>
    </row>
    <row r="741" spans="6:6" s="1" customFormat="1">
      <c r="F741"/>
    </row>
    <row r="742" spans="6:6" s="1" customFormat="1">
      <c r="F742"/>
    </row>
    <row r="743" spans="6:6" s="1" customFormat="1">
      <c r="F743"/>
    </row>
    <row r="744" spans="6:6" s="1" customFormat="1">
      <c r="F744"/>
    </row>
    <row r="745" spans="6:6" s="1" customFormat="1">
      <c r="F745"/>
    </row>
    <row r="746" spans="6:6" s="1" customFormat="1">
      <c r="F746"/>
    </row>
    <row r="747" spans="6:6" s="1" customFormat="1">
      <c r="F747"/>
    </row>
    <row r="748" spans="6:6" s="1" customFormat="1">
      <c r="F748"/>
    </row>
    <row r="749" spans="6:6" s="1" customFormat="1">
      <c r="F749"/>
    </row>
    <row r="750" spans="6:6" s="1" customFormat="1">
      <c r="F750"/>
    </row>
    <row r="751" spans="6:6" s="1" customFormat="1">
      <c r="F751"/>
    </row>
    <row r="752" spans="6:6" s="1" customFormat="1">
      <c r="F752"/>
    </row>
    <row r="753" spans="6:6" s="1" customFormat="1">
      <c r="F753"/>
    </row>
    <row r="754" spans="6:6" s="1" customFormat="1">
      <c r="F754"/>
    </row>
    <row r="755" spans="6:6" s="1" customFormat="1">
      <c r="F755"/>
    </row>
    <row r="756" spans="6:6" s="1" customFormat="1">
      <c r="F756"/>
    </row>
    <row r="757" spans="6:6" s="1" customFormat="1">
      <c r="F757"/>
    </row>
    <row r="758" spans="6:6" s="1" customFormat="1">
      <c r="F758"/>
    </row>
    <row r="759" spans="6:6" s="1" customFormat="1">
      <c r="F759"/>
    </row>
    <row r="760" spans="6:6" s="1" customFormat="1">
      <c r="F760"/>
    </row>
    <row r="761" spans="6:6" s="1" customFormat="1">
      <c r="F761"/>
    </row>
    <row r="762" spans="6:6" s="1" customFormat="1">
      <c r="F762"/>
    </row>
    <row r="763" spans="6:6" s="1" customFormat="1">
      <c r="F763"/>
    </row>
    <row r="764" spans="6:6" s="1" customFormat="1">
      <c r="F764"/>
    </row>
    <row r="765" spans="6:6" s="1" customFormat="1">
      <c r="F765"/>
    </row>
    <row r="766" spans="6:6" s="1" customFormat="1">
      <c r="F766"/>
    </row>
    <row r="767" spans="6:6" s="1" customFormat="1">
      <c r="F767"/>
    </row>
    <row r="768" spans="6:6" s="1" customFormat="1">
      <c r="F768"/>
    </row>
    <row r="769" spans="6:6" s="1" customFormat="1">
      <c r="F769"/>
    </row>
    <row r="770" spans="6:6" s="1" customFormat="1">
      <c r="F770"/>
    </row>
    <row r="771" spans="6:6" s="1" customFormat="1">
      <c r="F771"/>
    </row>
    <row r="772" spans="6:6" s="1" customFormat="1">
      <c r="F772"/>
    </row>
    <row r="773" spans="6:6" s="1" customFormat="1">
      <c r="F773"/>
    </row>
    <row r="774" spans="6:6" s="1" customFormat="1">
      <c r="F774"/>
    </row>
    <row r="775" spans="6:6" s="1" customFormat="1">
      <c r="F775"/>
    </row>
    <row r="776" spans="6:6" s="1" customFormat="1">
      <c r="F776"/>
    </row>
    <row r="777" spans="6:6" s="1" customFormat="1">
      <c r="F777"/>
    </row>
    <row r="778" spans="6:6" s="1" customFormat="1">
      <c r="F778"/>
    </row>
    <row r="779" spans="6:6" s="1" customFormat="1">
      <c r="F779"/>
    </row>
    <row r="780" spans="6:6" s="1" customFormat="1">
      <c r="F780"/>
    </row>
    <row r="781" spans="6:6" s="1" customFormat="1">
      <c r="F781"/>
    </row>
    <row r="782" spans="6:6" s="1" customFormat="1">
      <c r="F782"/>
    </row>
    <row r="783" spans="6:6" s="1" customFormat="1">
      <c r="F783"/>
    </row>
    <row r="784" spans="6:6" s="1" customFormat="1">
      <c r="F784"/>
    </row>
    <row r="785" spans="6:6" s="1" customFormat="1">
      <c r="F785"/>
    </row>
    <row r="786" spans="6:6" s="1" customFormat="1">
      <c r="F786"/>
    </row>
    <row r="787" spans="6:6" s="1" customFormat="1">
      <c r="F787"/>
    </row>
    <row r="788" spans="6:6" s="1" customFormat="1">
      <c r="F788"/>
    </row>
    <row r="789" spans="6:6" s="1" customFormat="1">
      <c r="F789"/>
    </row>
    <row r="790" spans="6:6" s="1" customFormat="1">
      <c r="F790"/>
    </row>
    <row r="791" spans="6:6" s="1" customFormat="1">
      <c r="F791"/>
    </row>
    <row r="792" spans="6:6" s="1" customFormat="1">
      <c r="F792"/>
    </row>
    <row r="793" spans="6:6" s="1" customFormat="1">
      <c r="F793"/>
    </row>
    <row r="794" spans="6:6" s="1" customFormat="1">
      <c r="F794"/>
    </row>
    <row r="795" spans="6:6" s="1" customFormat="1">
      <c r="F795"/>
    </row>
    <row r="796" spans="6:6" s="1" customFormat="1">
      <c r="F796"/>
    </row>
    <row r="797" spans="6:6" s="1" customFormat="1">
      <c r="F797"/>
    </row>
    <row r="798" spans="6:6" s="1" customFormat="1">
      <c r="F798"/>
    </row>
    <row r="799" spans="6:6" s="1" customFormat="1">
      <c r="F799"/>
    </row>
    <row r="800" spans="6:6" s="1" customFormat="1">
      <c r="F800"/>
    </row>
    <row r="801" spans="6:6" s="1" customFormat="1">
      <c r="F801"/>
    </row>
    <row r="802" spans="6:6" s="1" customFormat="1">
      <c r="F802"/>
    </row>
    <row r="803" spans="6:6" s="1" customFormat="1">
      <c r="F803"/>
    </row>
    <row r="804" spans="6:6" s="1" customFormat="1">
      <c r="F804"/>
    </row>
    <row r="805" spans="6:6" s="1" customFormat="1">
      <c r="F805"/>
    </row>
    <row r="806" spans="6:6" s="1" customFormat="1">
      <c r="F806"/>
    </row>
    <row r="807" spans="6:6" s="1" customFormat="1">
      <c r="F807"/>
    </row>
    <row r="808" spans="6:6" s="1" customFormat="1">
      <c r="F808"/>
    </row>
    <row r="809" spans="6:6" s="1" customFormat="1">
      <c r="F809"/>
    </row>
    <row r="810" spans="6:6" s="1" customFormat="1">
      <c r="F810"/>
    </row>
    <row r="811" spans="6:6" s="1" customFormat="1">
      <c r="F811"/>
    </row>
    <row r="812" spans="6:6" s="1" customFormat="1">
      <c r="F812"/>
    </row>
    <row r="813" spans="6:6" s="1" customFormat="1">
      <c r="F813"/>
    </row>
    <row r="814" spans="6:6" s="1" customFormat="1">
      <c r="F814"/>
    </row>
    <row r="815" spans="6:6" s="1" customFormat="1">
      <c r="F815"/>
    </row>
    <row r="816" spans="6:6" s="1" customFormat="1">
      <c r="F816"/>
    </row>
    <row r="817" spans="6:6" s="1" customFormat="1">
      <c r="F817"/>
    </row>
    <row r="818" spans="6:6" s="1" customFormat="1">
      <c r="F818"/>
    </row>
    <row r="819" spans="6:6" s="1" customFormat="1">
      <c r="F819"/>
    </row>
    <row r="820" spans="6:6" s="1" customFormat="1">
      <c r="F820"/>
    </row>
    <row r="821" spans="6:6" s="1" customFormat="1">
      <c r="F821"/>
    </row>
    <row r="822" spans="6:6" s="1" customFormat="1">
      <c r="F822"/>
    </row>
    <row r="823" spans="6:6" s="1" customFormat="1">
      <c r="F823"/>
    </row>
    <row r="824" spans="6:6" s="1" customFormat="1">
      <c r="F824"/>
    </row>
    <row r="825" spans="6:6" s="1" customFormat="1">
      <c r="F825"/>
    </row>
    <row r="826" spans="6:6" s="1" customFormat="1">
      <c r="F826"/>
    </row>
    <row r="827" spans="6:6" s="1" customFormat="1">
      <c r="F827"/>
    </row>
    <row r="828" spans="6:6" s="1" customFormat="1">
      <c r="F828"/>
    </row>
    <row r="829" spans="6:6" s="1" customFormat="1">
      <c r="F829"/>
    </row>
    <row r="830" spans="6:6" s="1" customFormat="1">
      <c r="F830"/>
    </row>
    <row r="831" spans="6:6" s="1" customFormat="1">
      <c r="F831"/>
    </row>
    <row r="832" spans="6:6" s="1" customFormat="1">
      <c r="F832"/>
    </row>
    <row r="833" spans="6:6" s="1" customFormat="1">
      <c r="F833"/>
    </row>
    <row r="834" spans="6:6" s="1" customFormat="1">
      <c r="F834"/>
    </row>
    <row r="835" spans="6:6" s="1" customFormat="1">
      <c r="F835"/>
    </row>
    <row r="836" spans="6:6" s="1" customFormat="1">
      <c r="F836"/>
    </row>
    <row r="837" spans="6:6" s="1" customFormat="1">
      <c r="F837"/>
    </row>
    <row r="838" spans="6:6" s="1" customFormat="1">
      <c r="F838"/>
    </row>
    <row r="839" spans="6:6" s="1" customFormat="1">
      <c r="F839"/>
    </row>
    <row r="840" spans="6:6" s="1" customFormat="1">
      <c r="F840"/>
    </row>
    <row r="841" spans="6:6" s="1" customFormat="1">
      <c r="F841"/>
    </row>
    <row r="842" spans="6:6" s="1" customFormat="1">
      <c r="F842"/>
    </row>
    <row r="843" spans="6:6" s="1" customFormat="1">
      <c r="F843"/>
    </row>
    <row r="844" spans="6:6" s="1" customFormat="1">
      <c r="F844"/>
    </row>
    <row r="845" spans="6:6" s="1" customFormat="1">
      <c r="F845"/>
    </row>
    <row r="846" spans="6:6" s="1" customFormat="1">
      <c r="F846"/>
    </row>
    <row r="847" spans="6:6" s="1" customFormat="1">
      <c r="F847"/>
    </row>
    <row r="848" spans="6:6" s="1" customFormat="1">
      <c r="F848"/>
    </row>
    <row r="849" spans="6:6" s="1" customFormat="1">
      <c r="F849"/>
    </row>
    <row r="850" spans="6:6" s="1" customFormat="1">
      <c r="F850"/>
    </row>
    <row r="851" spans="6:6" s="1" customFormat="1">
      <c r="F851"/>
    </row>
    <row r="852" spans="6:6" s="1" customFormat="1">
      <c r="F852"/>
    </row>
    <row r="853" spans="6:6" s="1" customFormat="1">
      <c r="F853"/>
    </row>
    <row r="854" spans="6:6" s="1" customFormat="1">
      <c r="F854"/>
    </row>
    <row r="855" spans="6:6" s="1" customFormat="1">
      <c r="F855"/>
    </row>
    <row r="856" spans="6:6" s="1" customFormat="1">
      <c r="F856"/>
    </row>
    <row r="857" spans="6:6" s="1" customFormat="1">
      <c r="F857"/>
    </row>
    <row r="858" spans="6:6" s="1" customFormat="1">
      <c r="F858"/>
    </row>
    <row r="859" spans="6:6" s="1" customFormat="1">
      <c r="F859"/>
    </row>
    <row r="860" spans="6:6" s="1" customFormat="1">
      <c r="F860"/>
    </row>
    <row r="861" spans="6:6" s="1" customFormat="1">
      <c r="F861"/>
    </row>
    <row r="862" spans="6:6" s="1" customFormat="1">
      <c r="F862"/>
    </row>
    <row r="863" spans="6:6" s="1" customFormat="1">
      <c r="F863"/>
    </row>
    <row r="864" spans="6:6" s="1" customFormat="1">
      <c r="F864"/>
    </row>
    <row r="865" spans="6:6" s="1" customFormat="1">
      <c r="F865"/>
    </row>
    <row r="866" spans="6:6" s="1" customFormat="1">
      <c r="F866"/>
    </row>
    <row r="867" spans="6:6" s="1" customFormat="1">
      <c r="F867"/>
    </row>
    <row r="868" spans="6:6" s="1" customFormat="1">
      <c r="F868"/>
    </row>
    <row r="869" spans="6:6" s="1" customFormat="1">
      <c r="F869"/>
    </row>
    <row r="870" spans="6:6" s="1" customFormat="1">
      <c r="F870"/>
    </row>
    <row r="871" spans="6:6" s="1" customFormat="1">
      <c r="F871"/>
    </row>
    <row r="872" spans="6:6" s="1" customFormat="1">
      <c r="F872"/>
    </row>
    <row r="873" spans="6:6" s="1" customFormat="1">
      <c r="F873"/>
    </row>
    <row r="874" spans="6:6" s="1" customFormat="1">
      <c r="F874"/>
    </row>
    <row r="875" spans="6:6" s="1" customFormat="1">
      <c r="F875"/>
    </row>
    <row r="876" spans="6:6" s="1" customFormat="1">
      <c r="F876"/>
    </row>
    <row r="877" spans="6:6" s="1" customFormat="1">
      <c r="F877"/>
    </row>
    <row r="878" spans="6:6" s="1" customFormat="1">
      <c r="F878"/>
    </row>
    <row r="879" spans="6:6" s="1" customFormat="1">
      <c r="F879"/>
    </row>
    <row r="880" spans="6:6" s="1" customFormat="1">
      <c r="F880"/>
    </row>
    <row r="881" spans="6:6" s="1" customFormat="1">
      <c r="F881"/>
    </row>
    <row r="882" spans="6:6" s="1" customFormat="1">
      <c r="F882"/>
    </row>
    <row r="883" spans="6:6" s="1" customFormat="1">
      <c r="F883"/>
    </row>
    <row r="884" spans="6:6" s="1" customFormat="1">
      <c r="F884"/>
    </row>
    <row r="885" spans="6:6" s="1" customFormat="1">
      <c r="F885"/>
    </row>
    <row r="886" spans="6:6" s="1" customFormat="1">
      <c r="F886"/>
    </row>
    <row r="887" spans="6:6" s="1" customFormat="1">
      <c r="F887"/>
    </row>
    <row r="888" spans="6:6" s="1" customFormat="1">
      <c r="F888"/>
    </row>
    <row r="889" spans="6:6" s="1" customFormat="1">
      <c r="F889"/>
    </row>
    <row r="890" spans="6:6" s="1" customFormat="1">
      <c r="F890"/>
    </row>
    <row r="891" spans="6:6" s="1" customFormat="1">
      <c r="F891"/>
    </row>
    <row r="892" spans="6:6" s="1" customFormat="1">
      <c r="F892"/>
    </row>
    <row r="893" spans="6:6" s="1" customFormat="1">
      <c r="F893"/>
    </row>
    <row r="894" spans="6:6" s="1" customFormat="1">
      <c r="F894"/>
    </row>
    <row r="895" spans="6:6" s="1" customFormat="1">
      <c r="F895"/>
    </row>
    <row r="896" spans="6:6" s="1" customFormat="1">
      <c r="F896"/>
    </row>
    <row r="897" spans="6:6" s="1" customFormat="1">
      <c r="F897"/>
    </row>
    <row r="898" spans="6:6" s="1" customFormat="1">
      <c r="F898"/>
    </row>
    <row r="899" spans="6:6" s="1" customFormat="1">
      <c r="F899"/>
    </row>
    <row r="900" spans="6:6" s="1" customFormat="1">
      <c r="F900"/>
    </row>
    <row r="901" spans="6:6" s="1" customFormat="1">
      <c r="F901"/>
    </row>
    <row r="902" spans="6:6" s="1" customFormat="1">
      <c r="F902"/>
    </row>
    <row r="903" spans="6:6" s="1" customFormat="1">
      <c r="F903"/>
    </row>
    <row r="904" spans="6:6" s="1" customFormat="1">
      <c r="F904"/>
    </row>
    <row r="905" spans="6:6" s="1" customFormat="1">
      <c r="F905"/>
    </row>
    <row r="906" spans="6:6" s="1" customFormat="1">
      <c r="F906"/>
    </row>
    <row r="907" spans="6:6" s="1" customFormat="1">
      <c r="F907"/>
    </row>
    <row r="908" spans="6:6" s="1" customFormat="1">
      <c r="F908"/>
    </row>
    <row r="909" spans="6:6" s="1" customFormat="1">
      <c r="F909"/>
    </row>
    <row r="910" spans="6:6" s="1" customFormat="1">
      <c r="F910"/>
    </row>
    <row r="911" spans="6:6" s="1" customFormat="1">
      <c r="F911"/>
    </row>
    <row r="912" spans="6:6" s="1" customFormat="1">
      <c r="F912"/>
    </row>
    <row r="913" spans="6:6" s="1" customFormat="1">
      <c r="F913"/>
    </row>
    <row r="914" spans="6:6" s="1" customFormat="1">
      <c r="F914"/>
    </row>
    <row r="915" spans="6:6" s="1" customFormat="1">
      <c r="F915"/>
    </row>
    <row r="916" spans="6:6" s="1" customFormat="1">
      <c r="F916"/>
    </row>
    <row r="917" spans="6:6" s="1" customFormat="1">
      <c r="F917"/>
    </row>
    <row r="918" spans="6:6" s="1" customFormat="1">
      <c r="F918"/>
    </row>
    <row r="919" spans="6:6" s="1" customFormat="1">
      <c r="F919"/>
    </row>
    <row r="920" spans="6:6" s="1" customFormat="1">
      <c r="F920"/>
    </row>
    <row r="921" spans="6:6" s="1" customFormat="1">
      <c r="F921"/>
    </row>
    <row r="922" spans="6:6" s="1" customFormat="1">
      <c r="F922"/>
    </row>
    <row r="923" spans="6:6" s="1" customFormat="1">
      <c r="F923"/>
    </row>
    <row r="924" spans="6:6" s="1" customFormat="1">
      <c r="F924"/>
    </row>
    <row r="925" spans="6:6" s="1" customFormat="1">
      <c r="F925"/>
    </row>
    <row r="926" spans="6:6" s="1" customFormat="1">
      <c r="F926"/>
    </row>
    <row r="927" spans="6:6" s="1" customFormat="1">
      <c r="F927"/>
    </row>
    <row r="928" spans="6:6" s="1" customFormat="1">
      <c r="F928"/>
    </row>
    <row r="929" spans="6:6" s="1" customFormat="1">
      <c r="F929"/>
    </row>
    <row r="930" spans="6:6" s="1" customFormat="1">
      <c r="F930"/>
    </row>
    <row r="931" spans="6:6" s="1" customFormat="1">
      <c r="F931"/>
    </row>
    <row r="932" spans="6:6" s="1" customFormat="1">
      <c r="F932"/>
    </row>
    <row r="933" spans="6:6" s="1" customFormat="1">
      <c r="F933"/>
    </row>
    <row r="934" spans="6:6" s="1" customFormat="1">
      <c r="F934"/>
    </row>
    <row r="935" spans="6:6" s="1" customFormat="1">
      <c r="F935"/>
    </row>
    <row r="936" spans="6:6" s="1" customFormat="1">
      <c r="F936"/>
    </row>
    <row r="937" spans="6:6" s="1" customFormat="1">
      <c r="F937"/>
    </row>
    <row r="938" spans="6:6" s="1" customFormat="1">
      <c r="F938"/>
    </row>
    <row r="939" spans="6:6" s="1" customFormat="1">
      <c r="F939"/>
    </row>
    <row r="940" spans="6:6" s="1" customFormat="1">
      <c r="F940"/>
    </row>
    <row r="941" spans="6:6" s="1" customFormat="1">
      <c r="F941"/>
    </row>
    <row r="942" spans="6:6" s="1" customFormat="1">
      <c r="F942"/>
    </row>
    <row r="943" spans="6:6" s="1" customFormat="1">
      <c r="F943"/>
    </row>
    <row r="944" spans="6:6" s="1" customFormat="1">
      <c r="F944"/>
    </row>
    <row r="945" spans="6:6" s="1" customFormat="1">
      <c r="F945"/>
    </row>
    <row r="946" spans="6:6" s="1" customFormat="1">
      <c r="F946"/>
    </row>
    <row r="947" spans="6:6" s="1" customFormat="1">
      <c r="F947"/>
    </row>
    <row r="948" spans="6:6" s="1" customFormat="1">
      <c r="F948"/>
    </row>
    <row r="949" spans="6:6" s="1" customFormat="1">
      <c r="F949"/>
    </row>
    <row r="950" spans="6:6" s="1" customFormat="1">
      <c r="F950"/>
    </row>
    <row r="951" spans="6:6" s="1" customFormat="1">
      <c r="F951"/>
    </row>
    <row r="952" spans="6:6" s="1" customFormat="1">
      <c r="F952"/>
    </row>
    <row r="953" spans="6:6" s="1" customFormat="1">
      <c r="F953"/>
    </row>
    <row r="954" spans="6:6" s="1" customFormat="1">
      <c r="F954"/>
    </row>
    <row r="955" spans="6:6" s="1" customFormat="1">
      <c r="F955"/>
    </row>
    <row r="956" spans="6:6" s="1" customFormat="1">
      <c r="F956"/>
    </row>
    <row r="957" spans="6:6" s="1" customFormat="1">
      <c r="F957"/>
    </row>
    <row r="958" spans="6:6" s="1" customFormat="1">
      <c r="F958"/>
    </row>
    <row r="959" spans="6:6" s="1" customFormat="1">
      <c r="F959"/>
    </row>
    <row r="960" spans="6:6" s="1" customFormat="1">
      <c r="F960"/>
    </row>
    <row r="961" spans="6:6" s="1" customFormat="1">
      <c r="F961"/>
    </row>
    <row r="962" spans="6:6" s="1" customFormat="1">
      <c r="F962"/>
    </row>
    <row r="963" spans="6:6" s="1" customFormat="1">
      <c r="F963"/>
    </row>
    <row r="964" spans="6:6" s="1" customFormat="1">
      <c r="F964"/>
    </row>
    <row r="965" spans="6:6" s="1" customFormat="1">
      <c r="F965"/>
    </row>
    <row r="966" spans="6:6" s="1" customFormat="1">
      <c r="F966"/>
    </row>
    <row r="967" spans="6:6" s="1" customFormat="1">
      <c r="F967"/>
    </row>
    <row r="968" spans="6:6" s="1" customFormat="1">
      <c r="F968"/>
    </row>
    <row r="969" spans="6:6" s="1" customFormat="1">
      <c r="F969"/>
    </row>
    <row r="970" spans="6:6" s="1" customFormat="1">
      <c r="F970"/>
    </row>
    <row r="971" spans="6:6" s="1" customFormat="1">
      <c r="F971"/>
    </row>
    <row r="972" spans="6:6" s="1" customFormat="1">
      <c r="F972"/>
    </row>
    <row r="973" spans="6:6" s="1" customFormat="1">
      <c r="F973"/>
    </row>
    <row r="974" spans="6:6" s="1" customFormat="1">
      <c r="F974"/>
    </row>
    <row r="975" spans="6:6" s="1" customFormat="1">
      <c r="F975"/>
    </row>
    <row r="976" spans="6:6" s="1" customFormat="1">
      <c r="F976"/>
    </row>
    <row r="977" spans="6:6" s="1" customFormat="1">
      <c r="F977"/>
    </row>
    <row r="978" spans="6:6" s="1" customFormat="1">
      <c r="F978"/>
    </row>
    <row r="979" spans="6:6" s="1" customFormat="1">
      <c r="F979"/>
    </row>
    <row r="980" spans="6:6" s="1" customFormat="1">
      <c r="F980"/>
    </row>
    <row r="981" spans="6:6" s="1" customFormat="1">
      <c r="F981"/>
    </row>
    <row r="982" spans="6:6" s="1" customFormat="1">
      <c r="F982"/>
    </row>
    <row r="983" spans="6:6" s="1" customFormat="1">
      <c r="F983"/>
    </row>
    <row r="984" spans="6:6" s="1" customFormat="1">
      <c r="F984"/>
    </row>
    <row r="985" spans="6:6" s="1" customFormat="1">
      <c r="F985"/>
    </row>
    <row r="986" spans="6:6" s="1" customFormat="1">
      <c r="F986"/>
    </row>
    <row r="987" spans="6:6" s="1" customFormat="1">
      <c r="F987"/>
    </row>
    <row r="988" spans="6:6" s="1" customFormat="1">
      <c r="F988"/>
    </row>
    <row r="989" spans="6:6" s="1" customFormat="1">
      <c r="F989"/>
    </row>
    <row r="990" spans="6:6" s="1" customFormat="1">
      <c r="F990"/>
    </row>
    <row r="991" spans="6:6" s="1" customFormat="1">
      <c r="F991"/>
    </row>
    <row r="992" spans="6:6" s="1" customFormat="1">
      <c r="F992"/>
    </row>
    <row r="993" spans="6:6" s="1" customFormat="1">
      <c r="F993"/>
    </row>
    <row r="994" spans="6:6" s="1" customFormat="1">
      <c r="F994"/>
    </row>
    <row r="995" spans="6:6" s="1" customFormat="1">
      <c r="F995"/>
    </row>
    <row r="996" spans="6:6" s="1" customFormat="1">
      <c r="F996"/>
    </row>
    <row r="997" spans="6:6" s="1" customFormat="1">
      <c r="F997"/>
    </row>
    <row r="998" spans="6:6" s="1" customFormat="1">
      <c r="F998"/>
    </row>
    <row r="999" spans="6:6" s="1" customFormat="1">
      <c r="F999"/>
    </row>
    <row r="1000" spans="6:6" s="1" customFormat="1">
      <c r="F1000"/>
    </row>
    <row r="1001" spans="6:6" s="1" customFormat="1">
      <c r="F1001"/>
    </row>
    <row r="1002" spans="6:6" s="1" customFormat="1">
      <c r="F1002"/>
    </row>
    <row r="1003" spans="6:6" s="1" customFormat="1">
      <c r="F1003"/>
    </row>
    <row r="1004" spans="6:6" s="1" customFormat="1">
      <c r="F1004"/>
    </row>
    <row r="1005" spans="6:6" s="1" customFormat="1">
      <c r="F1005"/>
    </row>
    <row r="1006" spans="6:6" s="1" customFormat="1">
      <c r="F1006"/>
    </row>
    <row r="1007" spans="6:6" s="1" customFormat="1">
      <c r="F1007"/>
    </row>
    <row r="1008" spans="6:6" s="1" customFormat="1">
      <c r="F1008"/>
    </row>
    <row r="1009" spans="6:6" s="1" customFormat="1">
      <c r="F1009"/>
    </row>
    <row r="1010" spans="6:6" s="1" customFormat="1">
      <c r="F1010"/>
    </row>
    <row r="1011" spans="6:6" s="1" customFormat="1">
      <c r="F1011"/>
    </row>
    <row r="1012" spans="6:6" s="1" customFormat="1">
      <c r="F1012"/>
    </row>
    <row r="1013" spans="6:6" s="1" customFormat="1">
      <c r="F1013"/>
    </row>
    <row r="1014" spans="6:6" s="1" customFormat="1">
      <c r="F1014"/>
    </row>
    <row r="1015" spans="6:6" s="1" customFormat="1">
      <c r="F1015"/>
    </row>
    <row r="1016" spans="6:6" s="1" customFormat="1">
      <c r="F1016"/>
    </row>
    <row r="1017" spans="6:6" s="1" customFormat="1">
      <c r="F1017"/>
    </row>
    <row r="1018" spans="6:6" s="1" customFormat="1">
      <c r="F1018"/>
    </row>
    <row r="1019" spans="6:6" s="1" customFormat="1">
      <c r="F1019"/>
    </row>
    <row r="1020" spans="6:6" s="1" customFormat="1">
      <c r="F1020"/>
    </row>
    <row r="1021" spans="6:6" s="1" customFormat="1">
      <c r="F1021"/>
    </row>
    <row r="1022" spans="6:6" s="1" customFormat="1">
      <c r="F1022"/>
    </row>
    <row r="1023" spans="6:6" s="1" customFormat="1">
      <c r="F1023"/>
    </row>
    <row r="1024" spans="6:6" s="1" customFormat="1">
      <c r="F1024"/>
    </row>
    <row r="1025" spans="6:6" s="1" customFormat="1">
      <c r="F1025"/>
    </row>
    <row r="1026" spans="6:6" s="1" customFormat="1">
      <c r="F1026"/>
    </row>
    <row r="1027" spans="6:6" s="1" customFormat="1">
      <c r="F1027"/>
    </row>
    <row r="1028" spans="6:6" s="1" customFormat="1">
      <c r="F1028"/>
    </row>
    <row r="1029" spans="6:6" s="1" customFormat="1">
      <c r="F1029"/>
    </row>
    <row r="1030" spans="6:6" s="1" customFormat="1">
      <c r="F1030"/>
    </row>
    <row r="1031" spans="6:6" s="1" customFormat="1">
      <c r="F1031"/>
    </row>
    <row r="1032" spans="6:6" s="1" customFormat="1">
      <c r="F1032"/>
    </row>
    <row r="1033" spans="6:6" s="1" customFormat="1">
      <c r="F1033"/>
    </row>
    <row r="1034" spans="6:6" s="1" customFormat="1">
      <c r="F1034"/>
    </row>
    <row r="1035" spans="6:6" s="1" customFormat="1">
      <c r="F1035"/>
    </row>
    <row r="1036" spans="6:6" s="1" customFormat="1">
      <c r="F1036"/>
    </row>
    <row r="1037" spans="6:6" s="1" customFormat="1">
      <c r="F1037"/>
    </row>
    <row r="1038" spans="6:6" s="1" customFormat="1">
      <c r="F1038"/>
    </row>
    <row r="1039" spans="6:6" s="1" customFormat="1">
      <c r="F1039"/>
    </row>
    <row r="1040" spans="6:6" s="1" customFormat="1">
      <c r="F1040"/>
    </row>
    <row r="1041" spans="6:6" s="1" customFormat="1">
      <c r="F1041"/>
    </row>
    <row r="1042" spans="6:6" s="1" customFormat="1">
      <c r="F1042"/>
    </row>
    <row r="1043" spans="6:6" s="1" customFormat="1">
      <c r="F1043"/>
    </row>
    <row r="1044" spans="6:6" s="1" customFormat="1">
      <c r="F1044"/>
    </row>
    <row r="1045" spans="6:6" s="1" customFormat="1">
      <c r="F1045"/>
    </row>
    <row r="1046" spans="6:6" s="1" customFormat="1">
      <c r="F1046"/>
    </row>
    <row r="1047" spans="6:6" s="1" customFormat="1">
      <c r="F1047"/>
    </row>
    <row r="1048" spans="6:6" s="1" customFormat="1">
      <c r="F1048"/>
    </row>
    <row r="1049" spans="6:6" s="1" customFormat="1">
      <c r="F1049"/>
    </row>
    <row r="1050" spans="6:6" s="1" customFormat="1">
      <c r="F1050"/>
    </row>
    <row r="1051" spans="6:6" s="1" customFormat="1">
      <c r="F1051"/>
    </row>
    <row r="1052" spans="6:6" s="1" customFormat="1">
      <c r="F1052"/>
    </row>
    <row r="1053" spans="6:6" s="1" customFormat="1">
      <c r="F1053"/>
    </row>
    <row r="1054" spans="6:6" s="1" customFormat="1">
      <c r="F1054"/>
    </row>
    <row r="1055" spans="6:6" s="1" customFormat="1">
      <c r="F1055"/>
    </row>
    <row r="1056" spans="6:6" s="1" customFormat="1">
      <c r="F1056"/>
    </row>
    <row r="1057" spans="6:6" s="1" customFormat="1">
      <c r="F1057"/>
    </row>
    <row r="1058" spans="6:6" s="1" customFormat="1">
      <c r="F1058"/>
    </row>
    <row r="1059" spans="6:6" s="1" customFormat="1">
      <c r="F1059"/>
    </row>
    <row r="1060" spans="6:6" s="1" customFormat="1">
      <c r="F1060"/>
    </row>
    <row r="1061" spans="6:6" s="1" customFormat="1">
      <c r="F1061"/>
    </row>
    <row r="1062" spans="6:6" s="1" customFormat="1">
      <c r="F1062"/>
    </row>
    <row r="1063" spans="6:6" s="1" customFormat="1">
      <c r="F1063"/>
    </row>
    <row r="1064" spans="6:6" s="1" customFormat="1">
      <c r="F1064"/>
    </row>
    <row r="1065" spans="6:6" s="1" customFormat="1">
      <c r="F1065"/>
    </row>
    <row r="1066" spans="6:6" s="1" customFormat="1">
      <c r="F1066"/>
    </row>
    <row r="1067" spans="6:6" s="1" customFormat="1">
      <c r="F1067"/>
    </row>
    <row r="1068" spans="6:6" s="1" customFormat="1">
      <c r="F1068"/>
    </row>
    <row r="1069" spans="6:6" s="1" customFormat="1">
      <c r="F1069"/>
    </row>
    <row r="1070" spans="6:6" s="1" customFormat="1">
      <c r="F1070"/>
    </row>
    <row r="1071" spans="6:6" s="1" customFormat="1">
      <c r="F1071"/>
    </row>
    <row r="1072" spans="6:6" s="1" customFormat="1">
      <c r="F1072"/>
    </row>
    <row r="1073" spans="6:6" s="1" customFormat="1">
      <c r="F1073"/>
    </row>
    <row r="1074" spans="6:6" s="1" customFormat="1">
      <c r="F1074"/>
    </row>
    <row r="1075" spans="6:6" s="1" customFormat="1">
      <c r="F1075"/>
    </row>
    <row r="1076" spans="6:6" s="1" customFormat="1">
      <c r="F1076"/>
    </row>
    <row r="1077" spans="6:6" s="1" customFormat="1">
      <c r="F1077"/>
    </row>
    <row r="1078" spans="6:6" s="1" customFormat="1">
      <c r="F1078"/>
    </row>
    <row r="1079" spans="6:6" s="1" customFormat="1">
      <c r="F1079"/>
    </row>
    <row r="1080" spans="6:6" s="1" customFormat="1">
      <c r="F1080"/>
    </row>
    <row r="1081" spans="6:6" s="1" customFormat="1">
      <c r="F1081"/>
    </row>
    <row r="1082" spans="6:6" s="1" customFormat="1">
      <c r="F1082"/>
    </row>
    <row r="1083" spans="6:6" s="1" customFormat="1">
      <c r="F1083"/>
    </row>
    <row r="1084" spans="6:6" s="1" customFormat="1">
      <c r="F1084"/>
    </row>
    <row r="1085" spans="6:6" s="1" customFormat="1">
      <c r="F1085"/>
    </row>
    <row r="1086" spans="6:6" s="1" customFormat="1">
      <c r="F1086"/>
    </row>
    <row r="1087" spans="6:6" s="1" customFormat="1">
      <c r="F1087"/>
    </row>
    <row r="1088" spans="6:6" s="1" customFormat="1">
      <c r="F1088"/>
    </row>
    <row r="1089" spans="6:6" s="1" customFormat="1">
      <c r="F1089"/>
    </row>
    <row r="1090" spans="6:6" s="1" customFormat="1">
      <c r="F1090"/>
    </row>
    <row r="1091" spans="6:6" s="1" customFormat="1">
      <c r="F1091"/>
    </row>
    <row r="1092" spans="6:6" s="1" customFormat="1">
      <c r="F1092"/>
    </row>
    <row r="1093" spans="6:6" s="1" customFormat="1">
      <c r="F1093"/>
    </row>
    <row r="1094" spans="6:6" s="1" customFormat="1">
      <c r="F1094"/>
    </row>
    <row r="1095" spans="6:6" s="1" customFormat="1">
      <c r="F1095"/>
    </row>
    <row r="1096" spans="6:6" s="1" customFormat="1">
      <c r="F1096"/>
    </row>
    <row r="1097" spans="6:6" s="1" customFormat="1">
      <c r="F1097"/>
    </row>
    <row r="1098" spans="6:6" s="1" customFormat="1">
      <c r="F1098"/>
    </row>
    <row r="1099" spans="6:6" s="1" customFormat="1">
      <c r="F1099"/>
    </row>
    <row r="1100" spans="6:6" s="1" customFormat="1">
      <c r="F1100"/>
    </row>
    <row r="1101" spans="6:6" s="1" customFormat="1">
      <c r="F1101"/>
    </row>
    <row r="1102" spans="6:6" s="1" customFormat="1">
      <c r="F1102"/>
    </row>
    <row r="1103" spans="6:6" s="1" customFormat="1">
      <c r="F1103"/>
    </row>
    <row r="1104" spans="6:6" s="1" customFormat="1">
      <c r="F1104"/>
    </row>
    <row r="1105" spans="6:6" s="1" customFormat="1">
      <c r="F1105"/>
    </row>
    <row r="1106" spans="6:6" s="1" customFormat="1">
      <c r="F1106"/>
    </row>
    <row r="1107" spans="6:6" s="1" customFormat="1">
      <c r="F1107"/>
    </row>
    <row r="1108" spans="6:6" s="1" customFormat="1">
      <c r="F1108"/>
    </row>
    <row r="1109" spans="6:6" s="1" customFormat="1">
      <c r="F1109"/>
    </row>
    <row r="1110" spans="6:6" s="1" customFormat="1">
      <c r="F1110"/>
    </row>
    <row r="1111" spans="6:6" s="1" customFormat="1">
      <c r="F1111"/>
    </row>
    <row r="1112" spans="6:6" s="1" customFormat="1">
      <c r="F1112"/>
    </row>
    <row r="1113" spans="6:6" s="1" customFormat="1">
      <c r="F1113"/>
    </row>
    <row r="1114" spans="6:6" s="1" customFormat="1">
      <c r="F1114"/>
    </row>
    <row r="1115" spans="6:6" s="1" customFormat="1">
      <c r="F1115"/>
    </row>
    <row r="1116" spans="6:6" s="1" customFormat="1">
      <c r="F1116"/>
    </row>
    <row r="1117" spans="6:6" s="1" customFormat="1">
      <c r="F1117"/>
    </row>
    <row r="1118" spans="6:6" s="1" customFormat="1">
      <c r="F1118"/>
    </row>
    <row r="1119" spans="6:6" s="1" customFormat="1">
      <c r="F1119"/>
    </row>
    <row r="1120" spans="6:6" s="1" customFormat="1">
      <c r="F1120"/>
    </row>
    <row r="1121" spans="6:6" s="1" customFormat="1">
      <c r="F1121"/>
    </row>
    <row r="1122" spans="6:6" s="1" customFormat="1">
      <c r="F1122"/>
    </row>
    <row r="1123" spans="6:6" s="1" customFormat="1">
      <c r="F1123"/>
    </row>
    <row r="1124" spans="6:6" s="1" customFormat="1">
      <c r="F1124"/>
    </row>
    <row r="1125" spans="6:6" s="1" customFormat="1">
      <c r="F1125"/>
    </row>
    <row r="1126" spans="6:6" s="1" customFormat="1">
      <c r="F1126"/>
    </row>
    <row r="1127" spans="6:6" s="1" customFormat="1">
      <c r="F1127"/>
    </row>
    <row r="1128" spans="6:6" s="1" customFormat="1">
      <c r="F1128"/>
    </row>
    <row r="1129" spans="6:6" s="1" customFormat="1">
      <c r="F1129"/>
    </row>
    <row r="1130" spans="6:6" s="1" customFormat="1">
      <c r="F1130"/>
    </row>
    <row r="1131" spans="6:6" s="1" customFormat="1">
      <c r="F1131"/>
    </row>
    <row r="1132" spans="6:6" s="1" customFormat="1">
      <c r="F1132"/>
    </row>
    <row r="1133" spans="6:6" s="1" customFormat="1">
      <c r="F1133"/>
    </row>
    <row r="1134" spans="6:6" s="1" customFormat="1">
      <c r="F1134"/>
    </row>
    <row r="1135" spans="6:6" s="1" customFormat="1">
      <c r="F1135"/>
    </row>
    <row r="1136" spans="6:6" s="1" customFormat="1">
      <c r="F1136"/>
    </row>
    <row r="1137" spans="6:6" s="1" customFormat="1">
      <c r="F1137"/>
    </row>
    <row r="1138" spans="6:6" s="1" customFormat="1">
      <c r="F1138"/>
    </row>
    <row r="1139" spans="6:6" s="1" customFormat="1">
      <c r="F1139"/>
    </row>
    <row r="1140" spans="6:6" s="1" customFormat="1">
      <c r="F1140"/>
    </row>
    <row r="1141" spans="6:6" s="1" customFormat="1">
      <c r="F1141"/>
    </row>
    <row r="1142" spans="6:6" s="1" customFormat="1">
      <c r="F1142"/>
    </row>
    <row r="1143" spans="6:6" s="1" customFormat="1">
      <c r="F1143"/>
    </row>
    <row r="1144" spans="6:6" s="1" customFormat="1">
      <c r="F1144"/>
    </row>
    <row r="1145" spans="6:6" s="1" customFormat="1">
      <c r="F1145"/>
    </row>
    <row r="1146" spans="6:6" s="1" customFormat="1">
      <c r="F1146"/>
    </row>
    <row r="1147" spans="6:6" s="1" customFormat="1">
      <c r="F1147"/>
    </row>
    <row r="1148" spans="6:6" s="1" customFormat="1">
      <c r="F1148"/>
    </row>
    <row r="1149" spans="6:6" s="1" customFormat="1">
      <c r="F1149"/>
    </row>
    <row r="1150" spans="6:6" s="1" customFormat="1">
      <c r="F1150"/>
    </row>
    <row r="1151" spans="6:6" s="1" customFormat="1">
      <c r="F1151"/>
    </row>
    <row r="1152" spans="6:6" s="1" customFormat="1">
      <c r="F1152"/>
    </row>
    <row r="1153" spans="6:6" s="1" customFormat="1">
      <c r="F1153"/>
    </row>
    <row r="1154" spans="6:6" s="1" customFormat="1">
      <c r="F1154"/>
    </row>
    <row r="1155" spans="6:6" s="1" customFormat="1">
      <c r="F1155"/>
    </row>
    <row r="1156" spans="6:6" s="1" customFormat="1">
      <c r="F1156"/>
    </row>
    <row r="1157" spans="6:6" s="1" customFormat="1">
      <c r="F1157"/>
    </row>
    <row r="1158" spans="6:6" s="1" customFormat="1">
      <c r="F1158"/>
    </row>
    <row r="1159" spans="6:6" s="1" customFormat="1">
      <c r="F1159"/>
    </row>
    <row r="1160" spans="6:6" s="1" customFormat="1">
      <c r="F1160"/>
    </row>
    <row r="1161" spans="6:6" s="1" customFormat="1">
      <c r="F1161"/>
    </row>
    <row r="1162" spans="6:6" s="1" customFormat="1">
      <c r="F1162"/>
    </row>
    <row r="1163" spans="6:6" s="1" customFormat="1">
      <c r="F1163"/>
    </row>
    <row r="1164" spans="6:6" s="1" customFormat="1">
      <c r="F1164"/>
    </row>
    <row r="1165" spans="6:6" s="1" customFormat="1">
      <c r="F1165"/>
    </row>
    <row r="1166" spans="6:6" s="1" customFormat="1">
      <c r="F1166"/>
    </row>
    <row r="1167" spans="6:6" s="1" customFormat="1">
      <c r="F1167"/>
    </row>
    <row r="1168" spans="6:6" s="1" customFormat="1">
      <c r="F1168"/>
    </row>
    <row r="1169" spans="6:6" s="1" customFormat="1">
      <c r="F1169"/>
    </row>
    <row r="1170" spans="6:6" s="1" customFormat="1">
      <c r="F1170"/>
    </row>
    <row r="1171" spans="6:6" s="1" customFormat="1">
      <c r="F1171"/>
    </row>
    <row r="1172" spans="6:6" s="1" customFormat="1">
      <c r="F1172"/>
    </row>
    <row r="1173" spans="6:6" s="1" customFormat="1">
      <c r="F1173"/>
    </row>
    <row r="1174" spans="6:6" s="1" customFormat="1">
      <c r="F1174"/>
    </row>
    <row r="1175" spans="6:6" s="1" customFormat="1">
      <c r="F1175"/>
    </row>
    <row r="1176" spans="6:6" s="1" customFormat="1">
      <c r="F1176"/>
    </row>
    <row r="1177" spans="6:6" s="1" customFormat="1">
      <c r="F1177"/>
    </row>
    <row r="1178" spans="6:6" s="1" customFormat="1">
      <c r="F1178"/>
    </row>
    <row r="1179" spans="6:6" s="1" customFormat="1">
      <c r="F1179"/>
    </row>
    <row r="1180" spans="6:6" s="1" customFormat="1">
      <c r="F1180"/>
    </row>
    <row r="1181" spans="6:6" s="1" customFormat="1">
      <c r="F1181"/>
    </row>
    <row r="1182" spans="6:6" s="1" customFormat="1">
      <c r="F1182"/>
    </row>
    <row r="1183" spans="6:6" s="1" customFormat="1">
      <c r="F1183"/>
    </row>
    <row r="1184" spans="6:6" s="1" customFormat="1">
      <c r="F1184"/>
    </row>
    <row r="1185" spans="6:6" s="1" customFormat="1">
      <c r="F1185"/>
    </row>
    <row r="1186" spans="6:6" s="1" customFormat="1">
      <c r="F1186"/>
    </row>
    <row r="1187" spans="6:6" s="1" customFormat="1">
      <c r="F1187"/>
    </row>
    <row r="1188" spans="6:6" s="1" customFormat="1">
      <c r="F1188"/>
    </row>
    <row r="1189" spans="6:6" s="1" customFormat="1">
      <c r="F1189"/>
    </row>
    <row r="1190" spans="6:6" s="1" customFormat="1">
      <c r="F1190"/>
    </row>
    <row r="1191" spans="6:6" s="1" customFormat="1">
      <c r="F1191"/>
    </row>
    <row r="1192" spans="6:6" s="1" customFormat="1">
      <c r="F1192"/>
    </row>
    <row r="1193" spans="6:6" s="1" customFormat="1">
      <c r="F1193"/>
    </row>
    <row r="1194" spans="6:6" s="1" customFormat="1">
      <c r="F1194"/>
    </row>
    <row r="1195" spans="6:6" s="1" customFormat="1">
      <c r="F1195"/>
    </row>
    <row r="1196" spans="6:6" s="1" customFormat="1">
      <c r="F1196"/>
    </row>
    <row r="1197" spans="6:6" s="1" customFormat="1">
      <c r="F1197"/>
    </row>
    <row r="1198" spans="6:6" s="1" customFormat="1">
      <c r="F1198"/>
    </row>
    <row r="1199" spans="6:6" s="1" customFormat="1">
      <c r="F1199"/>
    </row>
    <row r="1200" spans="6:6" s="1" customFormat="1">
      <c r="F1200"/>
    </row>
    <row r="1201" spans="6:6" s="1" customFormat="1">
      <c r="F1201"/>
    </row>
    <row r="1202" spans="6:6" s="1" customFormat="1">
      <c r="F1202"/>
    </row>
    <row r="1203" spans="6:6" s="1" customFormat="1">
      <c r="F1203"/>
    </row>
    <row r="1204" spans="6:6" s="1" customFormat="1">
      <c r="F1204"/>
    </row>
    <row r="1205" spans="6:6" s="1" customFormat="1">
      <c r="F1205"/>
    </row>
    <row r="1206" spans="6:6" s="1" customFormat="1">
      <c r="F1206"/>
    </row>
    <row r="1207" spans="6:6" s="1" customFormat="1">
      <c r="F1207"/>
    </row>
    <row r="1208" spans="6:6" s="1" customFormat="1">
      <c r="F1208"/>
    </row>
    <row r="1209" spans="6:6" s="1" customFormat="1">
      <c r="F1209"/>
    </row>
    <row r="1210" spans="6:6" s="1" customFormat="1">
      <c r="F1210"/>
    </row>
    <row r="1211" spans="6:6" s="1" customFormat="1">
      <c r="F1211"/>
    </row>
    <row r="1212" spans="6:6" s="1" customFormat="1">
      <c r="F1212"/>
    </row>
    <row r="1213" spans="6:6" s="1" customFormat="1">
      <c r="F1213"/>
    </row>
    <row r="1214" spans="6:6" s="1" customFormat="1">
      <c r="F1214"/>
    </row>
    <row r="1215" spans="6:6" s="1" customFormat="1">
      <c r="F1215"/>
    </row>
    <row r="1216" spans="6:6" s="1" customFormat="1">
      <c r="F1216"/>
    </row>
    <row r="1217" spans="6:6" s="1" customFormat="1">
      <c r="F1217"/>
    </row>
    <row r="1218" spans="6:6" s="1" customFormat="1">
      <c r="F1218"/>
    </row>
    <row r="1219" spans="6:6" s="1" customFormat="1">
      <c r="F1219"/>
    </row>
    <row r="1220" spans="6:6" s="1" customFormat="1">
      <c r="F1220"/>
    </row>
    <row r="1221" spans="6:6" s="1" customFormat="1">
      <c r="F1221"/>
    </row>
    <row r="1222" spans="6:6" s="1" customFormat="1">
      <c r="F1222"/>
    </row>
    <row r="1223" spans="6:6" s="1" customFormat="1">
      <c r="F1223"/>
    </row>
    <row r="1224" spans="6:6" s="1" customFormat="1">
      <c r="F1224"/>
    </row>
    <row r="1225" spans="6:6" s="1" customFormat="1">
      <c r="F1225"/>
    </row>
    <row r="1226" spans="6:6" s="1" customFormat="1">
      <c r="F1226"/>
    </row>
    <row r="1227" spans="6:6" s="1" customFormat="1">
      <c r="F1227"/>
    </row>
    <row r="1228" spans="6:6" s="1" customFormat="1">
      <c r="F1228"/>
    </row>
    <row r="1229" spans="6:6" s="1" customFormat="1">
      <c r="F1229"/>
    </row>
    <row r="1230" spans="6:6" s="1" customFormat="1">
      <c r="F1230"/>
    </row>
    <row r="1231" spans="6:6" s="1" customFormat="1">
      <c r="F1231"/>
    </row>
    <row r="1232" spans="6:6" s="1" customFormat="1">
      <c r="F1232"/>
    </row>
    <row r="1233" spans="6:6" s="1" customFormat="1">
      <c r="F1233"/>
    </row>
    <row r="1234" spans="6:6" s="1" customFormat="1">
      <c r="F1234"/>
    </row>
    <row r="1235" spans="6:6" s="1" customFormat="1">
      <c r="F1235"/>
    </row>
    <row r="1236" spans="6:6" s="1" customFormat="1">
      <c r="F1236"/>
    </row>
    <row r="1237" spans="6:6" s="1" customFormat="1">
      <c r="F1237"/>
    </row>
    <row r="1238" spans="6:6" s="1" customFormat="1">
      <c r="F1238"/>
    </row>
    <row r="1239" spans="6:6" s="1" customFormat="1">
      <c r="F1239"/>
    </row>
    <row r="1240" spans="6:6" s="1" customFormat="1">
      <c r="F1240"/>
    </row>
    <row r="1241" spans="6:6" s="1" customFormat="1">
      <c r="F1241"/>
    </row>
    <row r="1242" spans="6:6" s="1" customFormat="1">
      <c r="F1242"/>
    </row>
    <row r="1243" spans="6:6" s="1" customFormat="1">
      <c r="F1243"/>
    </row>
    <row r="1244" spans="6:6" s="1" customFormat="1">
      <c r="F1244"/>
    </row>
    <row r="1245" spans="6:6" s="1" customFormat="1">
      <c r="F1245"/>
    </row>
    <row r="1246" spans="6:6" s="1" customFormat="1">
      <c r="F1246"/>
    </row>
    <row r="1247" spans="6:6" s="1" customFormat="1">
      <c r="F1247"/>
    </row>
    <row r="1248" spans="6:6" s="1" customFormat="1">
      <c r="F1248"/>
    </row>
    <row r="1249" spans="6:6" s="1" customFormat="1">
      <c r="F1249"/>
    </row>
    <row r="1250" spans="6:6" s="1" customFormat="1">
      <c r="F1250"/>
    </row>
    <row r="1251" spans="6:6" s="1" customFormat="1">
      <c r="F1251"/>
    </row>
    <row r="1252" spans="6:6" s="1" customFormat="1">
      <c r="F1252"/>
    </row>
    <row r="1253" spans="6:6" s="1" customFormat="1">
      <c r="F1253"/>
    </row>
    <row r="1254" spans="6:6" s="1" customFormat="1">
      <c r="F1254"/>
    </row>
    <row r="1255" spans="6:6" s="1" customFormat="1">
      <c r="F1255"/>
    </row>
    <row r="1256" spans="6:6" s="1" customFormat="1">
      <c r="F1256"/>
    </row>
    <row r="1257" spans="6:6" s="1" customFormat="1">
      <c r="F1257"/>
    </row>
    <row r="1258" spans="6:6" s="1" customFormat="1">
      <c r="F1258"/>
    </row>
    <row r="1259" spans="6:6" s="1" customFormat="1">
      <c r="F1259"/>
    </row>
    <row r="1260" spans="6:6" s="1" customFormat="1">
      <c r="F1260"/>
    </row>
    <row r="1261" spans="6:6" s="1" customFormat="1">
      <c r="F1261"/>
    </row>
    <row r="1262" spans="6:6" s="1" customFormat="1">
      <c r="F1262"/>
    </row>
    <row r="1263" spans="6:6" s="1" customFormat="1">
      <c r="F1263"/>
    </row>
    <row r="1264" spans="6:6" s="1" customFormat="1">
      <c r="F1264"/>
    </row>
    <row r="1265" spans="6:6" s="1" customFormat="1">
      <c r="F1265"/>
    </row>
    <row r="1266" spans="6:6" s="1" customFormat="1">
      <c r="F1266"/>
    </row>
    <row r="1267" spans="6:6" s="1" customFormat="1">
      <c r="F1267"/>
    </row>
    <row r="1268" spans="6:6" s="1" customFormat="1">
      <c r="F1268"/>
    </row>
    <row r="1269" spans="6:6" s="1" customFormat="1">
      <c r="F1269"/>
    </row>
    <row r="1270" spans="6:6" s="1" customFormat="1">
      <c r="F1270"/>
    </row>
    <row r="1271" spans="6:6" s="1" customFormat="1">
      <c r="F1271"/>
    </row>
    <row r="1272" spans="6:6" s="1" customFormat="1">
      <c r="F1272"/>
    </row>
    <row r="1273" spans="6:6" s="1" customFormat="1">
      <c r="F1273"/>
    </row>
    <row r="1274" spans="6:6" s="1" customFormat="1">
      <c r="F1274"/>
    </row>
    <row r="1275" spans="6:6" s="1" customFormat="1">
      <c r="F1275"/>
    </row>
    <row r="1276" spans="6:6" s="1" customFormat="1">
      <c r="F1276"/>
    </row>
    <row r="1277" spans="6:6" s="1" customFormat="1">
      <c r="F1277"/>
    </row>
    <row r="1278" spans="6:6" s="1" customFormat="1">
      <c r="F1278"/>
    </row>
    <row r="1279" spans="6:6" s="1" customFormat="1">
      <c r="F1279"/>
    </row>
    <row r="1280" spans="6:6" s="1" customFormat="1">
      <c r="F1280"/>
    </row>
    <row r="1281" spans="6:6" s="1" customFormat="1">
      <c r="F1281"/>
    </row>
    <row r="1282" spans="6:6" s="1" customFormat="1">
      <c r="F1282"/>
    </row>
    <row r="1283" spans="6:6" s="1" customFormat="1">
      <c r="F1283"/>
    </row>
    <row r="1284" spans="6:6" s="1" customFormat="1">
      <c r="F1284"/>
    </row>
    <row r="1285" spans="6:6" s="1" customFormat="1">
      <c r="F1285"/>
    </row>
    <row r="1286" spans="6:6" s="1" customFormat="1">
      <c r="F1286"/>
    </row>
    <row r="1287" spans="6:6" s="1" customFormat="1">
      <c r="F1287"/>
    </row>
    <row r="1288" spans="6:6" s="1" customFormat="1">
      <c r="F1288"/>
    </row>
    <row r="1289" spans="6:6" s="1" customFormat="1">
      <c r="F1289"/>
    </row>
    <row r="1290" spans="6:6" s="1" customFormat="1">
      <c r="F1290"/>
    </row>
    <row r="1291" spans="6:6" s="1" customFormat="1">
      <c r="F1291"/>
    </row>
    <row r="1292" spans="6:6" s="1" customFormat="1">
      <c r="F1292"/>
    </row>
    <row r="1293" spans="6:6" s="1" customFormat="1">
      <c r="F1293"/>
    </row>
    <row r="1294" spans="6:6" s="1" customFormat="1">
      <c r="F1294"/>
    </row>
    <row r="1295" spans="6:6" s="1" customFormat="1">
      <c r="F1295"/>
    </row>
    <row r="1296" spans="6:6" s="1" customFormat="1">
      <c r="F1296"/>
    </row>
    <row r="1297" spans="6:6" s="1" customFormat="1">
      <c r="F1297"/>
    </row>
    <row r="1298" spans="6:6" s="1" customFormat="1">
      <c r="F1298"/>
    </row>
    <row r="1299" spans="6:6" s="1" customFormat="1">
      <c r="F1299"/>
    </row>
    <row r="1300" spans="6:6" s="1" customFormat="1">
      <c r="F1300"/>
    </row>
    <row r="1301" spans="6:6" s="1" customFormat="1">
      <c r="F1301"/>
    </row>
    <row r="1302" spans="6:6" s="1" customFormat="1">
      <c r="F1302"/>
    </row>
    <row r="1303" spans="6:6" s="1" customFormat="1">
      <c r="F1303"/>
    </row>
    <row r="1304" spans="6:6" s="1" customFormat="1">
      <c r="F1304"/>
    </row>
    <row r="1305" spans="6:6" s="1" customFormat="1">
      <c r="F1305"/>
    </row>
    <row r="1306" spans="6:6" s="1" customFormat="1">
      <c r="F1306"/>
    </row>
    <row r="1307" spans="6:6" s="1" customFormat="1">
      <c r="F1307"/>
    </row>
    <row r="1308" spans="6:6" s="1" customFormat="1">
      <c r="F1308"/>
    </row>
    <row r="1309" spans="6:6" s="1" customFormat="1">
      <c r="F1309"/>
    </row>
    <row r="1310" spans="6:6" s="1" customFormat="1">
      <c r="F1310"/>
    </row>
    <row r="1311" spans="6:6" s="1" customFormat="1">
      <c r="F1311"/>
    </row>
    <row r="1312" spans="6:6" s="1" customFormat="1">
      <c r="F1312"/>
    </row>
    <row r="1313" spans="6:6" s="1" customFormat="1">
      <c r="F1313"/>
    </row>
    <row r="1314" spans="6:6" s="1" customFormat="1">
      <c r="F1314"/>
    </row>
    <row r="1315" spans="6:6" s="1" customFormat="1">
      <c r="F1315"/>
    </row>
    <row r="1316" spans="6:6" s="1" customFormat="1">
      <c r="F1316"/>
    </row>
    <row r="1317" spans="6:6" s="1" customFormat="1">
      <c r="F1317"/>
    </row>
    <row r="1318" spans="6:6" s="1" customFormat="1">
      <c r="F1318"/>
    </row>
    <row r="1319" spans="6:6" s="1" customFormat="1">
      <c r="F1319"/>
    </row>
    <row r="1320" spans="6:6" s="1" customFormat="1">
      <c r="F1320"/>
    </row>
    <row r="1321" spans="6:6" s="1" customFormat="1">
      <c r="F1321"/>
    </row>
    <row r="1322" spans="6:6" s="1" customFormat="1">
      <c r="F1322"/>
    </row>
    <row r="1323" spans="6:6" s="1" customFormat="1">
      <c r="F1323"/>
    </row>
    <row r="1324" spans="6:6" s="1" customFormat="1">
      <c r="F1324"/>
    </row>
    <row r="1325" spans="6:6" s="1" customFormat="1">
      <c r="F1325"/>
    </row>
    <row r="1326" spans="6:6" s="1" customFormat="1">
      <c r="F1326"/>
    </row>
    <row r="1327" spans="6:6" s="1" customFormat="1">
      <c r="F1327"/>
    </row>
    <row r="1328" spans="6:6" s="1" customFormat="1">
      <c r="F1328"/>
    </row>
    <row r="1329" spans="6:6" s="1" customFormat="1">
      <c r="F1329"/>
    </row>
    <row r="1330" spans="6:6" s="1" customFormat="1">
      <c r="F1330"/>
    </row>
    <row r="1331" spans="6:6" s="1" customFormat="1">
      <c r="F1331"/>
    </row>
    <row r="1332" spans="6:6" s="1" customFormat="1">
      <c r="F1332"/>
    </row>
    <row r="1333" spans="6:6" s="1" customFormat="1">
      <c r="F1333"/>
    </row>
    <row r="1334" spans="6:6" s="1" customFormat="1">
      <c r="F1334"/>
    </row>
    <row r="1335" spans="6:6" s="1" customFormat="1">
      <c r="F1335"/>
    </row>
    <row r="1336" spans="6:6" s="1" customFormat="1">
      <c r="F1336"/>
    </row>
    <row r="1337" spans="6:6" s="1" customFormat="1">
      <c r="F1337"/>
    </row>
    <row r="1338" spans="6:6" s="1" customFormat="1">
      <c r="F1338"/>
    </row>
    <row r="1339" spans="6:6" s="1" customFormat="1">
      <c r="F1339"/>
    </row>
    <row r="1340" spans="6:6" s="1" customFormat="1">
      <c r="F1340"/>
    </row>
    <row r="1341" spans="6:6" s="1" customFormat="1">
      <c r="F1341"/>
    </row>
    <row r="1342" spans="6:6" s="1" customFormat="1">
      <c r="F1342"/>
    </row>
    <row r="1343" spans="6:6" s="1" customFormat="1">
      <c r="F1343"/>
    </row>
    <row r="1344" spans="6:6" s="1" customFormat="1">
      <c r="F1344"/>
    </row>
    <row r="1345" spans="6:6" s="1" customFormat="1">
      <c r="F1345"/>
    </row>
    <row r="1346" spans="6:6" s="1" customFormat="1">
      <c r="F1346"/>
    </row>
    <row r="1347" spans="6:6" s="1" customFormat="1">
      <c r="F1347"/>
    </row>
    <row r="1348" spans="6:6" s="1" customFormat="1">
      <c r="F1348"/>
    </row>
    <row r="1349" spans="6:6" s="1" customFormat="1">
      <c r="F1349"/>
    </row>
    <row r="1350" spans="6:6" s="1" customFormat="1">
      <c r="F1350"/>
    </row>
    <row r="1351" spans="6:6" s="1" customFormat="1">
      <c r="F1351"/>
    </row>
    <row r="1352" spans="6:6" s="1" customFormat="1">
      <c r="F1352"/>
    </row>
    <row r="1353" spans="6:6" s="1" customFormat="1">
      <c r="F1353"/>
    </row>
    <row r="1354" spans="6:6" s="1" customFormat="1">
      <c r="F1354"/>
    </row>
    <row r="1355" spans="6:6" s="1" customFormat="1">
      <c r="F1355"/>
    </row>
    <row r="1356" spans="6:6" s="1" customFormat="1">
      <c r="F1356"/>
    </row>
    <row r="1357" spans="6:6" s="1" customFormat="1">
      <c r="F1357"/>
    </row>
    <row r="1358" spans="6:6" s="1" customFormat="1">
      <c r="F1358"/>
    </row>
    <row r="1359" spans="6:6" s="1" customFormat="1">
      <c r="F1359"/>
    </row>
    <row r="1360" spans="6:6" s="1" customFormat="1">
      <c r="F1360"/>
    </row>
    <row r="1361" spans="6:6" s="1" customFormat="1">
      <c r="F1361"/>
    </row>
    <row r="1362" spans="6:6" s="1" customFormat="1">
      <c r="F1362"/>
    </row>
    <row r="1363" spans="6:6" s="1" customFormat="1">
      <c r="F1363"/>
    </row>
    <row r="1364" spans="6:6" s="1" customFormat="1">
      <c r="F1364"/>
    </row>
    <row r="1365" spans="6:6" s="1" customFormat="1">
      <c r="F1365"/>
    </row>
    <row r="1366" spans="6:6" s="1" customFormat="1">
      <c r="F1366"/>
    </row>
    <row r="1367" spans="6:6" s="1" customFormat="1">
      <c r="F1367"/>
    </row>
    <row r="1368" spans="6:6" s="1" customFormat="1">
      <c r="F1368"/>
    </row>
    <row r="1369" spans="6:6" s="1" customFormat="1">
      <c r="F1369"/>
    </row>
    <row r="1370" spans="6:6" s="1" customFormat="1">
      <c r="F1370"/>
    </row>
    <row r="1371" spans="6:6" s="1" customFormat="1">
      <c r="F1371"/>
    </row>
    <row r="1372" spans="6:6" s="1" customFormat="1">
      <c r="F1372"/>
    </row>
    <row r="1373" spans="6:6" s="1" customFormat="1">
      <c r="F1373"/>
    </row>
    <row r="1374" spans="6:6" s="1" customFormat="1">
      <c r="F1374"/>
    </row>
    <row r="1375" spans="6:6" s="1" customFormat="1">
      <c r="F1375"/>
    </row>
    <row r="1376" spans="6:6" s="1" customFormat="1">
      <c r="F1376"/>
    </row>
    <row r="1377" spans="6:6" s="1" customFormat="1">
      <c r="F1377"/>
    </row>
    <row r="1378" spans="6:6" s="1" customFormat="1">
      <c r="F1378"/>
    </row>
    <row r="1379" spans="6:6" s="1" customFormat="1">
      <c r="F1379"/>
    </row>
    <row r="1380" spans="6:6" s="1" customFormat="1">
      <c r="F1380"/>
    </row>
    <row r="1381" spans="6:6" s="1" customFormat="1">
      <c r="F1381"/>
    </row>
    <row r="1382" spans="6:6" s="1" customFormat="1">
      <c r="F1382"/>
    </row>
    <row r="1383" spans="6:6" s="1" customFormat="1">
      <c r="F1383"/>
    </row>
    <row r="1384" spans="6:6" s="1" customFormat="1">
      <c r="F1384"/>
    </row>
    <row r="1385" spans="6:6" s="1" customFormat="1">
      <c r="F1385"/>
    </row>
    <row r="1386" spans="6:6" s="1" customFormat="1">
      <c r="F1386"/>
    </row>
    <row r="1387" spans="6:6" s="1" customFormat="1">
      <c r="F1387"/>
    </row>
    <row r="1388" spans="6:6" s="1" customFormat="1">
      <c r="F1388"/>
    </row>
    <row r="1389" spans="6:6" s="1" customFormat="1">
      <c r="F1389"/>
    </row>
    <row r="1390" spans="6:6" s="1" customFormat="1">
      <c r="F1390"/>
    </row>
    <row r="1391" spans="6:6" s="1" customFormat="1">
      <c r="F1391"/>
    </row>
    <row r="1392" spans="6:6" s="1" customFormat="1">
      <c r="F1392"/>
    </row>
    <row r="1393" spans="6:6" s="1" customFormat="1">
      <c r="F1393"/>
    </row>
    <row r="1394" spans="6:6" s="1" customFormat="1">
      <c r="F1394"/>
    </row>
    <row r="1395" spans="6:6" s="1" customFormat="1">
      <c r="F1395"/>
    </row>
    <row r="1396" spans="6:6" s="1" customFormat="1">
      <c r="F1396"/>
    </row>
    <row r="1397" spans="6:6" s="1" customFormat="1">
      <c r="F1397"/>
    </row>
    <row r="1398" spans="6:6" s="1" customFormat="1">
      <c r="F1398"/>
    </row>
    <row r="1399" spans="6:6" s="1" customFormat="1">
      <c r="F1399"/>
    </row>
    <row r="1400" spans="6:6" s="1" customFormat="1">
      <c r="F1400"/>
    </row>
    <row r="1401" spans="6:6" s="1" customFormat="1">
      <c r="F1401"/>
    </row>
    <row r="1402" spans="6:6" s="1" customFormat="1">
      <c r="F1402"/>
    </row>
    <row r="1403" spans="6:6" s="1" customFormat="1">
      <c r="F1403"/>
    </row>
    <row r="1404" spans="6:6" s="1" customFormat="1">
      <c r="F1404"/>
    </row>
    <row r="1405" spans="6:6" s="1" customFormat="1">
      <c r="F1405"/>
    </row>
    <row r="1406" spans="6:6" s="1" customFormat="1">
      <c r="F1406"/>
    </row>
    <row r="1407" spans="6:6" s="1" customFormat="1">
      <c r="F1407"/>
    </row>
    <row r="1408" spans="6:6" s="1" customFormat="1">
      <c r="F1408"/>
    </row>
    <row r="1409" spans="6:6" s="1" customFormat="1">
      <c r="F1409"/>
    </row>
    <row r="1410" spans="6:6" s="1" customFormat="1">
      <c r="F1410"/>
    </row>
    <row r="1411" spans="6:6" s="1" customFormat="1">
      <c r="F1411"/>
    </row>
    <row r="1412" spans="6:6" s="1" customFormat="1">
      <c r="F1412"/>
    </row>
    <row r="1413" spans="6:6" s="1" customFormat="1">
      <c r="F1413"/>
    </row>
    <row r="1414" spans="6:6" s="1" customFormat="1">
      <c r="F1414"/>
    </row>
    <row r="1415" spans="6:6" s="1" customFormat="1">
      <c r="F1415"/>
    </row>
    <row r="1416" spans="6:6" s="1" customFormat="1">
      <c r="F1416"/>
    </row>
    <row r="1417" spans="6:6" s="1" customFormat="1">
      <c r="F1417"/>
    </row>
    <row r="1418" spans="6:6" s="1" customFormat="1">
      <c r="F1418"/>
    </row>
    <row r="1419" spans="6:6" s="1" customFormat="1">
      <c r="F1419"/>
    </row>
    <row r="1420" spans="6:6" s="1" customFormat="1">
      <c r="F1420"/>
    </row>
    <row r="1421" spans="6:6" s="1" customFormat="1">
      <c r="F1421"/>
    </row>
    <row r="1422" spans="6:6" s="1" customFormat="1">
      <c r="F1422"/>
    </row>
    <row r="1423" spans="6:6" s="1" customFormat="1">
      <c r="F1423"/>
    </row>
    <row r="1424" spans="6:6" s="1" customFormat="1">
      <c r="F1424"/>
    </row>
    <row r="1425" spans="6:6" s="1" customFormat="1">
      <c r="F1425"/>
    </row>
    <row r="1426" spans="6:6" s="1" customFormat="1">
      <c r="F1426"/>
    </row>
    <row r="1427" spans="6:6" s="1" customFormat="1">
      <c r="F1427"/>
    </row>
    <row r="1428" spans="6:6" s="1" customFormat="1">
      <c r="F1428"/>
    </row>
    <row r="1429" spans="6:6" s="1" customFormat="1">
      <c r="F1429"/>
    </row>
    <row r="1430" spans="6:6" s="1" customFormat="1">
      <c r="F1430"/>
    </row>
    <row r="1431" spans="6:6" s="1" customFormat="1">
      <c r="F1431"/>
    </row>
    <row r="1432" spans="6:6" s="1" customFormat="1">
      <c r="F1432"/>
    </row>
    <row r="1433" spans="6:6" s="1" customFormat="1">
      <c r="F1433"/>
    </row>
    <row r="1434" spans="6:6" s="1" customFormat="1">
      <c r="F1434"/>
    </row>
    <row r="1435" spans="6:6" s="1" customFormat="1">
      <c r="F1435"/>
    </row>
    <row r="1436" spans="6:6" s="1" customFormat="1">
      <c r="F1436"/>
    </row>
    <row r="1437" spans="6:6" s="1" customFormat="1">
      <c r="F1437"/>
    </row>
    <row r="1438" spans="6:6" s="1" customFormat="1">
      <c r="F1438"/>
    </row>
    <row r="1439" spans="6:6" s="1" customFormat="1">
      <c r="F1439"/>
    </row>
    <row r="1440" spans="6:6" s="1" customFormat="1">
      <c r="F1440"/>
    </row>
    <row r="1441" spans="6:6" s="1" customFormat="1">
      <c r="F1441"/>
    </row>
    <row r="1442" spans="6:6" s="1" customFormat="1">
      <c r="F1442"/>
    </row>
    <row r="1443" spans="6:6" s="1" customFormat="1">
      <c r="F1443"/>
    </row>
    <row r="1444" spans="6:6" s="1" customFormat="1">
      <c r="F1444"/>
    </row>
    <row r="1445" spans="6:6" s="1" customFormat="1">
      <c r="F1445"/>
    </row>
    <row r="1446" spans="6:6" s="1" customFormat="1">
      <c r="F1446"/>
    </row>
    <row r="1447" spans="6:6" s="1" customFormat="1">
      <c r="F1447"/>
    </row>
    <row r="1448" spans="6:6" s="1" customFormat="1">
      <c r="F1448"/>
    </row>
    <row r="1449" spans="6:6" s="1" customFormat="1">
      <c r="F1449"/>
    </row>
    <row r="1450" spans="6:6" s="1" customFormat="1">
      <c r="F1450"/>
    </row>
    <row r="1451" spans="6:6" s="1" customFormat="1">
      <c r="F1451"/>
    </row>
    <row r="1452" spans="6:6" s="1" customFormat="1">
      <c r="F1452"/>
    </row>
    <row r="1453" spans="6:6" s="1" customFormat="1">
      <c r="F1453"/>
    </row>
    <row r="1454" spans="6:6" s="1" customFormat="1">
      <c r="F1454"/>
    </row>
  </sheetData>
  <sheetProtection selectLockedCells="1"/>
  <protectedRanges>
    <protectedRange password="DB25" sqref="C36:I36" name="filter"/>
  </protectedRanges>
  <dataConsolidate/>
  <mergeCells count="32">
    <mergeCell ref="N34:AQ34"/>
    <mergeCell ref="D68:E68"/>
    <mergeCell ref="D73:E73"/>
    <mergeCell ref="D65:E65"/>
    <mergeCell ref="D57:E57"/>
    <mergeCell ref="D63:E63"/>
    <mergeCell ref="D71:E71"/>
    <mergeCell ref="D59:E59"/>
    <mergeCell ref="AI35:AO35"/>
    <mergeCell ref="AP35:AQ35"/>
    <mergeCell ref="U35:AA35"/>
    <mergeCell ref="N35:T35"/>
    <mergeCell ref="AB35:AH35"/>
    <mergeCell ref="D114:E114"/>
    <mergeCell ref="D108:E108"/>
    <mergeCell ref="D106:E106"/>
    <mergeCell ref="D126:E126"/>
    <mergeCell ref="D116:E116"/>
    <mergeCell ref="D121:E121"/>
    <mergeCell ref="D119:E119"/>
    <mergeCell ref="D117:E117"/>
    <mergeCell ref="D109:E109"/>
    <mergeCell ref="D111:E111"/>
    <mergeCell ref="D112:E112"/>
    <mergeCell ref="D81:E81"/>
    <mergeCell ref="D104:E104"/>
    <mergeCell ref="D61:E61"/>
    <mergeCell ref="D66:E66"/>
    <mergeCell ref="D70:E70"/>
    <mergeCell ref="D83:E83"/>
    <mergeCell ref="D94:E94"/>
    <mergeCell ref="D96:E96"/>
  </mergeCells>
  <conditionalFormatting sqref="C2:C5 E14:E28 H14:I28">
    <cfRule type="cellIs" dxfId="0" priority="3" operator="equal">
      <formula>0</formula>
    </cfRule>
  </conditionalFormatting>
  <dataValidations count="3">
    <dataValidation type="list" allowBlank="1" showDropDown="1" showInputMessage="1" showErrorMessage="1" sqref="AR54 AR85 AR105 AR72 AR50 AR118 AR52 AR120 AR48 AR113 AR110 AR69 AR87 AR75 AR115 AR37:AR46 AR95:AR96 AR78 AR80:AR83 AR123 AR56:AR65 AR67 AR89:AR93 AR107 AR125" xr:uid="{00000000-0002-0000-0200-000000000000}">
      <formula1>$C$14:$C$16</formula1>
    </dataValidation>
    <dataValidation type="list" allowBlank="1" showDropDown="1" showInputMessage="1" showErrorMessage="1" sqref="AR73 AR66 AR68 AR70" xr:uid="{00000000-0002-0000-0200-000001000000}">
      <formula1>$C$17</formula1>
    </dataValidation>
    <dataValidation type="list" allowBlank="1" showDropDown="1" showInputMessage="1" showErrorMessage="1" sqref="N37:AQ126" xr:uid="{00000000-0002-0000-0200-000002000000}">
      <formula1>$C$14:$C$28</formula1>
    </dataValidation>
  </dataValidations>
  <pageMargins left="0.70866141732283505" right="0.70866141732283505" top="0.74803149606299202" bottom="0.74803149606299202" header="0.31496062992126" footer="0.31496062992126"/>
  <pageSetup paperSize="9" scale="23" orientation="portrait" horizontalDpi="4294967295" verticalDpi="4294967295" r:id="rId1"/>
  <ignoredErrors>
    <ignoredError sqref="I37 I121 I109 I84 I79 I71 I99 I65 I73 I81 I86 I96 I97 I43 I47 I59 I51 I57 I111 I122 I114 I112 I39 I41 I45 I49 I53 I55 I61 I63 I68 I74 I77 I83 I88 I90 I94 I101 I104 I106 I116 I119 I117 I108 I103 I92 I76 I70 I124 I66 I38 I67 I125 I72 I78 I93 I105 I110 I118 I120 I107 I102 I95 I91 I89 I85 I75 I69 I64 I62 I56 I54 I50 I46 I42 I40 I113 I115 I123 I58 I52 I60 I48 I44 I98 I87 I82 I100 I8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B1:L50"/>
  <sheetViews>
    <sheetView showGridLines="0" topLeftCell="A12" workbookViewId="0">
      <selection activeCell="E56" sqref="E56"/>
    </sheetView>
  </sheetViews>
  <sheetFormatPr defaultRowHeight="15"/>
  <cols>
    <col min="1" max="1" width="4.28515625" customWidth="1"/>
    <col min="2" max="3" width="12.7109375" customWidth="1"/>
    <col min="5" max="5" width="15.7109375" customWidth="1"/>
    <col min="6" max="6" width="13.140625" customWidth="1"/>
  </cols>
  <sheetData>
    <row r="1" spans="2:12">
      <c r="B1" t="s">
        <v>99</v>
      </c>
      <c r="E1" t="s">
        <v>49</v>
      </c>
      <c r="H1" t="s">
        <v>83</v>
      </c>
      <c r="K1" t="s">
        <v>116</v>
      </c>
    </row>
    <row r="2" spans="2:12">
      <c r="B2" s="8" t="s">
        <v>45</v>
      </c>
      <c r="C2" s="8" t="s">
        <v>46</v>
      </c>
      <c r="E2" s="8" t="s">
        <v>45</v>
      </c>
      <c r="F2" s="8" t="s">
        <v>46</v>
      </c>
      <c r="H2" s="11" t="s">
        <v>54</v>
      </c>
      <c r="I2" s="12">
        <v>0.5</v>
      </c>
      <c r="J2" s="13"/>
      <c r="K2" s="11" t="s">
        <v>54</v>
      </c>
      <c r="L2" s="12">
        <v>1</v>
      </c>
    </row>
    <row r="3" spans="2:12" ht="21">
      <c r="B3" s="37"/>
      <c r="C3" s="9">
        <v>0</v>
      </c>
      <c r="E3" s="8" t="s">
        <v>33</v>
      </c>
      <c r="F3" s="9">
        <v>0.4</v>
      </c>
      <c r="H3" s="11" t="s">
        <v>55</v>
      </c>
      <c r="I3" s="12">
        <v>0</v>
      </c>
      <c r="K3" s="11" t="s">
        <v>55</v>
      </c>
      <c r="L3" s="12">
        <v>0</v>
      </c>
    </row>
    <row r="4" spans="2:12" ht="21">
      <c r="B4" s="37">
        <v>5</v>
      </c>
      <c r="C4" s="9">
        <f>B4/30</f>
        <v>0.16666666666666666</v>
      </c>
      <c r="E4" s="8" t="s">
        <v>34</v>
      </c>
      <c r="F4" s="9">
        <v>0.6</v>
      </c>
    </row>
    <row r="5" spans="2:12" ht="21">
      <c r="B5" s="37">
        <v>10</v>
      </c>
      <c r="C5" s="9">
        <f t="shared" ref="C5:C15" si="0">B5/30</f>
        <v>0.33333333333333331</v>
      </c>
      <c r="E5" s="8" t="s">
        <v>35</v>
      </c>
      <c r="F5" s="9">
        <v>0.8</v>
      </c>
      <c r="H5" t="s">
        <v>112</v>
      </c>
      <c r="K5" t="s">
        <v>117</v>
      </c>
    </row>
    <row r="6" spans="2:12" ht="21">
      <c r="B6" s="37">
        <v>15</v>
      </c>
      <c r="C6" s="9">
        <f t="shared" si="0"/>
        <v>0.5</v>
      </c>
      <c r="E6" s="8" t="s">
        <v>36</v>
      </c>
      <c r="F6" s="9">
        <v>0.9</v>
      </c>
      <c r="H6" s="11" t="s">
        <v>54</v>
      </c>
      <c r="I6" s="12">
        <v>0.6</v>
      </c>
      <c r="K6" s="11" t="s">
        <v>54</v>
      </c>
      <c r="L6" s="12">
        <v>0.5</v>
      </c>
    </row>
    <row r="7" spans="2:12" ht="21">
      <c r="B7" s="37">
        <v>20</v>
      </c>
      <c r="C7" s="9">
        <f t="shared" si="0"/>
        <v>0.66666666666666663</v>
      </c>
      <c r="E7" s="8" t="s">
        <v>37</v>
      </c>
      <c r="F7" s="9">
        <v>0.95</v>
      </c>
      <c r="H7" s="11" t="s">
        <v>55</v>
      </c>
      <c r="I7" s="12">
        <v>0</v>
      </c>
      <c r="K7" s="11" t="s">
        <v>55</v>
      </c>
      <c r="L7" s="12">
        <v>0</v>
      </c>
    </row>
    <row r="8" spans="2:12" ht="21">
      <c r="B8" s="37">
        <v>25</v>
      </c>
      <c r="C8" s="9">
        <f t="shared" si="0"/>
        <v>0.83333333333333337</v>
      </c>
      <c r="E8" s="8" t="s">
        <v>38</v>
      </c>
      <c r="F8" s="9">
        <v>1</v>
      </c>
    </row>
    <row r="9" spans="2:12" ht="21">
      <c r="B9" s="37">
        <v>30</v>
      </c>
      <c r="C9" s="9">
        <f t="shared" si="0"/>
        <v>1</v>
      </c>
      <c r="E9" s="8" t="s">
        <v>39</v>
      </c>
      <c r="F9" s="9">
        <v>1.2</v>
      </c>
      <c r="H9" t="s">
        <v>113</v>
      </c>
      <c r="K9" t="s">
        <v>90</v>
      </c>
    </row>
    <row r="10" spans="2:12" ht="21">
      <c r="B10" s="37">
        <v>35</v>
      </c>
      <c r="C10" s="9">
        <f t="shared" si="0"/>
        <v>1.1666666666666667</v>
      </c>
      <c r="E10" s="8" t="s">
        <v>40</v>
      </c>
      <c r="F10" s="9">
        <v>1.4</v>
      </c>
      <c r="H10" s="11" t="s">
        <v>54</v>
      </c>
      <c r="I10" s="12">
        <v>1.5</v>
      </c>
      <c r="K10" s="11" t="s">
        <v>54</v>
      </c>
      <c r="L10" s="12">
        <v>0.5</v>
      </c>
    </row>
    <row r="11" spans="2:12" ht="21">
      <c r="B11" s="37">
        <v>40</v>
      </c>
      <c r="C11" s="9">
        <f t="shared" si="0"/>
        <v>1.3333333333333333</v>
      </c>
      <c r="E11" s="8" t="s">
        <v>41</v>
      </c>
      <c r="F11" s="9">
        <v>1.6</v>
      </c>
      <c r="H11" s="11" t="s">
        <v>55</v>
      </c>
      <c r="I11" s="12">
        <v>0</v>
      </c>
      <c r="K11" s="11" t="s">
        <v>55</v>
      </c>
      <c r="L11" s="12">
        <v>0</v>
      </c>
    </row>
    <row r="12" spans="2:12" ht="21">
      <c r="B12" s="37">
        <v>45</v>
      </c>
      <c r="C12" s="9">
        <f t="shared" si="0"/>
        <v>1.5</v>
      </c>
      <c r="E12" s="8" t="s">
        <v>42</v>
      </c>
      <c r="F12" s="9">
        <v>1.8</v>
      </c>
    </row>
    <row r="13" spans="2:12" ht="21">
      <c r="B13" s="37">
        <v>50</v>
      </c>
      <c r="C13" s="9">
        <f t="shared" si="0"/>
        <v>1.6666666666666667</v>
      </c>
      <c r="E13" s="8" t="s">
        <v>43</v>
      </c>
      <c r="F13" s="9">
        <v>1.9</v>
      </c>
      <c r="H13" t="s">
        <v>114</v>
      </c>
      <c r="K13" t="s">
        <v>98</v>
      </c>
    </row>
    <row r="14" spans="2:12" ht="21">
      <c r="B14" s="37">
        <v>55</v>
      </c>
      <c r="C14" s="9">
        <f t="shared" si="0"/>
        <v>1.8333333333333333</v>
      </c>
      <c r="E14" s="8" t="s">
        <v>44</v>
      </c>
      <c r="F14" s="9">
        <v>2</v>
      </c>
      <c r="H14" s="11" t="s">
        <v>54</v>
      </c>
      <c r="I14" s="12">
        <v>1.5</v>
      </c>
      <c r="K14" s="11" t="s">
        <v>54</v>
      </c>
      <c r="L14" s="12">
        <v>0.5</v>
      </c>
    </row>
    <row r="15" spans="2:12" ht="21">
      <c r="B15" s="37">
        <v>60</v>
      </c>
      <c r="C15" s="9">
        <f t="shared" si="0"/>
        <v>2</v>
      </c>
      <c r="H15" s="11" t="s">
        <v>55</v>
      </c>
      <c r="I15" s="12">
        <v>0</v>
      </c>
      <c r="K15" s="11" t="s">
        <v>55</v>
      </c>
      <c r="L15" s="12">
        <v>0</v>
      </c>
    </row>
    <row r="17" spans="2:9">
      <c r="H17" t="s">
        <v>115</v>
      </c>
    </row>
    <row r="18" spans="2:9">
      <c r="B18" t="s">
        <v>140</v>
      </c>
      <c r="H18" s="11" t="s">
        <v>54</v>
      </c>
      <c r="I18" s="12">
        <v>1</v>
      </c>
    </row>
    <row r="19" spans="2:9">
      <c r="B19" s="8" t="s">
        <v>45</v>
      </c>
      <c r="C19" s="8" t="s">
        <v>46</v>
      </c>
      <c r="H19" s="11" t="s">
        <v>55</v>
      </c>
      <c r="I19" s="12">
        <v>0</v>
      </c>
    </row>
    <row r="20" spans="2:9" ht="21">
      <c r="B20" s="37"/>
      <c r="C20" s="9">
        <v>0</v>
      </c>
    </row>
    <row r="21" spans="2:9" ht="21">
      <c r="B21" s="37">
        <v>5</v>
      </c>
      <c r="C21" s="9">
        <f t="shared" ref="C21:C32" si="1">B21/30+50%</f>
        <v>0.66666666666666663</v>
      </c>
    </row>
    <row r="22" spans="2:9" ht="21">
      <c r="B22" s="37">
        <v>10</v>
      </c>
      <c r="C22" s="9">
        <f t="shared" si="1"/>
        <v>0.83333333333333326</v>
      </c>
    </row>
    <row r="23" spans="2:9" ht="21">
      <c r="B23" s="37">
        <v>15</v>
      </c>
      <c r="C23" s="9">
        <f t="shared" si="1"/>
        <v>1</v>
      </c>
    </row>
    <row r="24" spans="2:9" ht="21">
      <c r="B24" s="37">
        <v>20</v>
      </c>
      <c r="C24" s="9">
        <f t="shared" si="1"/>
        <v>1.1666666666666665</v>
      </c>
    </row>
    <row r="25" spans="2:9" ht="21">
      <c r="B25" s="37">
        <v>25</v>
      </c>
      <c r="C25" s="9">
        <f t="shared" si="1"/>
        <v>1.3333333333333335</v>
      </c>
    </row>
    <row r="26" spans="2:9" ht="21">
      <c r="B26" s="37">
        <v>30</v>
      </c>
      <c r="C26" s="9">
        <f t="shared" si="1"/>
        <v>1.5</v>
      </c>
    </row>
    <row r="27" spans="2:9" ht="21">
      <c r="B27" s="37">
        <v>35</v>
      </c>
      <c r="C27" s="9">
        <f t="shared" si="1"/>
        <v>1.6666666666666667</v>
      </c>
    </row>
    <row r="28" spans="2:9" ht="21">
      <c r="B28" s="37">
        <v>40</v>
      </c>
      <c r="C28" s="9">
        <f t="shared" si="1"/>
        <v>1.8333333333333333</v>
      </c>
    </row>
    <row r="29" spans="2:9" ht="21">
      <c r="B29" s="37">
        <v>45</v>
      </c>
      <c r="C29" s="9">
        <f t="shared" si="1"/>
        <v>2</v>
      </c>
    </row>
    <row r="30" spans="2:9" ht="21">
      <c r="B30" s="37">
        <v>50</v>
      </c>
      <c r="C30" s="9">
        <f t="shared" si="1"/>
        <v>2.166666666666667</v>
      </c>
    </row>
    <row r="31" spans="2:9" ht="21">
      <c r="B31" s="37">
        <v>55</v>
      </c>
      <c r="C31" s="9">
        <f t="shared" si="1"/>
        <v>2.333333333333333</v>
      </c>
    </row>
    <row r="32" spans="2:9" ht="21">
      <c r="B32" s="37">
        <v>60</v>
      </c>
      <c r="C32" s="9">
        <f t="shared" si="1"/>
        <v>2.5</v>
      </c>
    </row>
    <row r="35" spans="2:3">
      <c r="B35" s="112" t="s">
        <v>316</v>
      </c>
      <c r="C35" s="112"/>
    </row>
    <row r="36" spans="2:3">
      <c r="B36" s="113"/>
      <c r="C36" s="114">
        <v>0</v>
      </c>
    </row>
    <row r="37" spans="2:3">
      <c r="B37" s="113" t="s">
        <v>317</v>
      </c>
      <c r="C37" s="114">
        <v>2</v>
      </c>
    </row>
    <row r="38" spans="2:3">
      <c r="B38" s="113" t="s">
        <v>318</v>
      </c>
      <c r="C38" s="114">
        <v>4</v>
      </c>
    </row>
    <row r="39" spans="2:3">
      <c r="B39" s="113" t="s">
        <v>319</v>
      </c>
      <c r="C39" s="114">
        <v>6</v>
      </c>
    </row>
    <row r="40" spans="2:3">
      <c r="B40" s="113" t="s">
        <v>320</v>
      </c>
      <c r="C40" s="114">
        <v>8</v>
      </c>
    </row>
    <row r="41" spans="2:3">
      <c r="B41" s="113" t="s">
        <v>321</v>
      </c>
      <c r="C41" s="114">
        <v>10</v>
      </c>
    </row>
    <row r="44" spans="2:3">
      <c r="B44" s="112" t="s">
        <v>322</v>
      </c>
      <c r="C44" s="112"/>
    </row>
    <row r="45" spans="2:3">
      <c r="B45" s="113"/>
      <c r="C45" s="114">
        <v>0</v>
      </c>
    </row>
    <row r="46" spans="2:3">
      <c r="B46" s="113" t="s">
        <v>317</v>
      </c>
      <c r="C46" s="114">
        <v>2</v>
      </c>
    </row>
    <row r="47" spans="2:3">
      <c r="B47" s="113" t="s">
        <v>318</v>
      </c>
      <c r="C47" s="114">
        <v>4</v>
      </c>
    </row>
    <row r="48" spans="2:3">
      <c r="B48" s="113" t="s">
        <v>319</v>
      </c>
      <c r="C48" s="114">
        <v>6</v>
      </c>
    </row>
    <row r="49" spans="2:3">
      <c r="B49" s="113" t="s">
        <v>320</v>
      </c>
      <c r="C49" s="114">
        <v>8</v>
      </c>
    </row>
    <row r="50" spans="2:3">
      <c r="B50" s="113" t="s">
        <v>321</v>
      </c>
      <c r="C50" s="114">
        <v>10</v>
      </c>
    </row>
  </sheetData>
  <dataValidations count="1">
    <dataValidation type="list" allowBlank="1" showInputMessage="1" showErrorMessage="1" sqref="E3:E14 B3:B15 B20:B32" xr:uid="{00000000-0002-0000-0300-000000000000}">
      <formula1>length</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2"/>
  <sheetViews>
    <sheetView workbookViewId="0">
      <selection activeCell="A46" sqref="A46"/>
    </sheetView>
  </sheetViews>
  <sheetFormatPr defaultRowHeight="15"/>
  <cols>
    <col min="1" max="4" width="74.7109375" customWidth="1"/>
  </cols>
  <sheetData>
    <row r="1" spans="1:2">
      <c r="A1" s="244" t="s">
        <v>6</v>
      </c>
      <c r="B1" s="244" t="s">
        <v>7</v>
      </c>
    </row>
    <row r="2" spans="1:2">
      <c r="A2" s="244"/>
      <c r="B2" s="244"/>
    </row>
    <row r="3" spans="1:2">
      <c r="A3" s="6" t="s">
        <v>8</v>
      </c>
      <c r="B3" s="6" t="s">
        <v>9</v>
      </c>
    </row>
    <row r="4" spans="1:2">
      <c r="A4" s="6" t="s">
        <v>10</v>
      </c>
      <c r="B4" s="6" t="s">
        <v>11</v>
      </c>
    </row>
    <row r="5" spans="1:2">
      <c r="A5" s="6" t="s">
        <v>12</v>
      </c>
      <c r="B5" s="6" t="s">
        <v>13</v>
      </c>
    </row>
    <row r="6" spans="1:2">
      <c r="A6" s="6" t="s">
        <v>14</v>
      </c>
      <c r="B6" s="6" t="s">
        <v>15</v>
      </c>
    </row>
    <row r="7" spans="1:2">
      <c r="A7" s="6" t="s">
        <v>16</v>
      </c>
      <c r="B7" s="6" t="s">
        <v>17</v>
      </c>
    </row>
    <row r="8" spans="1:2">
      <c r="A8" s="6" t="s">
        <v>18</v>
      </c>
      <c r="B8" s="6" t="s">
        <v>19</v>
      </c>
    </row>
    <row r="9" spans="1:2">
      <c r="A9" s="6" t="s">
        <v>20</v>
      </c>
      <c r="B9" s="6" t="s">
        <v>21</v>
      </c>
    </row>
    <row r="10" spans="1:2">
      <c r="A10" s="6" t="s">
        <v>22</v>
      </c>
      <c r="B10" s="6" t="s">
        <v>23</v>
      </c>
    </row>
    <row r="11" spans="1:2">
      <c r="A11" s="6" t="s">
        <v>24</v>
      </c>
      <c r="B11" s="6" t="s">
        <v>25</v>
      </c>
    </row>
    <row r="12" spans="1:2">
      <c r="A12" s="6" t="s">
        <v>26</v>
      </c>
      <c r="B12" s="6" t="s">
        <v>27</v>
      </c>
    </row>
  </sheetData>
  <mergeCells count="2">
    <mergeCell ref="A1:A2"/>
    <mergeCell ref="B1: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Campaign Total</vt:lpstr>
      <vt:lpstr>Mon-Fri</vt:lpstr>
      <vt:lpstr>Sat-Sun</vt:lpstr>
      <vt:lpstr>List</vt:lpstr>
      <vt:lpstr>Codes</vt:lpstr>
      <vt:lpstr>length</vt:lpstr>
      <vt:lpstr>'Campaign Total'!Print_Area</vt:lpstr>
      <vt:lpstr>'Mon-Fri'!Print_Area</vt:lpstr>
      <vt:lpstr>'Sat-Sun'!Print_Area</vt:lpstr>
      <vt:lpstr>Шапки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dessislava</dc:creator>
  <cp:lastModifiedBy>Denislava Radkova</cp:lastModifiedBy>
  <cp:lastPrinted>2024-04-09T08:25:01Z</cp:lastPrinted>
  <dcterms:created xsi:type="dcterms:W3CDTF">2015-08-19T06:41:35Z</dcterms:created>
  <dcterms:modified xsi:type="dcterms:W3CDTF">2026-08-05T07:51:29Z</dcterms:modified>
</cp:coreProperties>
</file>