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280" yWindow="-120" windowWidth="24240" windowHeight="18240"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'Mon-Fri'!$A$36:$BW$124</definedName>
    <definedName name="_xlnm._FilterDatabase" localSheetId="2" hidden="1">'Sat-Sun'!$A$36:$BU$116</definedName>
    <definedName name="length">List!$B$3:$B$15</definedName>
    <definedName name="_xlnm.Print_Area" localSheetId="0">'Campaign Total'!$A$1:$O$68</definedName>
    <definedName name="_xlnm.Print_Area" localSheetId="1">'Mon-Fri'!$A$1:$AQ$124</definedName>
    <definedName name="_xlnm.Print_Area" localSheetId="2">'Sat-Sun'!$A$1:$AM$117</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4" i="4" l="1"/>
  <c r="G113" i="5" l="1"/>
  <c r="G110" i="5"/>
  <c r="G107" i="5"/>
  <c r="G105" i="5"/>
  <c r="G102" i="5"/>
  <c r="G99" i="5"/>
  <c r="G97" i="5"/>
  <c r="G94" i="5"/>
  <c r="G92" i="5"/>
  <c r="G90" i="5"/>
  <c r="G87" i="5"/>
  <c r="G84" i="5"/>
  <c r="G82" i="5"/>
  <c r="G80" i="5"/>
  <c r="G78" i="5"/>
  <c r="G75" i="5"/>
  <c r="G73" i="5"/>
  <c r="G69" i="5"/>
  <c r="G67" i="5"/>
  <c r="G64" i="5"/>
  <c r="G62" i="5"/>
  <c r="G59" i="5"/>
  <c r="G57" i="5"/>
  <c r="G53" i="5"/>
  <c r="G50" i="5"/>
  <c r="G47" i="5"/>
  <c r="G44" i="5"/>
  <c r="G41" i="5"/>
  <c r="G38" i="5"/>
  <c r="J118" i="4"/>
  <c r="J115" i="4"/>
  <c r="J111" i="4"/>
  <c r="J109" i="4"/>
  <c r="J107" i="4"/>
  <c r="J104" i="4"/>
  <c r="J101" i="4"/>
  <c r="J99" i="4"/>
  <c r="J96" i="4"/>
  <c r="J94" i="4"/>
  <c r="J91" i="4"/>
  <c r="J88" i="4"/>
  <c r="J85" i="4"/>
  <c r="J82" i="4"/>
  <c r="J79" i="4"/>
  <c r="J75" i="4"/>
  <c r="J72" i="4"/>
  <c r="J69" i="4"/>
  <c r="J67" i="4"/>
  <c r="J63" i="4"/>
  <c r="J60" i="4"/>
  <c r="J58" i="4"/>
  <c r="J54" i="4"/>
  <c r="J51" i="4"/>
  <c r="J49" i="4"/>
  <c r="J47" i="4"/>
  <c r="J45" i="4"/>
  <c r="J43" i="4"/>
  <c r="J40" i="4"/>
  <c r="J38" i="4"/>
  <c r="K36" i="5"/>
  <c r="L36" i="5" s="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V35" i="5"/>
  <c r="AC35" i="5" s="1"/>
  <c r="AJ35" i="5" s="1"/>
  <c r="O35" i="5"/>
  <c r="U116" i="5"/>
  <c r="T116" i="5"/>
  <c r="S116" i="5"/>
  <c r="R116" i="5"/>
  <c r="Q116" i="5"/>
  <c r="P116" i="5"/>
  <c r="O116" i="5"/>
  <c r="S35" i="4"/>
  <c r="Z35" i="4" s="1"/>
  <c r="AG35" i="4" s="1"/>
  <c r="Y124" i="4"/>
  <c r="X124" i="4"/>
  <c r="W124" i="4"/>
  <c r="V124" i="4"/>
  <c r="U124" i="4"/>
  <c r="T124" i="4"/>
  <c r="S124" i="4"/>
  <c r="AB116" i="5"/>
  <c r="AA116" i="5"/>
  <c r="Z116" i="5"/>
  <c r="Y116" i="5"/>
  <c r="X116" i="5"/>
  <c r="W116" i="5"/>
  <c r="V116" i="5"/>
  <c r="AF124" i="4"/>
  <c r="AE124" i="4"/>
  <c r="AD124" i="4"/>
  <c r="AC124" i="4"/>
  <c r="AB124" i="4"/>
  <c r="AA124" i="4"/>
  <c r="Z124" i="4"/>
  <c r="N116" i="5"/>
  <c r="M116" i="5"/>
  <c r="L116" i="5"/>
  <c r="K116" i="5"/>
  <c r="J116" i="5"/>
  <c r="AQ124" i="4" l="1"/>
  <c r="AP124" i="4"/>
  <c r="AO124" i="4"/>
  <c r="AN124" i="4"/>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AS41" i="4"/>
  <c r="BH41" i="4" s="1"/>
  <c r="AM116" i="5" l="1"/>
  <c r="AL116" i="5"/>
  <c r="AK116" i="5"/>
  <c r="AJ116" i="5"/>
  <c r="AM124" i="4"/>
  <c r="AL124" i="4"/>
  <c r="AK124" i="4"/>
  <c r="AJ124" i="4"/>
  <c r="AI124" i="4"/>
  <c r="AH124" i="4"/>
  <c r="AG124" i="4"/>
  <c r="O36" i="4" l="1"/>
  <c r="P36" i="4" s="1"/>
  <c r="Q36" i="4" s="1"/>
  <c r="R36" i="4" s="1"/>
  <c r="S36" i="4" s="1"/>
  <c r="T36" i="4" s="1"/>
  <c r="U36" i="4" s="1"/>
  <c r="V36" i="4" s="1"/>
  <c r="W36" i="4" s="1"/>
  <c r="X36" i="4" s="1"/>
  <c r="Y36" i="4" s="1"/>
  <c r="Z36" i="4" s="1"/>
  <c r="AN35" i="4"/>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AO111" i="5"/>
  <c r="BD111"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AO110" i="5"/>
  <c r="BD110"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AO109" i="5"/>
  <c r="BD109"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BF108" i="5" s="1"/>
  <c r="AP108" i="5"/>
  <c r="BE108" i="5" s="1"/>
  <c r="AO108" i="5"/>
  <c r="BD108"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AO103" i="5"/>
  <c r="BD103" i="5" s="1"/>
  <c r="BC100" i="5"/>
  <c r="BR100" i="5" s="1"/>
  <c r="BB100" i="5"/>
  <c r="BQ100" i="5" s="1"/>
  <c r="BA100" i="5"/>
  <c r="BP100" i="5" s="1"/>
  <c r="AZ100" i="5"/>
  <c r="BO100" i="5" s="1"/>
  <c r="AY100" i="5"/>
  <c r="BN100" i="5" s="1"/>
  <c r="AX100" i="5"/>
  <c r="BM100" i="5" s="1"/>
  <c r="AW100" i="5"/>
  <c r="BL100" i="5" s="1"/>
  <c r="AV100" i="5"/>
  <c r="BK100" i="5" s="1"/>
  <c r="AU100" i="5"/>
  <c r="BJ100" i="5" s="1"/>
  <c r="AT100" i="5"/>
  <c r="BI100" i="5" s="1"/>
  <c r="AS100" i="5"/>
  <c r="BH100" i="5" s="1"/>
  <c r="AR100" i="5"/>
  <c r="BG100" i="5" s="1"/>
  <c r="AQ100" i="5"/>
  <c r="BF100" i="5" s="1"/>
  <c r="AP100" i="5"/>
  <c r="BE100" i="5" s="1"/>
  <c r="AO100" i="5"/>
  <c r="BD100" i="5" s="1"/>
  <c r="AA36" i="4" l="1"/>
  <c r="AB36" i="4" s="1"/>
  <c r="AC36" i="4" s="1"/>
  <c r="AD36" i="4" s="1"/>
  <c r="AE36" i="4" s="1"/>
  <c r="AF36" i="4" s="1"/>
  <c r="AG36" i="4" s="1"/>
  <c r="AH36" i="4" s="1"/>
  <c r="AI36" i="4" s="1"/>
  <c r="AJ36" i="4" s="1"/>
  <c r="AK36" i="4" s="1"/>
  <c r="AL36" i="4" s="1"/>
  <c r="AM36" i="4" s="1"/>
  <c r="AN36" i="4" s="1"/>
  <c r="AO36" i="4" s="1"/>
  <c r="AP36" i="4" s="1"/>
  <c r="AQ36" i="4" s="1"/>
  <c r="I110" i="5"/>
  <c r="H110" i="5"/>
  <c r="AI116" i="5" l="1"/>
  <c r="AH116" i="5"/>
  <c r="AG116" i="5"/>
  <c r="AF116" i="5"/>
  <c r="AE116" i="5"/>
  <c r="AD116" i="5"/>
  <c r="AC116" i="5"/>
  <c r="R124" i="4"/>
  <c r="Q124" i="4"/>
  <c r="P124" i="4"/>
  <c r="O124" i="4"/>
  <c r="BG70" i="4" l="1"/>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C5" i="5" l="1"/>
  <c r="BC82" i="5" l="1"/>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AO82" i="5"/>
  <c r="BD8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AO52" i="5"/>
  <c r="BD52" i="5" s="1"/>
  <c r="I82" i="5" l="1"/>
  <c r="H82" i="5"/>
  <c r="BG84" i="4" l="1"/>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B35" i="5"/>
  <c r="BG66" i="4" l="1"/>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BC61" i="5" l="1"/>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AO61" i="5"/>
  <c r="BD61"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AO58" i="5"/>
  <c r="BD58" i="5" s="1"/>
  <c r="BG55" i="4"/>
  <c r="BV55" i="4"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AS55" i="4"/>
  <c r="BH55"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AP114" i="5"/>
  <c r="BE114" i="5" s="1"/>
  <c r="AO114" i="5"/>
  <c r="BD114" i="5" s="1"/>
  <c r="BG86" i="4" l="1"/>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78" i="4" l="1"/>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BC84" i="5" l="1"/>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AO84" i="5"/>
  <c r="BD84"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AO83" i="5"/>
  <c r="BD83" i="5" s="1"/>
  <c r="BC81" i="5"/>
  <c r="BR81" i="5" s="1"/>
  <c r="BB81" i="5"/>
  <c r="BQ81" i="5" s="1"/>
  <c r="BA81" i="5"/>
  <c r="BP81" i="5" s="1"/>
  <c r="AZ81" i="5"/>
  <c r="BO81" i="5" s="1"/>
  <c r="AY81" i="5"/>
  <c r="BN81" i="5" s="1"/>
  <c r="AX81" i="5"/>
  <c r="BM81" i="5" s="1"/>
  <c r="AW81" i="5"/>
  <c r="BL81" i="5" s="1"/>
  <c r="AV81" i="5"/>
  <c r="BK81" i="5" s="1"/>
  <c r="AU81" i="5"/>
  <c r="BJ81" i="5" s="1"/>
  <c r="AT81" i="5"/>
  <c r="BI81" i="5" s="1"/>
  <c r="AS81" i="5"/>
  <c r="BH81" i="5" s="1"/>
  <c r="AR81" i="5"/>
  <c r="BG81" i="5" s="1"/>
  <c r="AQ81" i="5"/>
  <c r="BF81" i="5" s="1"/>
  <c r="AP81" i="5"/>
  <c r="BE81" i="5" s="1"/>
  <c r="AO81" i="5"/>
  <c r="BD81"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AO69" i="5"/>
  <c r="BD69"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AO62" i="5"/>
  <c r="BD62" i="5"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I84" i="5" l="1"/>
  <c r="H84" i="5"/>
  <c r="I69" i="5"/>
  <c r="H69" i="5"/>
  <c r="I62" i="5"/>
  <c r="H62" i="5"/>
  <c r="K111" i="4"/>
  <c r="L111" i="4"/>
  <c r="K72" i="4"/>
  <c r="L72" i="4"/>
  <c r="BC55" i="5" l="1"/>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AO55" i="5"/>
  <c r="BD55" i="5" s="1"/>
  <c r="BG112" i="4" l="1"/>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C115" i="5" l="1"/>
  <c r="BR115" i="5" s="1"/>
  <c r="BB115" i="5"/>
  <c r="BQ115" i="5" s="1"/>
  <c r="BA115" i="5"/>
  <c r="BP115" i="5" s="1"/>
  <c r="AZ115" i="5"/>
  <c r="BO115" i="5" s="1"/>
  <c r="AY115" i="5"/>
  <c r="BN115" i="5" s="1"/>
  <c r="AX115" i="5"/>
  <c r="BM115" i="5" s="1"/>
  <c r="AW115" i="5"/>
  <c r="BL115" i="5" s="1"/>
  <c r="AV115" i="5"/>
  <c r="BK115" i="5" s="1"/>
  <c r="AU115" i="5"/>
  <c r="BJ115" i="5" s="1"/>
  <c r="AT115" i="5"/>
  <c r="BI115" i="5" s="1"/>
  <c r="AS115" i="5"/>
  <c r="BH115" i="5" s="1"/>
  <c r="AR115" i="5"/>
  <c r="BG115" i="5" s="1"/>
  <c r="AQ115" i="5"/>
  <c r="BF115" i="5" s="1"/>
  <c r="AP115" i="5"/>
  <c r="BE115" i="5" s="1"/>
  <c r="AO115" i="5"/>
  <c r="BD115" i="5" s="1"/>
  <c r="BG49" i="4" l="1"/>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K49" i="4" l="1"/>
  <c r="L49" i="4"/>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AS119" i="4"/>
  <c r="BH119" i="4" s="1"/>
  <c r="BC56" i="5" l="1"/>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AO56" i="5"/>
  <c r="BD56" i="5" s="1"/>
  <c r="BC105" i="5" l="1"/>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AO105" i="5"/>
  <c r="BD105"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AO104" i="5"/>
  <c r="BD104" i="5" s="1"/>
  <c r="G36" i="5"/>
  <c r="I105" i="5" l="1"/>
  <c r="H105" i="5"/>
  <c r="BG108" i="4" l="1"/>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AS107" i="4"/>
  <c r="BH107" i="4" s="1"/>
  <c r="L107" i="4" l="1"/>
  <c r="K107"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C95" i="5" l="1"/>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AO95" i="5"/>
  <c r="BD95"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BF94" i="5" s="1"/>
  <c r="AP94" i="5"/>
  <c r="AO94" i="5"/>
  <c r="BD94"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AP93" i="5"/>
  <c r="BE93" i="5" s="1"/>
  <c r="AO93" i="5"/>
  <c r="BD93"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AO54" i="5"/>
  <c r="BD54"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AO53" i="5"/>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AO51" i="5"/>
  <c r="BD51"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AO45" i="5"/>
  <c r="BD45"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AO42" i="5"/>
  <c r="BD42"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AO41" i="5"/>
  <c r="BD41"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AO40" i="5"/>
  <c r="BD40" i="5" s="1"/>
  <c r="H94" i="5" l="1"/>
  <c r="BE94" i="5"/>
  <c r="I94" i="5" s="1"/>
  <c r="H53" i="5"/>
  <c r="I41" i="5"/>
  <c r="H41" i="5"/>
  <c r="C2" i="4"/>
  <c r="F14" i="6"/>
  <c r="F17" i="6"/>
  <c r="BC71" i="5" l="1"/>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AO71" i="5"/>
  <c r="BD71" i="5"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H92"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L109" i="4" l="1"/>
  <c r="K109" i="4"/>
  <c r="BH89" i="4"/>
  <c r="K88" i="4"/>
  <c r="L88" i="4"/>
  <c r="BH73" i="4"/>
  <c r="BH71"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O38" i="5" l="1"/>
  <c r="AP38" i="5"/>
  <c r="AQ38" i="5"/>
  <c r="BF38" i="5" s="1"/>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AO39" i="5"/>
  <c r="AP39" i="5"/>
  <c r="BE39" i="5" s="1"/>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AO43" i="5"/>
  <c r="AP43" i="5"/>
  <c r="BE43" i="5" s="1"/>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AO44" i="5"/>
  <c r="AP44" i="5"/>
  <c r="BE44" i="5" s="1"/>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AO46" i="5"/>
  <c r="AP46" i="5"/>
  <c r="BE46" i="5" s="1"/>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AO47" i="5"/>
  <c r="AP47" i="5"/>
  <c r="BE47" i="5" s="1"/>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AO48" i="5"/>
  <c r="AP48" i="5"/>
  <c r="BE48" i="5" s="1"/>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AO49" i="5"/>
  <c r="AP49" i="5"/>
  <c r="BE49" i="5" s="1"/>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AO50" i="5"/>
  <c r="AP50" i="5"/>
  <c r="BE50" i="5" s="1"/>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AO57" i="5"/>
  <c r="AP57" i="5"/>
  <c r="BE57" i="5" s="1"/>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AO59" i="5"/>
  <c r="AP59" i="5"/>
  <c r="BE59" i="5" s="1"/>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AO60" i="5"/>
  <c r="AP60" i="5"/>
  <c r="BE60" i="5" s="1"/>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AO63" i="5"/>
  <c r="AP63" i="5"/>
  <c r="BE63" i="5" s="1"/>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AO64" i="5"/>
  <c r="AP64" i="5"/>
  <c r="BE64" i="5" s="1"/>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AO65" i="5"/>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AO66" i="5"/>
  <c r="AP66" i="5"/>
  <c r="BE66" i="5" s="1"/>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AO67" i="5"/>
  <c r="AP67" i="5"/>
  <c r="BE67" i="5" s="1"/>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AO68" i="5"/>
  <c r="AP68" i="5"/>
  <c r="BE68" i="5" s="1"/>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AO70" i="5"/>
  <c r="AP70" i="5"/>
  <c r="BE70"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AO72" i="5"/>
  <c r="AP72" i="5"/>
  <c r="BE72"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AO73" i="5"/>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AO74" i="5"/>
  <c r="AP74" i="5"/>
  <c r="BE74" i="5" s="1"/>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AO75" i="5"/>
  <c r="AP75" i="5"/>
  <c r="BE75" i="5" s="1"/>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AO76" i="5"/>
  <c r="AP76" i="5"/>
  <c r="BE76" i="5" s="1"/>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AO78" i="5"/>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AO77" i="5"/>
  <c r="AP77" i="5"/>
  <c r="BE77"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AO79" i="5"/>
  <c r="AP79" i="5"/>
  <c r="BE79" i="5" s="1"/>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AO80" i="5"/>
  <c r="AP80" i="5"/>
  <c r="BE80" i="5" s="1"/>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AO85" i="5"/>
  <c r="AP85" i="5"/>
  <c r="BE85"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AO86" i="5"/>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AO87" i="5"/>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AO88" i="5"/>
  <c r="BD88"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AO89" i="5"/>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AO90" i="5"/>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AO92" i="5"/>
  <c r="BD92"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AO91" i="5"/>
  <c r="BD91"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AO96" i="5"/>
  <c r="AP96" i="5"/>
  <c r="BE96" i="5" s="1"/>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AO97" i="5"/>
  <c r="AP97" i="5"/>
  <c r="AQ97" i="5"/>
  <c r="AR97" i="5"/>
  <c r="AS97" i="5"/>
  <c r="AT97" i="5"/>
  <c r="AU97" i="5"/>
  <c r="AV97" i="5"/>
  <c r="AW97" i="5"/>
  <c r="AX97" i="5"/>
  <c r="AY97" i="5"/>
  <c r="AZ97" i="5"/>
  <c r="BA97" i="5"/>
  <c r="BB97" i="5"/>
  <c r="BC97" i="5"/>
  <c r="AO98" i="5"/>
  <c r="AP98" i="5"/>
  <c r="BE98" i="5" s="1"/>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AO99" i="5"/>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AO101" i="5"/>
  <c r="AP101" i="5"/>
  <c r="BE101" i="5" s="1"/>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AO102" i="5"/>
  <c r="BD102"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A102" i="5"/>
  <c r="BP102" i="5" s="1"/>
  <c r="BB102" i="5"/>
  <c r="BQ102" i="5" s="1"/>
  <c r="BC102" i="5"/>
  <c r="BR102" i="5" s="1"/>
  <c r="AO106" i="5"/>
  <c r="AP106" i="5"/>
  <c r="BE106" i="5" s="1"/>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AO107" i="5"/>
  <c r="BD107"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AO112" i="5"/>
  <c r="AP112" i="5"/>
  <c r="BE112" i="5" s="1"/>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AO113" i="5"/>
  <c r="BD113" i="5" s="1"/>
  <c r="AP113" i="5"/>
  <c r="BE113" i="5" s="1"/>
  <c r="AQ113" i="5"/>
  <c r="BF113" i="5" s="1"/>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C113" i="5"/>
  <c r="BR113"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AP37" i="5"/>
  <c r="AO37" i="5"/>
  <c r="AS42" i="4"/>
  <c r="BH42" i="4" s="1"/>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AT43" i="4"/>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AS51" i="4"/>
  <c r="AT51" i="4"/>
  <c r="BI51" i="4" s="1"/>
  <c r="AU51" i="4"/>
  <c r="BJ51" i="4" s="1"/>
  <c r="AV51" i="4"/>
  <c r="AW51" i="4"/>
  <c r="BL51" i="4" s="1"/>
  <c r="AX51" i="4"/>
  <c r="BM51" i="4" s="1"/>
  <c r="AY51" i="4"/>
  <c r="BN51" i="4" s="1"/>
  <c r="AZ51" i="4"/>
  <c r="BO51" i="4" s="1"/>
  <c r="BA51" i="4"/>
  <c r="BP51" i="4" s="1"/>
  <c r="BB51" i="4"/>
  <c r="BQ51" i="4" s="1"/>
  <c r="BC51" i="4"/>
  <c r="BR51" i="4" s="1"/>
  <c r="BD51" i="4"/>
  <c r="BS51" i="4" s="1"/>
  <c r="BE51" i="4"/>
  <c r="BT51" i="4" s="1"/>
  <c r="BF51" i="4"/>
  <c r="BU51" i="4" s="1"/>
  <c r="BG51" i="4"/>
  <c r="BV51"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4" i="4"/>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A60" i="4"/>
  <c r="BP60" i="4" s="1"/>
  <c r="BB60" i="4"/>
  <c r="BQ60" i="4" s="1"/>
  <c r="BC60" i="4"/>
  <c r="BR60" i="4" s="1"/>
  <c r="BD60" i="4"/>
  <c r="BS60" i="4" s="1"/>
  <c r="BE60" i="4"/>
  <c r="BT60" i="4" s="1"/>
  <c r="BF60" i="4"/>
  <c r="BU60" i="4" s="1"/>
  <c r="BG60" i="4"/>
  <c r="BV60"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AS63" i="4"/>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7" i="4"/>
  <c r="BH67" i="4" s="1"/>
  <c r="AT67" i="4"/>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4" i="4"/>
  <c r="BH74"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D75" i="4"/>
  <c r="BS75" i="4" s="1"/>
  <c r="BE75" i="4"/>
  <c r="BT75" i="4" s="1"/>
  <c r="BF75" i="4"/>
  <c r="BU75" i="4" s="1"/>
  <c r="BG75" i="4"/>
  <c r="BV75"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E79" i="4"/>
  <c r="BT79" i="4" s="1"/>
  <c r="BF79" i="4"/>
  <c r="BU79" i="4" s="1"/>
  <c r="BG79" i="4"/>
  <c r="BV79"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F82" i="4"/>
  <c r="BU82" i="4" s="1"/>
  <c r="BG82" i="4"/>
  <c r="BV82" i="4" s="1"/>
  <c r="AS83" i="4"/>
  <c r="BH83" i="4" s="1"/>
  <c r="AT83" i="4"/>
  <c r="BI83" i="4" s="1"/>
  <c r="AU83" i="4"/>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5" i="4"/>
  <c r="BH85"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G85" i="4"/>
  <c r="BV85"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91" i="4"/>
  <c r="BH91"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0" i="4"/>
  <c r="BH90" i="4" s="1"/>
  <c r="AT90" i="4"/>
  <c r="BI90" i="4" s="1"/>
  <c r="AU90" i="4"/>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3" i="4"/>
  <c r="BH93"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BH102" i="4" s="1"/>
  <c r="AT102" i="4"/>
  <c r="BI102" i="4" s="1"/>
  <c r="AU102" i="4"/>
  <c r="BJ102" i="4" s="1"/>
  <c r="AV102" i="4"/>
  <c r="AW102" i="4"/>
  <c r="BL102" i="4" s="1"/>
  <c r="AX102" i="4"/>
  <c r="AY102" i="4"/>
  <c r="AZ102" i="4"/>
  <c r="BA102" i="4"/>
  <c r="BB102" i="4"/>
  <c r="BC102" i="4"/>
  <c r="BD102" i="4"/>
  <c r="BE102" i="4"/>
  <c r="BF102" i="4"/>
  <c r="BG102" i="4"/>
  <c r="AS103" i="4"/>
  <c r="BH103" i="4" s="1"/>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AS104" i="4"/>
  <c r="BH104" i="4" s="1"/>
  <c r="AT104" i="4"/>
  <c r="BI104" i="4" s="1"/>
  <c r="AU104" i="4"/>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13" i="4"/>
  <c r="BH113"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BG113" i="4"/>
  <c r="BV113"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BH117"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BH118" i="4" s="1"/>
  <c r="AT118" i="4"/>
  <c r="AU118" i="4"/>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22" i="4"/>
  <c r="BH122"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4" i="4" l="1"/>
  <c r="BE124" i="4"/>
  <c r="AS124" i="4"/>
  <c r="BA124" i="4"/>
  <c r="AU124" i="4"/>
  <c r="G16" i="4" s="1"/>
  <c r="AY124" i="4"/>
  <c r="BC124" i="4"/>
  <c r="BG124" i="4"/>
  <c r="AV124" i="4"/>
  <c r="BO38" i="4"/>
  <c r="AZ124" i="4"/>
  <c r="G21" i="4" s="1"/>
  <c r="BD124" i="4"/>
  <c r="AT124" i="4"/>
  <c r="G15" i="4" s="1"/>
  <c r="AX124" i="4"/>
  <c r="BB124" i="4"/>
  <c r="BF124" i="4"/>
  <c r="K113" i="4"/>
  <c r="K96" i="4"/>
  <c r="K101" i="4"/>
  <c r="K104" i="4"/>
  <c r="BJ83" i="4"/>
  <c r="K118" i="4"/>
  <c r="BJ100" i="4"/>
  <c r="BK74" i="4"/>
  <c r="BJ118" i="4"/>
  <c r="BJ104" i="4"/>
  <c r="L104" i="4" s="1"/>
  <c r="BH98" i="4"/>
  <c r="BJ90" i="4"/>
  <c r="K45" i="4"/>
  <c r="K63" i="4"/>
  <c r="K58" i="4"/>
  <c r="BH47" i="4"/>
  <c r="K47" i="4"/>
  <c r="BH43" i="4"/>
  <c r="K43" i="4"/>
  <c r="K94" i="4"/>
  <c r="K69" i="4"/>
  <c r="BH53" i="4"/>
  <c r="BH116" i="4"/>
  <c r="BH81" i="4"/>
  <c r="K99" i="4"/>
  <c r="K67" i="4"/>
  <c r="K54" i="4"/>
  <c r="K115" i="4"/>
  <c r="K51" i="4"/>
  <c r="K40" i="4"/>
  <c r="K60" i="4"/>
  <c r="H87" i="5"/>
  <c r="H75" i="5"/>
  <c r="BD75" i="5"/>
  <c r="I75" i="5" s="1"/>
  <c r="BD70" i="5"/>
  <c r="H50" i="5"/>
  <c r="BD96" i="5"/>
  <c r="H90" i="5"/>
  <c r="BD86" i="5"/>
  <c r="BD72" i="5"/>
  <c r="BD68" i="5"/>
  <c r="BD66" i="5"/>
  <c r="BD60" i="5"/>
  <c r="BD48" i="5"/>
  <c r="H38" i="5"/>
  <c r="BD38" i="5"/>
  <c r="BD87" i="5"/>
  <c r="I87" i="5" s="1"/>
  <c r="BD77" i="5"/>
  <c r="H67" i="5"/>
  <c r="BD106" i="5"/>
  <c r="H99" i="5"/>
  <c r="BD99" i="5"/>
  <c r="H80" i="5"/>
  <c r="BD76" i="5"/>
  <c r="H73" i="5"/>
  <c r="BD73" i="5"/>
  <c r="H64" i="5"/>
  <c r="BD64" i="5"/>
  <c r="I64" i="5" s="1"/>
  <c r="H47" i="5"/>
  <c r="BD43" i="5"/>
  <c r="BD79" i="5"/>
  <c r="BD63" i="5"/>
  <c r="BD46" i="5"/>
  <c r="BD39" i="5"/>
  <c r="H107" i="5"/>
  <c r="BD85" i="5"/>
  <c r="H78" i="5"/>
  <c r="BD78" i="5"/>
  <c r="I78" i="5" s="1"/>
  <c r="BD74" i="5"/>
  <c r="BD65" i="5"/>
  <c r="H59" i="5"/>
  <c r="BD59" i="5"/>
  <c r="I59" i="5" s="1"/>
  <c r="H57" i="5"/>
  <c r="BD57" i="5"/>
  <c r="I57" i="5" s="1"/>
  <c r="BD49" i="5"/>
  <c r="BD44" i="5"/>
  <c r="I44" i="5" s="1"/>
  <c r="H44" i="5"/>
  <c r="BD112" i="5"/>
  <c r="BD101" i="5"/>
  <c r="BD98" i="5"/>
  <c r="BD89" i="5"/>
  <c r="BD80" i="5"/>
  <c r="I80" i="5" s="1"/>
  <c r="K38" i="4"/>
  <c r="H92" i="5"/>
  <c r="H113" i="5"/>
  <c r="BB116" i="5"/>
  <c r="G27" i="5" s="1"/>
  <c r="AX116" i="5"/>
  <c r="G23" i="5" s="1"/>
  <c r="AT116" i="5"/>
  <c r="G19" i="5" s="1"/>
  <c r="AP116" i="5"/>
  <c r="G15" i="5" s="1"/>
  <c r="H102" i="5"/>
  <c r="BC116" i="5"/>
  <c r="G28" i="5" s="1"/>
  <c r="AY116" i="5"/>
  <c r="G24" i="5" s="1"/>
  <c r="AU116" i="5"/>
  <c r="G20" i="5" s="1"/>
  <c r="AQ116" i="5"/>
  <c r="G16" i="5" s="1"/>
  <c r="BA116" i="5"/>
  <c r="G26" i="5" s="1"/>
  <c r="AW116" i="5"/>
  <c r="G22" i="5" s="1"/>
  <c r="AS116" i="5"/>
  <c r="G18" i="5" s="1"/>
  <c r="AZ116" i="5"/>
  <c r="G25" i="5" s="1"/>
  <c r="AV116" i="5"/>
  <c r="G21" i="5" s="1"/>
  <c r="AR116" i="5"/>
  <c r="G17" i="5" s="1"/>
  <c r="H97" i="5"/>
  <c r="BQ97" i="5"/>
  <c r="BI97" i="5"/>
  <c r="BI116" i="5" s="1"/>
  <c r="H19" i="5" s="1"/>
  <c r="BE97" i="5"/>
  <c r="BP97" i="5"/>
  <c r="BL97" i="5"/>
  <c r="BL116" i="5" s="1"/>
  <c r="H22" i="5" s="1"/>
  <c r="BH97" i="5"/>
  <c r="BH116" i="5" s="1"/>
  <c r="H18" i="5" s="1"/>
  <c r="BD97" i="5"/>
  <c r="BO97" i="5"/>
  <c r="BK97" i="5"/>
  <c r="BK116" i="5" s="1"/>
  <c r="H21" i="5" s="1"/>
  <c r="BG97" i="5"/>
  <c r="BG116" i="5" s="1"/>
  <c r="H17" i="5" s="1"/>
  <c r="AO116" i="5"/>
  <c r="G14" i="5" s="1"/>
  <c r="BR97" i="5"/>
  <c r="BN97" i="5"/>
  <c r="BJ97" i="5"/>
  <c r="BJ116" i="5" s="1"/>
  <c r="H20" i="5" s="1"/>
  <c r="BF97" i="5"/>
  <c r="L58" i="4"/>
  <c r="L94" i="4"/>
  <c r="L99" i="4"/>
  <c r="L113" i="4"/>
  <c r="L45" i="4"/>
  <c r="K91" i="4"/>
  <c r="L91" i="4"/>
  <c r="K85" i="4"/>
  <c r="K82" i="4"/>
  <c r="BH82" i="4"/>
  <c r="K79" i="4"/>
  <c r="K75" i="4"/>
  <c r="BO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R92" i="5" s="1"/>
  <c r="I92" i="5" s="1"/>
  <c r="F27" i="6"/>
  <c r="F27" i="5" s="1"/>
  <c r="BQ113" i="5" s="1"/>
  <c r="F26" i="6"/>
  <c r="F26" i="5" s="1"/>
  <c r="F25" i="6"/>
  <c r="F25" i="5" s="1"/>
  <c r="BO102" i="5" s="1"/>
  <c r="F24" i="6"/>
  <c r="F24" i="5" s="1"/>
  <c r="F23" i="5"/>
  <c r="BM97" i="5" s="1"/>
  <c r="BM116" i="5" s="1"/>
  <c r="H23" i="5" s="1"/>
  <c r="F22" i="5"/>
  <c r="F20" i="6"/>
  <c r="F20" i="5" s="1"/>
  <c r="F21" i="6"/>
  <c r="F21" i="5" s="1"/>
  <c r="K124" i="4" l="1"/>
  <c r="F21" i="4"/>
  <c r="BO60" i="4" s="1"/>
  <c r="L60" i="4" s="1"/>
  <c r="G21" i="6"/>
  <c r="BO116" i="5"/>
  <c r="H25" i="5" s="1"/>
  <c r="I102" i="5"/>
  <c r="I113" i="5"/>
  <c r="BQ116" i="5"/>
  <c r="H27" i="5" s="1"/>
  <c r="BN116" i="5"/>
  <c r="H24" i="5" s="1"/>
  <c r="BR116" i="5"/>
  <c r="H28" i="5" s="1"/>
  <c r="BP116" i="5"/>
  <c r="H26" i="5" s="1"/>
  <c r="G29" i="5"/>
  <c r="G15" i="6"/>
  <c r="G16" i="6"/>
  <c r="I97" i="5"/>
  <c r="F27" i="4"/>
  <c r="BU85" i="4" s="1"/>
  <c r="L85" i="4" s="1"/>
  <c r="F23" i="4"/>
  <c r="BQ69" i="4" s="1"/>
  <c r="L69" i="4" s="1"/>
  <c r="F22" i="4"/>
  <c r="F26" i="4"/>
  <c r="BT82" i="4" s="1"/>
  <c r="L82" i="4" s="1"/>
  <c r="F25" i="4"/>
  <c r="BS79" i="4" s="1"/>
  <c r="L79" i="4" s="1"/>
  <c r="F28" i="4"/>
  <c r="F24" i="4"/>
  <c r="BR75" i="4" s="1"/>
  <c r="L75" i="4" s="1"/>
  <c r="F20" i="4"/>
  <c r="BU102" i="4"/>
  <c r="BS102" i="4"/>
  <c r="BT102" i="4"/>
  <c r="BK102" i="4"/>
  <c r="BP102" i="4"/>
  <c r="BR102" i="4"/>
  <c r="BM102" i="4"/>
  <c r="BQ102" i="4"/>
  <c r="C28" i="6"/>
  <c r="C27" i="6"/>
  <c r="C26" i="6"/>
  <c r="C25" i="6"/>
  <c r="C24" i="6"/>
  <c r="C21" i="6"/>
  <c r="C15" i="6"/>
  <c r="C19" i="6"/>
  <c r="C18" i="6"/>
  <c r="C17" i="6"/>
  <c r="BO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2" i="4"/>
  <c r="BV102" i="4" l="1"/>
  <c r="BI38" i="4" l="1"/>
  <c r="BJ38" i="4"/>
  <c r="G24" i="4"/>
  <c r="G24" i="6" s="1"/>
  <c r="BJ124"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D37" i="5"/>
  <c r="D14" i="5"/>
  <c r="BF37" i="5"/>
  <c r="BF116" i="5" s="1"/>
  <c r="H16" i="5" s="1"/>
  <c r="BE37" i="5"/>
  <c r="BL124" i="4" l="1"/>
  <c r="H18" i="4" s="1"/>
  <c r="H18" i="6" s="1"/>
  <c r="BQ124" i="4"/>
  <c r="H23" i="4" s="1"/>
  <c r="H23" i="6" s="1"/>
  <c r="BM124" i="4"/>
  <c r="H19" i="4" s="1"/>
  <c r="H19" i="6" s="1"/>
  <c r="BR124" i="4"/>
  <c r="H24" i="4" s="1"/>
  <c r="H24" i="6" s="1"/>
  <c r="BP124" i="4"/>
  <c r="H22" i="4" s="1"/>
  <c r="H22" i="6" s="1"/>
  <c r="H16" i="6"/>
  <c r="G28" i="4"/>
  <c r="G28" i="6" s="1"/>
  <c r="BT38" i="4"/>
  <c r="BU38" i="4"/>
  <c r="BN38" i="4"/>
  <c r="BN124" i="4" s="1"/>
  <c r="BS38" i="4"/>
  <c r="G14" i="4"/>
  <c r="BS124" i="4" l="1"/>
  <c r="H25" i="4" s="1"/>
  <c r="H25" i="6" s="1"/>
  <c r="BT124" i="4"/>
  <c r="H26" i="4" s="1"/>
  <c r="H26" i="6" s="1"/>
  <c r="BU124" i="4"/>
  <c r="H27" i="4" s="1"/>
  <c r="H27" i="6" s="1"/>
  <c r="G29" i="4"/>
  <c r="BV38" i="4"/>
  <c r="H20" i="4"/>
  <c r="H20" i="6" s="1"/>
  <c r="BV124" i="4" l="1"/>
  <c r="H28" i="4" s="1"/>
  <c r="H28" i="6" s="1"/>
  <c r="H31" i="4"/>
  <c r="D14" i="4" l="1"/>
  <c r="E14" i="5" l="1"/>
  <c r="C2" i="5"/>
  <c r="C3" i="5"/>
  <c r="C4" i="5"/>
  <c r="C5" i="4"/>
  <c r="C3" i="4"/>
  <c r="C4" i="4"/>
  <c r="H11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D53" i="5" l="1"/>
  <c r="I53" i="5" s="1"/>
  <c r="BD50" i="5"/>
  <c r="I50" i="5" s="1"/>
  <c r="BD47" i="5"/>
  <c r="I47" i="5" s="1"/>
  <c r="BH38" i="4"/>
  <c r="L38" i="4" s="1"/>
  <c r="BH51" i="4"/>
  <c r="BI43" i="4"/>
  <c r="BI96" i="4"/>
  <c r="L96" i="4" s="1"/>
  <c r="BI115" i="4"/>
  <c r="L115" i="4" s="1"/>
  <c r="BI67" i="4"/>
  <c r="L67" i="4" s="1"/>
  <c r="BI118" i="4"/>
  <c r="L118" i="4" s="1"/>
  <c r="BE99" i="5"/>
  <c r="I99" i="5" s="1"/>
  <c r="BE38" i="5"/>
  <c r="BE73" i="5"/>
  <c r="I73" i="5" s="1"/>
  <c r="BE107" i="5"/>
  <c r="I107" i="5" s="1"/>
  <c r="BD90" i="5"/>
  <c r="I90" i="5" s="1"/>
  <c r="BD67" i="5"/>
  <c r="I67" i="5" s="1"/>
  <c r="BH54" i="4"/>
  <c r="BH63" i="4"/>
  <c r="L63" i="4" s="1"/>
  <c r="BH101" i="4"/>
  <c r="L101" i="4" s="1"/>
  <c r="BK47" i="4"/>
  <c r="BK51" i="4"/>
  <c r="L40" i="4"/>
  <c r="G29" i="6"/>
  <c r="L51" i="4" l="1"/>
  <c r="BI124" i="4"/>
  <c r="H15" i="4" s="1"/>
  <c r="BH124" i="4"/>
  <c r="H14" i="4" s="1"/>
  <c r="L47" i="4"/>
  <c r="BK124" i="4"/>
  <c r="H17" i="4" s="1"/>
  <c r="H17" i="6" s="1"/>
  <c r="L54" i="4"/>
  <c r="BD116" i="5"/>
  <c r="H14" i="5" s="1"/>
  <c r="I38" i="5"/>
  <c r="BE116" i="5"/>
  <c r="H15" i="5" s="1"/>
  <c r="L43" i="4"/>
  <c r="L124" i="4" l="1"/>
  <c r="H15" i="6"/>
  <c r="H14" i="6"/>
  <c r="H29" i="5"/>
  <c r="H32" i="5" s="1"/>
  <c r="I116" i="5"/>
  <c r="H29" i="4"/>
  <c r="H32" i="4" s="1"/>
  <c r="H29" i="6" l="1"/>
  <c r="H33" i="6" s="1"/>
  <c r="H34" i="6" s="1"/>
</calcChain>
</file>

<file path=xl/sharedStrings.xml><?xml version="1.0" encoding="utf-8"?>
<sst xmlns="http://schemas.openxmlformats.org/spreadsheetml/2006/main" count="876" uniqueCount="432">
  <si>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</si>
  <si>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</si>
  <si>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</si>
  <si>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</si>
  <si>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</si>
  <si>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</si>
  <si>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</si>
  <si>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</si>
  <si>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</si>
  <si>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</si>
  <si>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</si>
  <si>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</si>
  <si>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</si>
  <si>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</si>
  <si>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</si>
  <si>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</si>
  <si>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</si>
  <si>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</si>
  <si>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</si>
  <si>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</si>
  <si>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</si>
  <si>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</si>
  <si>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</si>
  <si>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</si>
  <si>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</si>
  <si>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</si>
  <si>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</si>
  <si>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</si>
  <si>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</si>
  <si>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</si>
  <si>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</si>
  <si>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</si>
  <si>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</si>
  <si>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</si>
  <si>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</si>
  <si>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</si>
  <si>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</si>
  <si>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</si>
  <si>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</si>
  <si>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</si>
  <si>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</si>
  <si>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</si>
  <si>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</si>
  <si>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</si>
  <si>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</si>
  <si>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</si>
  <si>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</si>
  <si>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</si>
  <si>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</si>
  <si>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</si>
  <si>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</si>
  <si>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</si>
  <si>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</si>
  <si>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</si>
  <si>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</si>
  <si>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</si>
  <si>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</si>
  <si>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</si>
  <si>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</si>
  <si>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</si>
  <si>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</si>
  <si>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</si>
  <si>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</si>
  <si>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</si>
  <si>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</si>
  <si>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</si>
  <si>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</si>
  <si>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</si>
  <si>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</si>
  <si>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</si>
  <si>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</si>
  <si>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</si>
  <si>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</si>
  <si>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</si>
  <si>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</si>
  <si>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</si>
  <si>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</si>
  <si>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</si>
  <si>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</si>
  <si>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</si>
  <si>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</si>
  <si>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</si>
  <si>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</si>
  <si>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</si>
  <si>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</si>
  <si>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</si>
  <si>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</si>
  <si>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</si>
  <si>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</si>
  <si>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</si>
  <si>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</si>
  <si>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</si>
  <si>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</si>
  <si>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</si>
  <si>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</si>
  <si>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</si>
  <si>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</si>
  <si>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</si>
  <si>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</si>
  <si>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</si>
  <si>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</si>
  <si>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</si>
  <si>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</si>
  <si>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</si>
  <si>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</si>
  <si>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</si>
  <si>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</si>
  <si>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</si>
  <si>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</si>
  <si>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</si>
  <si>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</si>
  <si>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</si>
  <si>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</si>
  <si>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</si>
  <si>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</si>
  <si>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</si>
  <si>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</si>
  <si>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</si>
  <si>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</si>
  <si>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</si>
  <si>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</si>
  <si>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</si>
  <si>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</si>
  <si>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</si>
  <si>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</si>
  <si>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</si>
  <si>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</si>
  <si>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</si>
  <si>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</si>
  <si>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</si>
  <si>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</si>
  <si>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</si>
  <si>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</si>
  <si>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</si>
  <si>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</si>
  <si>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</si>
  <si>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</si>
  <si>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</si>
  <si>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</si>
  <si>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</si>
  <si>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</si>
  <si>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</si>
  <si>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</si>
  <si>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</si>
  <si>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</si>
  <si>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</si>
  <si>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</si>
  <si>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</si>
  <si>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</si>
  <si>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</si>
  <si>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</si>
  <si>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</si>
  <si>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</si>
  <si>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</si>
  <si>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</si>
  <si>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</si>
  <si>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</si>
  <si>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</si>
  <si>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</si>
  <si>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</si>
  <si>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</si>
  <si>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</si>
  <si>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</si>
  <si>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</si>
  <si>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</si>
  <si>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</si>
  <si>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</si>
  <si>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</si>
  <si>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</si>
  <si>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</si>
  <si>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01-02-01</t>
  </si>
  <si>
    <t>AB 02-06-01</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</si>
  <si>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</si>
  <si>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</si>
  <si>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</si>
  <si>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</si>
  <si>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</si>
  <si>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</si>
  <si>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</si>
  <si>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</si>
  <si>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</si>
  <si>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</si>
  <si>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</si>
  <si>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</si>
  <si>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</si>
  <si>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</si>
  <si>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</si>
  <si>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</si>
  <si>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</si>
  <si>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</si>
  <si>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</si>
  <si>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</si>
  <si>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</si>
  <si>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03-06-01</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</si>
  <si>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</si>
  <si>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</si>
  <si>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</si>
  <si>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</si>
  <si>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</si>
  <si>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</si>
  <si>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</si>
  <si>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</si>
  <si>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</si>
  <si>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</si>
  <si>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</si>
  <si>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</si>
  <si>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</si>
  <si>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</si>
  <si>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</si>
  <si>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</si>
  <si>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</si>
  <si>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</si>
  <si>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</si>
  <si>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</si>
  <si>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</si>
  <si>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04-06-01</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</si>
  <si>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</si>
  <si>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</si>
  <si>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</si>
  <si>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</si>
  <si>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</si>
  <si>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</si>
  <si>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</si>
  <si>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</si>
  <si>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</si>
  <si>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</si>
  <si>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</si>
  <si>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</si>
  <si>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</si>
  <si>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</si>
  <si>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</si>
  <si>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</si>
  <si>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</si>
  <si>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</si>
  <si>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</si>
  <si>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</si>
  <si>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</si>
  <si>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05-06-01</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</si>
  <si>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</si>
  <si>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</si>
  <si>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</si>
  <si>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</si>
  <si>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</si>
  <si>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</si>
  <si>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</si>
  <si>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</si>
  <si>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</si>
  <si>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</si>
  <si>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</si>
  <si>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</si>
  <si>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</si>
  <si>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</si>
  <si>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</si>
  <si>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</si>
  <si>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</si>
  <si>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</si>
  <si>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</si>
  <si>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</si>
  <si>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</si>
  <si>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</si>
  <si>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</si>
  <si>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</si>
  <si>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</si>
  <si>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</si>
  <si>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</si>
  <si>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</si>
  <si>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</si>
  <si>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</si>
  <si>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</si>
  <si>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</si>
  <si>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</si>
  <si>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</si>
  <si>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</si>
  <si>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</si>
  <si>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</si>
  <si>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</si>
  <si>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</si>
  <si>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</si>
  <si>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</si>
  <si>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</si>
  <si>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</si>
  <si>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</si>
  <si>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</si>
  <si>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</si>
  <si>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</si>
  <si>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</si>
  <si>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</si>
  <si>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</si>
  <si>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</si>
  <si>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</si>
  <si>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</si>
  <si>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</si>
  <si>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</si>
  <si>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</si>
  <si>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</si>
  <si>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</si>
  <si>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</si>
  <si>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</si>
  <si>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</si>
  <si>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</si>
  <si>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</si>
  <si>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</si>
  <si>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</si>
  <si>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</si>
  <si>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</si>
  <si>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</si>
  <si>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</si>
  <si>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</si>
  <si>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</si>
  <si>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</si>
  <si>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</si>
  <si>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</si>
  <si>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</si>
  <si>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</si>
  <si>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</si>
  <si>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</si>
  <si>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</si>
  <si>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</si>
  <si>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</si>
  <si>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</si>
  <si>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</si>
  <si>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</si>
  <si>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</si>
  <si>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</si>
  <si>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</si>
  <si>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</si>
  <si>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</si>
  <si>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</si>
  <si>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</si>
  <si>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</si>
  <si>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</si>
  <si>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</si>
  <si>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</si>
  <si>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</si>
  <si>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</si>
  <si>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</si>
  <si>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</si>
  <si>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</si>
  <si>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</si>
  <si>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</si>
  <si>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</si>
  <si>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</si>
  <si>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</si>
  <si>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</si>
  <si>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</si>
  <si>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</si>
  <si>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01-13-02</t>
  </si>
  <si>
    <t>AB 02-13-02</t>
  </si>
  <si>
    <t>AB 03-13-02</t>
  </si>
  <si>
    <t>AB 04-13-02</t>
  </si>
  <si>
    <t>AB 05-13-02</t>
  </si>
  <si>
    <t>Историите ON AIR/п/</t>
  </si>
  <si>
    <t>AB 06-15-02</t>
  </si>
  <si>
    <t>AB 07-15-02</t>
  </si>
  <si>
    <t>Операция: "История" /п./</t>
  </si>
  <si>
    <t>Опорни хора /п./</t>
  </si>
  <si>
    <t>Брюксел 1 /п./</t>
  </si>
  <si>
    <t>Колела /п./</t>
  </si>
  <si>
    <t>Историите ON AIR /п./</t>
  </si>
  <si>
    <t>Авиошоу /п./</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</si>
  <si>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</si>
  <si>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</si>
  <si>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Сериал  /п./</t>
  </si>
  <si>
    <t>Документален филм</t>
  </si>
  <si>
    <t>Директно /п./</t>
  </si>
  <si>
    <t>Денят ON AIR /п./</t>
  </si>
  <si>
    <t>AB 06-11-01</t>
  </si>
  <si>
    <t>AB 07-11-01</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</si>
  <si>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</si>
  <si>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</si>
  <si>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</si>
  <si>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</si>
  <si>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</si>
  <si>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</si>
  <si>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</si>
  <si>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</si>
  <si>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</si>
  <si>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</si>
  <si>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</si>
  <si>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</si>
  <si>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</si>
  <si>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</si>
  <si>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</si>
  <si>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</si>
  <si>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</si>
  <si>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</si>
  <si>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</si>
  <si>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</si>
  <si>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</si>
  <si>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</si>
  <si>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</si>
  <si>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</si>
  <si>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</si>
  <si>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</si>
  <si>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</si>
  <si>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</si>
  <si>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</si>
  <si>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</si>
  <si>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</si>
  <si>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</si>
  <si>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</si>
  <si>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</si>
  <si>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</si>
  <si>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</si>
  <si>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</si>
  <si>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</si>
  <si>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</si>
  <si>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</si>
  <si>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 xml:space="preserve"> Историите ON AIR /п./</t>
  </si>
  <si>
    <t>Златните /п./</t>
  </si>
  <si>
    <t>Йога</t>
  </si>
  <si>
    <t>AB 01-05-01</t>
  </si>
  <si>
    <t>AB 02-05-01</t>
  </si>
  <si>
    <t>AB 03-05-01</t>
  </si>
  <si>
    <t>AB 04-05-01</t>
  </si>
  <si>
    <t>AB 05-05-01</t>
  </si>
  <si>
    <t>Сериал/Игрален филм</t>
  </si>
  <si>
    <t>AB 01-22-02</t>
  </si>
  <si>
    <t>AB 02-22-02</t>
  </si>
  <si>
    <t>AB 03-22-02</t>
  </si>
  <si>
    <t>AB 04-22-02</t>
  </si>
  <si>
    <t>AB 05-22-02</t>
  </si>
  <si>
    <t>AB 01-23-01</t>
  </si>
  <si>
    <t>AB 02-23-01</t>
  </si>
  <si>
    <t>AB 03-23-01</t>
  </si>
  <si>
    <t>AB 04-23-01</t>
  </si>
  <si>
    <t>AB 05-23-01</t>
  </si>
  <si>
    <t>Програмна схема, Ноември 2023</t>
  </si>
  <si>
    <t>Цена 30" Ноември</t>
  </si>
  <si>
    <t>Умно село</t>
  </si>
  <si>
    <t>Умно село /п./</t>
  </si>
  <si>
    <t>Умно село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</si>
</sst>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9">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right/>
      <top style="medium">
        <color rgb="FFFFFFFF"/>
      </top>
      <bottom style="thick">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59">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5" fillId="6" borderId="9" xfId="7" applyNumberFormat="1" applyFont="1" applyFill="1" applyBorder="1" applyAlignment="1">
      <alignment horizontal="center" vertical="center"/>
    </xf>
    <xf numFmtId="165" fontId="15" fillId="9" borderId="9" xfId="7" applyNumberFormat="1" applyFont="1" applyFill="1" applyBorder="1" applyAlignment="1">
      <alignment horizontal="center" vertical="center"/>
    </xf>
    <xf numFmtId="165" fontId="15" fillId="10" borderId="9" xfId="7" applyNumberFormat="1" applyFont="1" applyFill="1" applyBorder="1" applyAlignment="1">
      <alignment horizontal="center" vertical="center"/>
    </xf>
    <xf numFmtId="165"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4" fontId="19" fillId="0" borderId="14" xfId="0" applyNumberFormat="1"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5" fillId="6" borderId="0" xfId="7" applyNumberFormat="1" applyFont="1" applyFill="1" applyAlignment="1">
      <alignment horizontal="center" vertical="center"/>
    </xf>
    <xf numFmtId="165" fontId="15" fillId="9" borderId="0" xfId="7" applyNumberFormat="1" applyFont="1" applyFill="1" applyAlignment="1">
      <alignment horizontal="center" vertical="center"/>
    </xf>
    <xf numFmtId="165" fontId="15" fillId="10" borderId="0" xfId="7" applyNumberFormat="1" applyFont="1" applyFill="1" applyAlignment="1">
      <alignment horizontal="center" vertical="center"/>
    </xf>
    <xf numFmtId="165"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6"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0" fontId="11" fillId="7" borderId="14" xfId="0" applyFont="1" applyFill="1" applyBorder="1"/>
    <xf numFmtId="166"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0" fontId="24" fillId="7" borderId="14" xfId="0" applyFont="1" applyFill="1" applyBorder="1"/>
    <xf numFmtId="0" fontId="24" fillId="8" borderId="14" xfId="0" applyFont="1" applyFill="1" applyBorder="1"/>
    <xf numFmtId="0" fontId="24" fillId="13" borderId="14" xfId="0" applyFont="1" applyFill="1" applyBorder="1" applyProtection="1">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1" fillId="0" borderId="14" xfId="0" applyFont="1" applyBorder="1" applyAlignment="1">
      <alignment horizontal="center"/>
    </xf>
    <xf numFmtId="3" fontId="11" fillId="7" borderId="0" xfId="0" applyNumberFormat="1" applyFont="1" applyFill="1" applyAlignment="1">
      <alignment horizontal="center"/>
    </xf>
    <xf numFmtId="166"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6" fillId="0" borderId="0" xfId="0" applyFont="1" applyAlignment="1" applyProtection="1">
      <alignment horizontal="center" vertical="center" wrapText="1"/>
      <protection locked="0"/>
    </xf>
    <xf numFmtId="0" fontId="27" fillId="0" borderId="0" xfId="0" applyFont="1"/>
    <xf numFmtId="166" fontId="28" fillId="16" borderId="5" xfId="0" applyNumberFormat="1" applyFont="1" applyFill="1" applyBorder="1" applyAlignment="1">
      <alignment vertical="center"/>
    </xf>
    <xf numFmtId="166" fontId="28"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27" fillId="0" borderId="0" xfId="0" applyFont="1" applyAlignment="1">
      <alignment horizontal="left"/>
    </xf>
    <xf numFmtId="20" fontId="29" fillId="5" borderId="9" xfId="0" applyNumberFormat="1" applyFont="1" applyFill="1" applyBorder="1" applyAlignment="1" applyProtection="1">
      <alignment horizontal="center" vertical="center" wrapText="1"/>
      <protection locked="0"/>
    </xf>
    <xf numFmtId="20" fontId="30" fillId="6" borderId="9" xfId="0" applyNumberFormat="1"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3" fontId="29" fillId="5" borderId="14" xfId="9" applyNumberFormat="1" applyFont="1" applyFill="1" applyBorder="1" applyAlignment="1" applyProtection="1">
      <alignment horizontal="center" vertical="center" wrapText="1"/>
      <protection locked="0"/>
    </xf>
    <xf numFmtId="166" fontId="32" fillId="0" borderId="0" xfId="0" applyNumberFormat="1" applyFont="1" applyAlignment="1">
      <alignment horizontal="center" vertical="center"/>
    </xf>
    <xf numFmtId="0" fontId="33" fillId="0" borderId="0" xfId="0" applyFont="1"/>
    <xf numFmtId="166" fontId="31" fillId="0" borderId="0" xfId="0" applyNumberFormat="1" applyFont="1" applyAlignment="1">
      <alignment horizontal="left" vertical="center"/>
    </xf>
    <xf numFmtId="0" fontId="34" fillId="0" borderId="0" xfId="0" applyFont="1" applyAlignment="1">
      <alignment horizontal="left"/>
    </xf>
    <xf numFmtId="0" fontId="35" fillId="14" borderId="5" xfId="0" applyFont="1" applyFill="1" applyBorder="1" applyAlignment="1">
      <alignment horizontal="center"/>
    </xf>
    <xf numFmtId="0" fontId="35" fillId="14" borderId="6" xfId="0" applyFont="1" applyFill="1" applyBorder="1" applyAlignment="1">
      <alignment horizontal="center"/>
    </xf>
    <xf numFmtId="0" fontId="36" fillId="8" borderId="1" xfId="0" applyFont="1" applyFill="1" applyBorder="1" applyAlignment="1">
      <alignment horizontal="center"/>
    </xf>
    <xf numFmtId="166" fontId="37"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6" fontId="37" fillId="0" borderId="0" xfId="0" applyNumberFormat="1" applyFont="1" applyAlignment="1">
      <alignment horizontal="left" vertical="center"/>
    </xf>
    <xf numFmtId="0" fontId="34" fillId="0" borderId="0" xfId="0" applyFont="1"/>
    <xf numFmtId="166" fontId="39" fillId="0" borderId="0" xfId="0" applyNumberFormat="1" applyFont="1" applyAlignment="1">
      <alignment vertical="center"/>
    </xf>
    <xf numFmtId="9" fontId="40" fillId="0" borderId="1" xfId="0" applyNumberFormat="1" applyFont="1" applyBorder="1" applyAlignment="1">
      <alignment horizontal="center" vertical="center"/>
    </xf>
    <xf numFmtId="166" fontId="40" fillId="0" borderId="1" xfId="0" applyNumberFormat="1" applyFont="1" applyBorder="1" applyAlignment="1">
      <alignment horizontal="center" vertical="center"/>
    </xf>
    <xf numFmtId="166" fontId="32" fillId="0" borderId="0" xfId="0" applyNumberFormat="1" applyFont="1" applyAlignment="1">
      <alignment vertical="center"/>
    </xf>
    <xf numFmtId="166" fontId="32" fillId="0" borderId="0" xfId="0" applyNumberFormat="1" applyFont="1" applyAlignment="1">
      <alignment horizontal="left" vertical="center"/>
    </xf>
    <xf numFmtId="166" fontId="41"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6" fontId="41" fillId="0" borderId="0" xfId="0" applyNumberFormat="1" applyFont="1" applyAlignment="1">
      <alignment vertical="center"/>
    </xf>
    <xf numFmtId="0" fontId="42" fillId="0" borderId="0" xfId="0" applyFont="1" applyAlignment="1">
      <alignment vertical="top" wrapText="1"/>
    </xf>
    <xf numFmtId="166" fontId="43" fillId="0" borderId="0" xfId="0" applyNumberFormat="1" applyFont="1" applyAlignment="1">
      <alignment horizontal="left" vertical="center"/>
    </xf>
    <xf numFmtId="166" fontId="11" fillId="0" borderId="0" xfId="0" applyNumberFormat="1" applyFont="1"/>
    <xf numFmtId="20" fontId="29" fillId="5" borderId="10" xfId="0" applyNumberFormat="1" applyFont="1" applyFill="1" applyBorder="1" applyAlignment="1" applyProtection="1">
      <alignment horizontal="center" vertical="center" wrapText="1"/>
      <protection locked="0"/>
    </xf>
    <xf numFmtId="164" fontId="45" fillId="15" borderId="14" xfId="0" applyNumberFormat="1" applyFont="1" applyFill="1" applyBorder="1" applyAlignment="1" applyProtection="1">
      <alignment horizontal="center" vertical="center" wrapText="1"/>
      <protection locked="0"/>
    </xf>
    <xf numFmtId="164" fontId="45" fillId="5" borderId="14" xfId="0" applyNumberFormat="1" applyFont="1" applyFill="1" applyBorder="1" applyAlignment="1" applyProtection="1">
      <alignment horizontal="center" vertical="center" wrapText="1"/>
      <protection locked="0"/>
    </xf>
    <xf numFmtId="0" fontId="30" fillId="6" borderId="29" xfId="0" applyFont="1" applyFill="1" applyBorder="1" applyAlignment="1" applyProtection="1">
      <alignment horizontal="center" vertical="center"/>
      <protection locked="0"/>
    </xf>
    <xf numFmtId="164" fontId="30" fillId="6" borderId="14" xfId="7" applyNumberFormat="1" applyFont="1" applyFill="1" applyBorder="1" applyAlignment="1" applyProtection="1">
      <alignment horizontal="center" vertical="center"/>
      <protection locked="0"/>
    </xf>
    <xf numFmtId="20" fontId="46" fillId="6" borderId="9" xfId="0" applyNumberFormat="1" applyFont="1" applyFill="1" applyBorder="1" applyAlignment="1" applyProtection="1">
      <alignment horizontal="center" vertical="center" wrapText="1"/>
      <protection locked="0"/>
    </xf>
    <xf numFmtId="164" fontId="30" fillId="6" borderId="31" xfId="7" applyNumberFormat="1" applyFont="1" applyFill="1" applyBorder="1" applyAlignment="1" applyProtection="1">
      <alignment horizontal="center" vertical="center"/>
      <protection locked="0"/>
    </xf>
    <xf numFmtId="20" fontId="29" fillId="15" borderId="9" xfId="0" applyNumberFormat="1" applyFont="1" applyFill="1" applyBorder="1" applyAlignment="1" applyProtection="1">
      <alignment horizontal="center" vertical="center" wrapText="1"/>
      <protection locked="0"/>
    </xf>
    <xf numFmtId="0" fontId="29" fillId="5" borderId="33" xfId="0" applyFont="1" applyFill="1" applyBorder="1" applyAlignment="1" applyProtection="1">
      <alignment vertical="center"/>
      <protection locked="0"/>
    </xf>
    <xf numFmtId="20" fontId="29" fillId="15" borderId="10" xfId="0" applyNumberFormat="1" applyFont="1" applyFill="1" applyBorder="1" applyAlignment="1" applyProtection="1">
      <alignment horizontal="center" vertical="center" wrapText="1"/>
      <protection locked="0"/>
    </xf>
    <xf numFmtId="164" fontId="45" fillId="5" borderId="23" xfId="0"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0" fontId="47" fillId="0" borderId="0" xfId="0" applyFont="1"/>
    <xf numFmtId="0" fontId="47" fillId="0" borderId="1" xfId="0" applyFont="1" applyBorder="1"/>
    <xf numFmtId="9" fontId="47" fillId="0" borderId="1" xfId="0" applyNumberFormat="1" applyFont="1" applyBorder="1"/>
    <xf numFmtId="0" fontId="48" fillId="0" borderId="0" xfId="0" applyFont="1" applyAlignment="1">
      <alignment horizontal="left"/>
    </xf>
    <xf numFmtId="0" fontId="0" fillId="0" borderId="4" xfId="0" applyBorder="1"/>
    <xf numFmtId="0" fontId="29" fillId="5" borderId="32" xfId="0" applyFont="1" applyFill="1" applyBorder="1" applyAlignment="1" applyProtection="1">
      <alignment horizontal="center" vertical="center"/>
      <protection locked="0"/>
    </xf>
    <xf numFmtId="20" fontId="29" fillId="5" borderId="35" xfId="9" applyNumberFormat="1" applyFont="1" applyFill="1" applyBorder="1" applyAlignment="1" applyProtection="1">
      <alignment horizontal="center" vertical="center" wrapText="1"/>
      <protection locked="0"/>
    </xf>
    <xf numFmtId="164" fontId="30"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43" xfId="0" applyFont="1" applyFill="1" applyBorder="1" applyAlignment="1" applyProtection="1">
      <alignment horizontal="center" vertical="center"/>
      <protection locked="0"/>
    </xf>
    <xf numFmtId="0" fontId="29" fillId="5" borderId="40"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20" fontId="29" fillId="5" borderId="17"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0" fontId="32" fillId="0" borderId="0" xfId="0" applyFont="1"/>
    <xf numFmtId="0" fontId="43" fillId="8" borderId="1" xfId="0" applyFont="1" applyFill="1" applyBorder="1"/>
    <xf numFmtId="0" fontId="32" fillId="7" borderId="1" xfId="0" applyFont="1" applyFill="1" applyBorder="1" applyAlignment="1">
      <alignment horizontal="center"/>
    </xf>
    <xf numFmtId="0" fontId="32" fillId="0" borderId="0" xfId="0" applyFont="1" applyAlignment="1">
      <alignment horizontal="center"/>
    </xf>
    <xf numFmtId="0" fontId="43" fillId="0" borderId="0" xfId="0" applyFont="1" applyAlignment="1">
      <alignment horizontal="center"/>
    </xf>
    <xf numFmtId="0" fontId="30" fillId="6" borderId="12" xfId="0" applyFont="1" applyFill="1" applyBorder="1" applyAlignment="1">
      <alignment horizontal="left" vertical="center"/>
    </xf>
    <xf numFmtId="165" fontId="30" fillId="6" borderId="9" xfId="7" applyNumberFormat="1" applyFont="1" applyFill="1" applyBorder="1" applyAlignment="1">
      <alignment horizontal="center" vertical="center"/>
    </xf>
    <xf numFmtId="0" fontId="30" fillId="9" borderId="12" xfId="0" applyFont="1" applyFill="1" applyBorder="1" applyAlignment="1">
      <alignment horizontal="left" vertical="center"/>
    </xf>
    <xf numFmtId="165" fontId="30" fillId="9" borderId="9" xfId="7" applyNumberFormat="1" applyFont="1" applyFill="1" applyBorder="1" applyAlignment="1">
      <alignment horizontal="center" vertical="center"/>
    </xf>
    <xf numFmtId="0" fontId="30" fillId="10" borderId="12" xfId="0" applyFont="1" applyFill="1" applyBorder="1" applyAlignment="1">
      <alignment horizontal="left" vertical="center"/>
    </xf>
    <xf numFmtId="165" fontId="30" fillId="10" borderId="9" xfId="7" applyNumberFormat="1" applyFont="1" applyFill="1" applyBorder="1" applyAlignment="1">
      <alignment horizontal="center" vertical="center"/>
    </xf>
    <xf numFmtId="20" fontId="30" fillId="11" borderId="12" xfId="0" applyNumberFormat="1" applyFont="1" applyFill="1" applyBorder="1" applyAlignment="1">
      <alignment horizontal="left" vertical="center" wrapText="1"/>
    </xf>
    <xf numFmtId="165" fontId="30" fillId="11" borderId="9" xfId="7" applyNumberFormat="1" applyFont="1" applyFill="1" applyBorder="1" applyAlignment="1">
      <alignment horizontal="center" vertical="center" wrapText="1"/>
    </xf>
    <xf numFmtId="0" fontId="43" fillId="0" borderId="3" xfId="0" applyFont="1" applyBorder="1" applyAlignment="1">
      <alignment horizontal="center"/>
    </xf>
    <xf numFmtId="0" fontId="43" fillId="0" borderId="1" xfId="0" applyFont="1" applyBorder="1" applyAlignment="1">
      <alignment horizontal="center" vertical="center"/>
    </xf>
    <xf numFmtId="0" fontId="32" fillId="0" borderId="1" xfId="0" applyFont="1" applyBorder="1" applyAlignment="1">
      <alignment horizontal="center"/>
    </xf>
    <xf numFmtId="0" fontId="49" fillId="7" borderId="1" xfId="0" applyFont="1" applyFill="1" applyBorder="1" applyAlignment="1">
      <alignment horizontal="center"/>
    </xf>
    <xf numFmtId="9" fontId="32" fillId="8" borderId="1" xfId="11" applyFont="1" applyFill="1" applyBorder="1" applyAlignment="1">
      <alignment horizontal="center"/>
    </xf>
    <xf numFmtId="3" fontId="32" fillId="0" borderId="1" xfId="0" applyNumberFormat="1" applyFont="1" applyBorder="1" applyAlignment="1">
      <alignment horizontal="center"/>
    </xf>
    <xf numFmtId="166" fontId="32" fillId="0" borderId="1" xfId="0" applyNumberFormat="1" applyFont="1" applyBorder="1" applyAlignment="1">
      <alignment horizontal="center" vertical="center"/>
    </xf>
    <xf numFmtId="0" fontId="32" fillId="8" borderId="1" xfId="0" applyFont="1" applyFill="1" applyBorder="1" applyAlignment="1">
      <alignment horizontal="center"/>
    </xf>
    <xf numFmtId="166" fontId="32" fillId="8" borderId="1" xfId="0" applyNumberFormat="1" applyFont="1" applyFill="1" applyBorder="1" applyAlignment="1">
      <alignment horizontal="center"/>
    </xf>
    <xf numFmtId="9" fontId="32" fillId="7" borderId="1" xfId="11" applyFont="1" applyFill="1" applyBorder="1" applyAlignment="1" applyProtection="1">
      <alignment horizontal="center"/>
      <protection locked="0"/>
    </xf>
    <xf numFmtId="166" fontId="32" fillId="0" borderId="1" xfId="0" applyNumberFormat="1" applyFont="1" applyBorder="1" applyAlignment="1">
      <alignment horizontal="center"/>
    </xf>
    <xf numFmtId="49" fontId="50" fillId="0" borderId="0" xfId="0" applyNumberFormat="1" applyFont="1" applyAlignment="1">
      <alignment horizontal="center"/>
    </xf>
    <xf numFmtId="49" fontId="50" fillId="0" borderId="0" xfId="0" applyNumberFormat="1" applyFont="1"/>
    <xf numFmtId="0" fontId="51" fillId="0" borderId="18" xfId="0" applyFont="1" applyBorder="1" applyAlignment="1">
      <alignment vertical="center"/>
    </xf>
    <xf numFmtId="0" fontId="51" fillId="0" borderId="0" xfId="0" applyFont="1" applyAlignment="1">
      <alignment horizontal="left" vertical="center"/>
    </xf>
    <xf numFmtId="0" fontId="32" fillId="0" borderId="34" xfId="0" applyFont="1" applyBorder="1"/>
    <xf numFmtId="0" fontId="43" fillId="0" borderId="0" xfId="0" applyFont="1" applyAlignment="1">
      <alignment horizontal="center" vertical="center" wrapText="1"/>
    </xf>
    <xf numFmtId="0" fontId="43" fillId="0" borderId="22" xfId="0" applyFont="1" applyBorder="1" applyAlignment="1">
      <alignment vertical="center"/>
    </xf>
    <xf numFmtId="0" fontId="43" fillId="0" borderId="23" xfId="0" applyFont="1" applyBorder="1" applyAlignment="1">
      <alignment vertical="center"/>
    </xf>
    <xf numFmtId="0" fontId="52" fillId="0" borderId="15" xfId="0" applyFont="1" applyBorder="1" applyAlignment="1">
      <alignment horizontal="center"/>
    </xf>
    <xf numFmtId="0" fontId="53" fillId="0" borderId="0" xfId="0" applyFont="1" applyAlignment="1">
      <alignment horizontal="center"/>
    </xf>
    <xf numFmtId="0" fontId="54" fillId="8" borderId="8" xfId="0" applyFont="1" applyFill="1" applyBorder="1" applyAlignment="1">
      <alignment horizontal="center" vertical="center"/>
    </xf>
    <xf numFmtId="0" fontId="54" fillId="7" borderId="8" xfId="0" applyFont="1" applyFill="1" applyBorder="1" applyAlignment="1">
      <alignment horizontal="center" vertical="center"/>
    </xf>
    <xf numFmtId="0" fontId="54" fillId="0" borderId="0" xfId="0" applyFont="1" applyAlignment="1">
      <alignment horizontal="center" vertical="center"/>
    </xf>
    <xf numFmtId="0" fontId="53" fillId="7" borderId="0" xfId="0" applyFont="1" applyFill="1" applyAlignment="1">
      <alignment horizontal="center"/>
    </xf>
    <xf numFmtId="0" fontId="32" fillId="0" borderId="15" xfId="0" applyFont="1" applyBorder="1" applyAlignment="1">
      <alignment horizontal="center"/>
    </xf>
    <xf numFmtId="3" fontId="33" fillId="7" borderId="14" xfId="0" applyNumberFormat="1" applyFont="1" applyFill="1" applyBorder="1" applyAlignment="1">
      <alignment horizontal="center"/>
    </xf>
    <xf numFmtId="1" fontId="33" fillId="7" borderId="14" xfId="0" applyNumberFormat="1" applyFont="1" applyFill="1" applyBorder="1" applyAlignment="1">
      <alignment horizontal="center"/>
    </xf>
    <xf numFmtId="0" fontId="32" fillId="8" borderId="14" xfId="0" applyFont="1" applyFill="1" applyBorder="1"/>
    <xf numFmtId="0" fontId="32" fillId="7" borderId="14" xfId="0" applyFont="1" applyFill="1" applyBorder="1"/>
    <xf numFmtId="3" fontId="32" fillId="0" borderId="0" xfId="0" applyNumberFormat="1" applyFont="1" applyAlignment="1">
      <alignment horizontal="center"/>
    </xf>
    <xf numFmtId="0" fontId="32" fillId="0" borderId="12" xfId="0" applyFont="1" applyBorder="1" applyAlignment="1">
      <alignment horizontal="center"/>
    </xf>
    <xf numFmtId="0" fontId="32" fillId="13" borderId="14" xfId="0" applyFont="1" applyFill="1" applyBorder="1" applyProtection="1">
      <protection locked="0"/>
    </xf>
    <xf numFmtId="166" fontId="32" fillId="0" borderId="0" xfId="0" applyNumberFormat="1" applyFont="1"/>
    <xf numFmtId="166" fontId="33" fillId="0" borderId="0" xfId="0" applyNumberFormat="1" applyFont="1"/>
    <xf numFmtId="3" fontId="32" fillId="4" borderId="0" xfId="0" applyNumberFormat="1" applyFont="1" applyFill="1" applyAlignment="1">
      <alignment horizontal="center"/>
    </xf>
    <xf numFmtId="164" fontId="49" fillId="0" borderId="0" xfId="0" applyNumberFormat="1" applyFont="1" applyAlignment="1">
      <alignment horizontal="center"/>
    </xf>
    <xf numFmtId="0" fontId="43" fillId="0" borderId="14" xfId="0" applyFont="1" applyBorder="1"/>
    <xf numFmtId="9" fontId="43" fillId="0" borderId="14" xfId="11" applyFont="1" applyBorder="1" applyAlignment="1">
      <alignment horizontal="center"/>
    </xf>
    <xf numFmtId="164" fontId="43" fillId="0" borderId="14" xfId="0" applyNumberFormat="1" applyFont="1" applyBorder="1" applyAlignment="1">
      <alignment horizontal="center"/>
    </xf>
    <xf numFmtId="164" fontId="30" fillId="6" borderId="14" xfId="12" applyNumberFormat="1" applyFont="1" applyFill="1" applyBorder="1" applyAlignment="1" applyProtection="1">
      <alignment horizontal="center" vertical="center" wrapText="1"/>
      <protection locked="0"/>
    </xf>
    <xf numFmtId="20" fontId="30" fillId="6" borderId="8" xfId="9" applyNumberFormat="1" applyFont="1" applyFill="1" applyBorder="1" applyAlignment="1" applyProtection="1">
      <alignment horizontal="center" vertical="center" wrapText="1"/>
      <protection locked="0"/>
    </xf>
    <xf numFmtId="0" fontId="55" fillId="0" borderId="8" xfId="0" applyFont="1" applyBorder="1" applyAlignment="1">
      <alignment horizontal="center"/>
    </xf>
    <xf numFmtId="0" fontId="56" fillId="3" borderId="16" xfId="0" applyFont="1" applyFill="1" applyBorder="1" applyAlignment="1" applyProtection="1">
      <alignment horizontal="center" vertical="center" wrapText="1"/>
      <protection locked="0"/>
    </xf>
    <xf numFmtId="0" fontId="56" fillId="3" borderId="7" xfId="0" applyFont="1" applyFill="1" applyBorder="1" applyAlignment="1" applyProtection="1">
      <alignment horizontal="center" vertical="center" wrapText="1"/>
      <protection locked="0"/>
    </xf>
    <xf numFmtId="0" fontId="56" fillId="3" borderId="7" xfId="0" applyFont="1" applyFill="1" applyBorder="1" applyAlignment="1">
      <alignment horizontal="center" vertical="center" wrapText="1"/>
    </xf>
    <xf numFmtId="3" fontId="57" fillId="4" borderId="8" xfId="7" applyNumberFormat="1" applyFont="1" applyFill="1" applyBorder="1" applyAlignment="1">
      <alignment horizontal="center"/>
    </xf>
    <xf numFmtId="164" fontId="57" fillId="4" borderId="8" xfId="7" applyNumberFormat="1" applyFont="1" applyFill="1" applyBorder="1" applyAlignment="1">
      <alignment horizontal="center"/>
    </xf>
    <xf numFmtId="0" fontId="18" fillId="0" borderId="0" xfId="0" applyFont="1"/>
    <xf numFmtId="0" fontId="58" fillId="4" borderId="14" xfId="0" applyFont="1" applyFill="1" applyBorder="1" applyAlignment="1">
      <alignment horizontal="center"/>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5" fillId="0" borderId="0" xfId="0" applyFont="1" applyAlignment="1">
      <alignment horizontal="center"/>
    </xf>
    <xf numFmtId="166" fontId="32" fillId="0" borderId="5" xfId="0" applyNumberFormat="1" applyFont="1" applyBorder="1" applyAlignment="1">
      <alignment horizontal="center" vertical="center"/>
    </xf>
    <xf numFmtId="166" fontId="32" fillId="0" borderId="6" xfId="0" applyNumberFormat="1" applyFont="1" applyBorder="1" applyAlignment="1">
      <alignment horizontal="center" vertical="center"/>
    </xf>
    <xf numFmtId="0" fontId="27" fillId="0" borderId="3" xfId="0" applyFont="1" applyBorder="1" applyAlignment="1">
      <alignment horizontal="center"/>
    </xf>
    <xf numFmtId="166" fontId="31" fillId="0" borderId="25" xfId="0" applyNumberFormat="1" applyFont="1" applyBorder="1" applyAlignment="1">
      <alignment horizontal="left" vertical="center" wrapText="1"/>
    </xf>
    <xf numFmtId="166" fontId="31" fillId="0" borderId="26" xfId="0" applyNumberFormat="1" applyFont="1" applyBorder="1" applyAlignment="1">
      <alignment horizontal="left" vertical="center"/>
    </xf>
    <xf numFmtId="166" fontId="31" fillId="0" borderId="2" xfId="0" applyNumberFormat="1" applyFont="1" applyBorder="1" applyAlignment="1">
      <alignment horizontal="left" vertical="center"/>
    </xf>
    <xf numFmtId="166" fontId="31" fillId="0" borderId="36" xfId="0" applyNumberFormat="1" applyFont="1" applyBorder="1" applyAlignment="1">
      <alignment horizontal="left" vertical="center"/>
    </xf>
    <xf numFmtId="166" fontId="31" fillId="0" borderId="27" xfId="0" applyNumberFormat="1" applyFont="1" applyBorder="1" applyAlignment="1">
      <alignment horizontal="left" vertical="center"/>
    </xf>
    <xf numFmtId="166" fontId="31" fillId="0" borderId="28" xfId="0" applyNumberFormat="1" applyFont="1" applyBorder="1" applyAlignment="1">
      <alignment horizontal="left" vertical="center"/>
    </xf>
    <xf numFmtId="166" fontId="32" fillId="0" borderId="27" xfId="0" applyNumberFormat="1" applyFont="1" applyBorder="1" applyAlignment="1">
      <alignment horizontal="center" vertical="center"/>
    </xf>
    <xf numFmtId="166" fontId="32" fillId="0" borderId="28" xfId="0" applyNumberFormat="1" applyFont="1" applyBorder="1" applyAlignment="1">
      <alignment horizontal="center" vertical="center"/>
    </xf>
    <xf numFmtId="49" fontId="56" fillId="4" borderId="22" xfId="0" applyNumberFormat="1" applyFont="1" applyFill="1" applyBorder="1" applyAlignment="1">
      <alignment horizontal="center"/>
    </xf>
    <xf numFmtId="0" fontId="29" fillId="15" borderId="11" xfId="0" applyFont="1" applyFill="1" applyBorder="1" applyAlignment="1" applyProtection="1">
      <alignment horizontal="center" vertical="center"/>
      <protection locked="0"/>
    </xf>
    <xf numFmtId="0" fontId="29" fillId="15" borderId="12" xfId="0" applyFont="1" applyFill="1" applyBorder="1" applyAlignment="1" applyProtection="1">
      <alignment horizontal="center" vertical="center"/>
      <protection locked="0"/>
    </xf>
    <xf numFmtId="0" fontId="29" fillId="15" borderId="13" xfId="0" applyFont="1" applyFill="1" applyBorder="1" applyAlignment="1" applyProtection="1">
      <alignment horizontal="center" vertical="center"/>
      <protection locked="0"/>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protection locked="0"/>
    </xf>
    <xf numFmtId="0" fontId="29" fillId="5" borderId="12" xfId="0" applyFont="1" applyFill="1" applyBorder="1" applyAlignment="1" applyProtection="1">
      <alignment horizontal="center" vertical="center"/>
      <protection locked="0"/>
    </xf>
    <xf numFmtId="0" fontId="29" fillId="15" borderId="19" xfId="0" applyFont="1" applyFill="1" applyBorder="1" applyAlignment="1" applyProtection="1">
      <alignment horizontal="center" vertical="center"/>
      <protection locked="0"/>
    </xf>
    <xf numFmtId="0" fontId="29" fillId="15" borderId="20" xfId="0" applyFont="1" applyFill="1" applyBorder="1" applyAlignment="1" applyProtection="1">
      <alignment horizontal="center" vertical="center"/>
      <protection locked="0"/>
    </xf>
    <xf numFmtId="0" fontId="29" fillId="15" borderId="21" xfId="0" applyFont="1" applyFill="1" applyBorder="1" applyAlignment="1" applyProtection="1">
      <alignment horizontal="center" vertical="center"/>
      <protection locked="0"/>
    </xf>
    <xf numFmtId="0" fontId="43" fillId="8" borderId="38"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43" fillId="8" borderId="37" xfId="0" applyFont="1" applyFill="1" applyBorder="1" applyAlignment="1">
      <alignment horizontal="center" vertical="center" wrapText="1"/>
    </xf>
    <xf numFmtId="0" fontId="29" fillId="5" borderId="7" xfId="0" applyFont="1" applyFill="1" applyBorder="1" applyAlignment="1" applyProtection="1">
      <alignment horizontal="center" vertical="center"/>
      <protection locked="0"/>
    </xf>
    <xf numFmtId="0" fontId="29" fillId="5" borderId="44" xfId="0" applyFont="1" applyFill="1" applyBorder="1" applyAlignment="1" applyProtection="1">
      <alignment horizontal="center" vertical="center"/>
      <protection locked="0"/>
    </xf>
    <xf numFmtId="0" fontId="29" fillId="5" borderId="16"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15" borderId="11" xfId="0" applyFont="1" applyFill="1" applyBorder="1" applyAlignment="1" applyProtection="1">
      <alignment horizontal="center" vertical="center" wrapText="1"/>
      <protection locked="0"/>
    </xf>
    <xf numFmtId="0" fontId="29" fillId="15" borderId="12" xfId="0" applyFont="1" applyFill="1" applyBorder="1" applyAlignment="1" applyProtection="1">
      <alignment horizontal="center" vertical="center" wrapText="1"/>
      <protection locked="0"/>
    </xf>
    <xf numFmtId="0" fontId="29" fillId="15" borderId="9" xfId="0" applyFont="1" applyFill="1" applyBorder="1" applyAlignment="1" applyProtection="1">
      <alignment horizontal="center" vertical="center" wrapText="1"/>
      <protection locked="0"/>
    </xf>
    <xf numFmtId="0" fontId="29" fillId="15" borderId="40" xfId="0" applyFont="1" applyFill="1" applyBorder="1" applyAlignment="1" applyProtection="1">
      <alignment horizontal="center" vertical="center"/>
      <protection locked="0"/>
    </xf>
    <xf numFmtId="0" fontId="29" fillId="15" borderId="18" xfId="0" applyFont="1" applyFill="1" applyBorder="1" applyAlignment="1" applyProtection="1">
      <alignment horizontal="center" vertical="center"/>
      <protection locked="0"/>
    </xf>
    <xf numFmtId="0" fontId="29" fillId="15" borderId="41" xfId="0" applyFont="1" applyFill="1" applyBorder="1" applyAlignment="1" applyProtection="1">
      <alignment horizontal="center" vertical="center"/>
      <protection locked="0"/>
    </xf>
    <xf numFmtId="0" fontId="29" fillId="5" borderId="13" xfId="0" applyFont="1" applyFill="1" applyBorder="1" applyAlignment="1" applyProtection="1">
      <alignment horizontal="center" vertical="center"/>
      <protection locked="0"/>
    </xf>
    <xf numFmtId="20" fontId="29" fillId="5" borderId="17" xfId="9" applyNumberFormat="1" applyFont="1" applyFill="1" applyBorder="1" applyAlignment="1" applyProtection="1">
      <alignment horizontal="center" vertical="center" wrapText="1"/>
      <protection locked="0"/>
    </xf>
    <xf numFmtId="20" fontId="29" fillId="5" borderId="23"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xmlns=""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81"/>
  <sheetViews>
    <sheetView showGridLines="0" topLeftCell="A15" zoomScale="70" zoomScaleNormal="70" workbookViewId="0">
      <selection activeCell="D14" sqref="D14"/>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8" t="s">
        <v>67</v>
      </c>
      <c r="C2" s="29"/>
      <c r="D2" s="1"/>
      <c r="E2" s="1"/>
      <c r="F2" s="1"/>
      <c r="G2" s="1"/>
      <c r="H2" s="1"/>
      <c r="I2" s="1"/>
    </row>
    <row r="3" spans="2:15" ht="17.25">
      <c r="B3" s="38" t="s">
        <v>68</v>
      </c>
      <c r="C3" s="29"/>
      <c r="D3" s="1"/>
      <c r="E3" s="1"/>
      <c r="F3" s="1"/>
      <c r="G3" s="1"/>
      <c r="H3" s="1"/>
      <c r="I3" s="1"/>
    </row>
    <row r="4" spans="2:15" ht="17.25">
      <c r="B4" s="38" t="s">
        <v>69</v>
      </c>
      <c r="C4" s="29"/>
      <c r="D4" s="1"/>
      <c r="E4" s="1"/>
      <c r="F4" s="1"/>
      <c r="G4" s="1"/>
      <c r="H4" s="1"/>
      <c r="I4" s="1"/>
    </row>
    <row r="5" spans="2:15" ht="17.25">
      <c r="B5" s="38" t="s">
        <v>70</v>
      </c>
      <c r="C5" s="59"/>
      <c r="D5" s="1"/>
      <c r="E5" s="1"/>
      <c r="F5" s="1"/>
      <c r="G5" s="1"/>
      <c r="H5" s="1"/>
      <c r="I5" s="1"/>
    </row>
    <row r="6" spans="2:15" ht="17.25" hidden="1" customHeight="1">
      <c r="B6" s="3"/>
      <c r="C6" s="3"/>
      <c r="D6" s="5" t="s">
        <v>5</v>
      </c>
      <c r="E6" s="5"/>
      <c r="F6" s="5"/>
      <c r="G6" s="3"/>
      <c r="H6" s="1"/>
      <c r="I6" s="1"/>
    </row>
    <row r="7" spans="2:15" ht="18" hidden="1" customHeight="1" thickBot="1">
      <c r="B7" s="19" t="s">
        <v>28</v>
      </c>
      <c r="C7" s="19"/>
      <c r="D7" s="15">
        <v>1</v>
      </c>
      <c r="E7" s="44"/>
      <c r="F7" s="44"/>
      <c r="G7" s="3"/>
      <c r="H7" s="1"/>
      <c r="I7" s="1"/>
    </row>
    <row r="8" spans="2:15" ht="18" hidden="1" customHeight="1" thickBot="1">
      <c r="B8" s="20" t="s">
        <v>29</v>
      </c>
      <c r="C8" s="20"/>
      <c r="D8" s="16">
        <v>2</v>
      </c>
      <c r="E8" s="45"/>
      <c r="F8" s="45"/>
      <c r="G8" s="1"/>
      <c r="H8" s="1"/>
      <c r="I8" s="1"/>
    </row>
    <row r="9" spans="2:15" ht="18" hidden="1" customHeight="1" thickBot="1">
      <c r="B9" s="21" t="s">
        <v>30</v>
      </c>
      <c r="C9" s="21"/>
      <c r="D9" s="17">
        <v>1.4</v>
      </c>
      <c r="E9" s="46"/>
      <c r="F9" s="46"/>
      <c r="G9" s="1"/>
      <c r="H9" s="1"/>
      <c r="I9" s="1"/>
    </row>
    <row r="10" spans="2:15" ht="35.25" hidden="1" customHeight="1" thickBot="1">
      <c r="B10" s="22" t="s">
        <v>31</v>
      </c>
      <c r="C10" s="22"/>
      <c r="D10" s="18">
        <v>1.3</v>
      </c>
      <c r="E10" s="47"/>
      <c r="F10" s="47"/>
      <c r="G10" s="1"/>
      <c r="H10" s="1"/>
      <c r="I10" s="1"/>
    </row>
    <row r="11" spans="2:15" ht="17.25" hidden="1" customHeight="1">
      <c r="B11" s="1"/>
      <c r="C11" s="1"/>
      <c r="D11" s="1"/>
      <c r="E11" s="1"/>
      <c r="F11" s="1"/>
      <c r="G11" s="1"/>
      <c r="H11" s="1"/>
      <c r="I11" s="1"/>
    </row>
    <row r="12" spans="2:15" ht="17.25">
      <c r="B12" s="1"/>
      <c r="C12" s="1"/>
      <c r="D12" s="1"/>
      <c r="E12" s="1"/>
      <c r="F12" s="1"/>
      <c r="G12" s="1"/>
      <c r="H12" s="1"/>
      <c r="I12" s="1"/>
      <c r="K12" s="213"/>
      <c r="L12" s="213"/>
      <c r="M12" s="213"/>
      <c r="N12" s="213"/>
      <c r="O12" s="213"/>
    </row>
    <row r="13" spans="2:15" ht="17.25">
      <c r="B13" s="37" t="s">
        <v>51</v>
      </c>
      <c r="C13" s="5" t="s">
        <v>57</v>
      </c>
      <c r="D13" s="5" t="s">
        <v>61</v>
      </c>
      <c r="E13" s="5" t="s">
        <v>80</v>
      </c>
      <c r="F13" s="5" t="s">
        <v>48</v>
      </c>
      <c r="G13" s="5" t="s">
        <v>32</v>
      </c>
      <c r="H13" s="5" t="s">
        <v>62</v>
      </c>
      <c r="J13" s="75"/>
      <c r="K13" s="76"/>
      <c r="L13" s="76"/>
      <c r="M13" s="76"/>
      <c r="N13" s="76"/>
      <c r="O13" s="76"/>
    </row>
    <row r="14" spans="2:15" ht="18.75">
      <c r="B14" s="23" t="s">
        <v>54</v>
      </c>
      <c r="C14" s="10" t="str">
        <f>IF(D14&gt;0,"A","")</f>
        <v/>
      </c>
      <c r="D14" s="40"/>
      <c r="E14" s="40"/>
      <c r="F14" s="28" t="e">
        <f>VLOOKUP(D14,List!$B$3:$C$15,2,0)</f>
        <v>#N/A</v>
      </c>
      <c r="G14" s="42">
        <f>SUM('Mon-Fri'!G14,'Sat-Sun'!G14)</f>
        <v>0</v>
      </c>
      <c r="H14" s="34">
        <f>SUM('Mon-Fri'!H14,'Sat-Sun'!H14,)</f>
        <v>0</v>
      </c>
      <c r="J14" s="75"/>
    </row>
    <row r="15" spans="2:15" ht="18.75">
      <c r="B15" s="23" t="s">
        <v>54</v>
      </c>
      <c r="C15" s="10" t="str">
        <f>IF(D15&gt;0,"B","")</f>
        <v/>
      </c>
      <c r="D15" s="40"/>
      <c r="E15" s="40"/>
      <c r="F15" s="28" t="e">
        <f>VLOOKUP(D15,List!$B$3:$C$15,2,0)</f>
        <v>#N/A</v>
      </c>
      <c r="G15" s="42">
        <f>SUM('Mon-Fri'!G15,'Sat-Sun'!G15)</f>
        <v>0</v>
      </c>
      <c r="H15" s="34">
        <f>SUM('Mon-Fri'!H15,'Sat-Sun'!H15,)</f>
        <v>0</v>
      </c>
    </row>
    <row r="16" spans="2:15" ht="18.75">
      <c r="B16" s="23" t="s">
        <v>54</v>
      </c>
      <c r="C16" s="10" t="str">
        <f>IF(D16&gt;0,"C","")</f>
        <v/>
      </c>
      <c r="D16" s="40"/>
      <c r="E16" s="40"/>
      <c r="F16" s="28" t="e">
        <f>VLOOKUP(D16,List!$B$3:$C$15,2,0)</f>
        <v>#N/A</v>
      </c>
      <c r="G16" s="42">
        <f>SUM('Mon-Fri'!G16,'Sat-Sun'!G16)</f>
        <v>0</v>
      </c>
      <c r="H16" s="34">
        <f>SUM('Mon-Fri'!H16,'Sat-Sun'!H16,)</f>
        <v>0</v>
      </c>
    </row>
    <row r="17" spans="2:8" ht="18.75">
      <c r="B17" s="23" t="s">
        <v>54</v>
      </c>
      <c r="C17" s="10" t="str">
        <f>IF(D17&gt;0,"D","")</f>
        <v/>
      </c>
      <c r="D17" s="40"/>
      <c r="E17" s="29"/>
      <c r="F17" s="28" t="e">
        <f>VLOOKUP(D17,List!$B$3:$C$15,2,0)</f>
        <v>#N/A</v>
      </c>
      <c r="G17" s="42">
        <f>SUM('Mon-Fri'!G17,'Sat-Sun'!G17)</f>
        <v>0</v>
      </c>
      <c r="H17" s="34">
        <f>SUM('Mon-Fri'!H17,'Sat-Sun'!H17,)</f>
        <v>0</v>
      </c>
    </row>
    <row r="18" spans="2:8" ht="18.75">
      <c r="B18" s="23" t="s">
        <v>54</v>
      </c>
      <c r="C18" s="10" t="str">
        <f>IF(D18&gt;0,"E","")</f>
        <v/>
      </c>
      <c r="D18" s="40"/>
      <c r="E18" s="29"/>
      <c r="F18" s="28" t="e">
        <f>VLOOKUP(D18,List!$B$3:$C$15,2,0)</f>
        <v>#N/A</v>
      </c>
      <c r="G18" s="42">
        <f>SUM('Mon-Fri'!G18,'Sat-Sun'!G18)</f>
        <v>0</v>
      </c>
      <c r="H18" s="34">
        <f>SUM('Mon-Fri'!H18,'Sat-Sun'!H18,)</f>
        <v>0</v>
      </c>
    </row>
    <row r="19" spans="2:8" ht="19.5" customHeight="1">
      <c r="B19" s="23" t="s">
        <v>54</v>
      </c>
      <c r="C19" s="10" t="str">
        <f>IF(D19&gt;0,"F","")</f>
        <v/>
      </c>
      <c r="D19" s="40"/>
      <c r="E19" s="29"/>
      <c r="F19" s="28" t="e">
        <f>VLOOKUP(D19,List!$B$3:$C$15,2,0)</f>
        <v>#N/A</v>
      </c>
      <c r="G19" s="42">
        <f>SUM('Mon-Fri'!G19,'Sat-Sun'!G19)</f>
        <v>0</v>
      </c>
      <c r="H19" s="34">
        <f>SUM('Mon-Fri'!H19,'Sat-Sun'!H19,)</f>
        <v>0</v>
      </c>
    </row>
    <row r="20" spans="2:8" ht="17.25">
      <c r="B20" s="23" t="s">
        <v>137</v>
      </c>
      <c r="C20" s="10" t="str">
        <f>IF(D20="Да","G","")</f>
        <v/>
      </c>
      <c r="D20" s="29"/>
      <c r="E20" s="29"/>
      <c r="F20" s="28" t="e">
        <f>VLOOKUP(D20,List!$H$2:$I$3,2,0)</f>
        <v>#N/A</v>
      </c>
      <c r="G20" s="42">
        <f>SUM('Mon-Fri'!G20,'Sat-Sun'!G20)</f>
        <v>0</v>
      </c>
      <c r="H20" s="34">
        <f>SUM('Mon-Fri'!H20,'Sat-Sun'!H20,)</f>
        <v>0</v>
      </c>
    </row>
    <row r="21" spans="2:8" ht="17.25">
      <c r="B21" s="23" t="s">
        <v>138</v>
      </c>
      <c r="C21" s="10" t="str">
        <f>IF(D21="Да","H","")</f>
        <v/>
      </c>
      <c r="D21" s="29"/>
      <c r="E21" s="29"/>
      <c r="F21" s="28" t="e">
        <f>VLOOKUP(D21,List!$H$6:$I$7,2,0)</f>
        <v>#N/A</v>
      </c>
      <c r="G21" s="42">
        <f>SUM('Mon-Fri'!G21,'Sat-Sun'!G21)</f>
        <v>0</v>
      </c>
      <c r="H21" s="34">
        <f>SUM('Mon-Fri'!H21,'Sat-Sun'!H21,)</f>
        <v>0</v>
      </c>
    </row>
    <row r="22" spans="2:8" ht="17.25">
      <c r="B22" s="23" t="s">
        <v>139</v>
      </c>
      <c r="C22" s="10" t="str">
        <f>IF(D22&gt;0,"I","")</f>
        <v/>
      </c>
      <c r="D22" s="29"/>
      <c r="E22" s="29"/>
      <c r="F22" s="28" t="e">
        <f>VLOOKUP(D22,List!$B$20:$C$32,2,0)</f>
        <v>#N/A</v>
      </c>
      <c r="G22" s="42">
        <f>SUM('Mon-Fri'!G22,'Sat-Sun'!G22)</f>
        <v>0</v>
      </c>
      <c r="H22" s="34">
        <f>SUM('Mon-Fri'!H22,'Sat-Sun'!H22,)</f>
        <v>0</v>
      </c>
    </row>
    <row r="23" spans="2:8" ht="17.25">
      <c r="B23" s="23" t="s">
        <v>140</v>
      </c>
      <c r="C23" s="10" t="str">
        <f>IF(D23&gt;0,"J","")</f>
        <v/>
      </c>
      <c r="D23" s="29"/>
      <c r="E23" s="29"/>
      <c r="F23" s="28" t="e">
        <f>VLOOKUP(D23,List!$B$20:$C$32,2,0)</f>
        <v>#N/A</v>
      </c>
      <c r="G23" s="42">
        <f>SUM('Mon-Fri'!G23,'Sat-Sun'!G23)</f>
        <v>0</v>
      </c>
      <c r="H23" s="34">
        <f>SUM('Mon-Fri'!H23,'Sat-Sun'!H23,)</f>
        <v>0</v>
      </c>
    </row>
    <row r="24" spans="2:8" ht="17.25">
      <c r="B24" s="23" t="s">
        <v>141</v>
      </c>
      <c r="C24" s="10" t="str">
        <f>IF(D24="Да","K","")</f>
        <v/>
      </c>
      <c r="D24" s="29"/>
      <c r="E24" s="29"/>
      <c r="F24" s="28" t="e">
        <f>VLOOKUP(D24,List!$H$18:$I$19,2,0)</f>
        <v>#N/A</v>
      </c>
      <c r="G24" s="42">
        <f>SUM('Mon-Fri'!G24,'Sat-Sun'!G24)</f>
        <v>0</v>
      </c>
      <c r="H24" s="34">
        <f>SUM('Mon-Fri'!H24,'Sat-Sun'!H24,)</f>
        <v>0</v>
      </c>
    </row>
    <row r="25" spans="2:8" ht="17.25">
      <c r="B25" s="23" t="s">
        <v>142</v>
      </c>
      <c r="C25" s="10" t="str">
        <f>IF(D25="Да","L","")</f>
        <v/>
      </c>
      <c r="D25" s="29"/>
      <c r="E25" s="29"/>
      <c r="F25" s="28" t="e">
        <f>VLOOKUP(D25,List!$K$2:$L$3,2,0)</f>
        <v>#N/A</v>
      </c>
      <c r="G25" s="42">
        <f>SUM('Mon-Fri'!G25,'Sat-Sun'!G25)</f>
        <v>0</v>
      </c>
      <c r="H25" s="34">
        <f>SUM('Mon-Fri'!H25,'Sat-Sun'!H25,)</f>
        <v>0</v>
      </c>
    </row>
    <row r="26" spans="2:8" ht="17.25">
      <c r="B26" s="23" t="s">
        <v>143</v>
      </c>
      <c r="C26" s="10" t="str">
        <f>IF(D26="Да","M","")</f>
        <v/>
      </c>
      <c r="D26" s="29"/>
      <c r="E26" s="29"/>
      <c r="F26" s="28" t="e">
        <f>VLOOKUP(D26,List!$K$6:$L$7,2,0)</f>
        <v>#N/A</v>
      </c>
      <c r="G26" s="42">
        <f>SUM('Mon-Fri'!G26,'Sat-Sun'!G26)</f>
        <v>0</v>
      </c>
      <c r="H26" s="34">
        <f>SUM('Mon-Fri'!H26,'Sat-Sun'!H26,)</f>
        <v>0</v>
      </c>
    </row>
    <row r="27" spans="2:8" ht="17.25">
      <c r="B27" s="23" t="s">
        <v>144</v>
      </c>
      <c r="C27" s="10" t="str">
        <f>IF(D27="Да","N","")</f>
        <v/>
      </c>
      <c r="D27" s="29"/>
      <c r="E27" s="29"/>
      <c r="F27" s="28" t="e">
        <f>VLOOKUP(D27,List!$K$10:$L$11,2,0)</f>
        <v>#N/A</v>
      </c>
      <c r="G27" s="42">
        <f>SUM('Mon-Fri'!G27,'Sat-Sun'!G27)</f>
        <v>0</v>
      </c>
      <c r="H27" s="34">
        <f>SUM('Mon-Fri'!H27,'Sat-Sun'!H27,)</f>
        <v>0</v>
      </c>
    </row>
    <row r="28" spans="2:8" ht="17.25">
      <c r="B28" s="23" t="s">
        <v>145</v>
      </c>
      <c r="C28" s="10" t="str">
        <f>IF(D28="Да","O","")</f>
        <v/>
      </c>
      <c r="D28" s="29"/>
      <c r="E28" s="29"/>
      <c r="F28" s="28" t="e">
        <f>VLOOKUP(D28,List!$K$14:$L$15,2,0)</f>
        <v>#N/A</v>
      </c>
      <c r="G28" s="42">
        <f>SUM('Mon-Fri'!G28,'Sat-Sun'!G28)</f>
        <v>0</v>
      </c>
      <c r="H28" s="34">
        <f>SUM('Mon-Fri'!H28,'Sat-Sun'!H28,)</f>
        <v>0</v>
      </c>
    </row>
    <row r="29" spans="2:8" ht="17.25">
      <c r="B29" s="1"/>
      <c r="C29" s="3"/>
      <c r="D29" s="3"/>
      <c r="E29" s="3"/>
      <c r="F29" s="3"/>
      <c r="G29" s="66">
        <f>SUM(G14:G28)</f>
        <v>0</v>
      </c>
      <c r="H29" s="35">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9"/>
    </row>
    <row r="33" spans="2:8" ht="17.25">
      <c r="B33" s="1"/>
      <c r="C33" s="3"/>
      <c r="D33" s="3"/>
      <c r="E33" s="3"/>
      <c r="G33" s="10" t="s">
        <v>63</v>
      </c>
      <c r="H33" s="36">
        <f>H29-H29*H32</f>
        <v>0</v>
      </c>
    </row>
    <row r="34" spans="2:8" ht="17.25">
      <c r="G34" s="10" t="s">
        <v>81</v>
      </c>
      <c r="H34" s="36">
        <f>H33+H33*20%</f>
        <v>0</v>
      </c>
    </row>
    <row r="36" spans="2:8" ht="28.5">
      <c r="B36" s="77" t="s">
        <v>306</v>
      </c>
      <c r="E36" s="77" t="s">
        <v>307</v>
      </c>
    </row>
    <row r="37" spans="2:8" ht="21">
      <c r="B37" s="78" t="s">
        <v>308</v>
      </c>
      <c r="C37" s="79" t="s">
        <v>309</v>
      </c>
      <c r="D37" s="80"/>
      <c r="E37" s="79" t="s">
        <v>310</v>
      </c>
      <c r="F37" s="79" t="s">
        <v>5</v>
      </c>
    </row>
    <row r="38" spans="2:8" ht="17.25">
      <c r="B38" s="81">
        <v>5000</v>
      </c>
      <c r="C38" s="82">
        <v>7.0000000000000007E-2</v>
      </c>
      <c r="E38" s="81" t="s">
        <v>311</v>
      </c>
      <c r="F38" s="82">
        <v>0.75</v>
      </c>
    </row>
    <row r="39" spans="2:8" ht="20.25" customHeight="1">
      <c r="B39" s="81">
        <v>15000</v>
      </c>
      <c r="C39" s="82">
        <v>0.12</v>
      </c>
      <c r="D39" s="73"/>
      <c r="E39" s="81" t="s">
        <v>74</v>
      </c>
      <c r="F39" s="82">
        <v>0.85</v>
      </c>
    </row>
    <row r="40" spans="2:8" ht="20.25" customHeight="1">
      <c r="B40" s="81">
        <v>30000</v>
      </c>
      <c r="C40" s="83">
        <v>0.18</v>
      </c>
      <c r="D40" s="84"/>
      <c r="E40" s="81" t="s">
        <v>75</v>
      </c>
      <c r="F40" s="82">
        <v>1</v>
      </c>
    </row>
    <row r="41" spans="2:8" ht="20.25" customHeight="1">
      <c r="B41" s="81" t="s">
        <v>342</v>
      </c>
      <c r="C41" s="83">
        <v>0.25</v>
      </c>
      <c r="D41" s="84"/>
      <c r="E41" s="81" t="s">
        <v>76</v>
      </c>
      <c r="F41" s="82">
        <v>1.05</v>
      </c>
    </row>
    <row r="42" spans="2:8" ht="20.25" customHeight="1">
      <c r="B42" s="81">
        <v>100000</v>
      </c>
      <c r="C42" s="83">
        <v>0.33</v>
      </c>
      <c r="D42" s="84"/>
      <c r="E42" s="81" t="s">
        <v>312</v>
      </c>
      <c r="F42" s="82">
        <v>1.1000000000000001</v>
      </c>
    </row>
    <row r="43" spans="2:8" ht="20.25" customHeight="1">
      <c r="B43" s="81">
        <v>150000</v>
      </c>
      <c r="C43" s="83">
        <v>0.41</v>
      </c>
      <c r="D43" s="84"/>
      <c r="E43" s="81" t="s">
        <v>313</v>
      </c>
      <c r="F43" s="82">
        <v>1</v>
      </c>
    </row>
    <row r="44" spans="2:8" ht="20.25" customHeight="1">
      <c r="B44" s="81">
        <v>200000</v>
      </c>
      <c r="C44" s="83">
        <v>0.49</v>
      </c>
      <c r="D44" s="84"/>
      <c r="E44" s="81" t="s">
        <v>314</v>
      </c>
      <c r="F44" s="82">
        <v>0.9</v>
      </c>
    </row>
    <row r="45" spans="2:8" ht="20.25" customHeight="1">
      <c r="B45" s="81" t="s">
        <v>316</v>
      </c>
      <c r="C45" s="34" t="s">
        <v>317</v>
      </c>
      <c r="D45" s="84"/>
      <c r="E45" s="81" t="s">
        <v>315</v>
      </c>
      <c r="F45" s="82">
        <v>0.8</v>
      </c>
    </row>
    <row r="46" spans="2:8" ht="20.25" customHeight="1">
      <c r="C46" s="135"/>
      <c r="D46" s="49"/>
      <c r="E46" s="81" t="s">
        <v>318</v>
      </c>
      <c r="F46" s="82">
        <v>0.95</v>
      </c>
    </row>
    <row r="47" spans="2:8" ht="20.25" customHeight="1">
      <c r="B47" s="81" t="s">
        <v>320</v>
      </c>
      <c r="C47" s="82">
        <v>0.1</v>
      </c>
      <c r="D47" s="49"/>
      <c r="E47" s="81" t="s">
        <v>319</v>
      </c>
      <c r="F47" s="82">
        <v>1</v>
      </c>
    </row>
    <row r="48" spans="2:8" ht="20.25" customHeight="1">
      <c r="B48" s="81" t="s">
        <v>369</v>
      </c>
      <c r="C48" s="82">
        <v>0.05</v>
      </c>
      <c r="D48" s="84"/>
      <c r="E48" s="81" t="s">
        <v>321</v>
      </c>
      <c r="F48" s="82">
        <v>1.1000000000000001</v>
      </c>
    </row>
    <row r="49" spans="2:10" ht="20.25" customHeight="1">
      <c r="D49" s="49"/>
      <c r="E49" s="81" t="s">
        <v>322</v>
      </c>
      <c r="F49" s="82">
        <v>1.05</v>
      </c>
    </row>
    <row r="50" spans="2:10" ht="17.25">
      <c r="D50" s="49"/>
    </row>
    <row r="51" spans="2:10" ht="17.25">
      <c r="B51" s="217" t="s">
        <v>323</v>
      </c>
      <c r="C51" s="218"/>
      <c r="D51" s="93"/>
      <c r="E51" s="94"/>
      <c r="F51" s="94"/>
      <c r="G51" s="94"/>
    </row>
    <row r="52" spans="2:10" ht="20.25" customHeight="1">
      <c r="B52" s="219"/>
      <c r="C52" s="220"/>
      <c r="D52" s="93"/>
      <c r="E52" s="94"/>
      <c r="F52" s="94"/>
      <c r="G52" s="94"/>
      <c r="H52" s="85"/>
    </row>
    <row r="53" spans="2:10" ht="20.25" customHeight="1">
      <c r="B53" s="221"/>
      <c r="C53" s="222"/>
      <c r="D53" s="93"/>
      <c r="E53" s="94"/>
      <c r="F53" s="94"/>
      <c r="G53" s="94"/>
    </row>
    <row r="54" spans="2:10" ht="20.25" customHeight="1">
      <c r="B54" s="95"/>
      <c r="C54" s="95"/>
      <c r="D54" s="93"/>
      <c r="E54" s="94"/>
      <c r="F54" s="94"/>
      <c r="G54" s="94"/>
    </row>
    <row r="55" spans="2:10" ht="20.25" customHeight="1">
      <c r="B55" s="95" t="s">
        <v>343</v>
      </c>
      <c r="C55" s="94"/>
      <c r="D55" s="94"/>
      <c r="E55" s="94"/>
      <c r="F55" s="94"/>
      <c r="G55" s="94"/>
    </row>
    <row r="56" spans="2:10" ht="20.25" customHeight="1">
      <c r="B56" s="95" t="s">
        <v>360</v>
      </c>
      <c r="C56" s="94"/>
      <c r="D56" s="94"/>
      <c r="E56" s="94"/>
      <c r="F56" s="94"/>
      <c r="G56" s="94"/>
    </row>
    <row r="57" spans="2:10" ht="20.25" customHeight="1"/>
    <row r="58" spans="2:10" ht="26.25" customHeight="1">
      <c r="B58" s="86" t="s">
        <v>77</v>
      </c>
      <c r="C58" s="86"/>
      <c r="D58" s="93"/>
      <c r="E58" s="86" t="s">
        <v>97</v>
      </c>
      <c r="F58" s="96"/>
      <c r="G58" s="216" t="s">
        <v>92</v>
      </c>
      <c r="H58" s="216"/>
    </row>
    <row r="59" spans="2:10" ht="18" customHeight="1">
      <c r="B59" s="214" t="s">
        <v>398</v>
      </c>
      <c r="C59" s="215"/>
      <c r="D59" s="93"/>
      <c r="E59" s="97"/>
      <c r="F59" s="98"/>
      <c r="G59" s="99" t="s">
        <v>93</v>
      </c>
      <c r="H59" s="99" t="s">
        <v>94</v>
      </c>
      <c r="I59" s="52"/>
      <c r="J59" s="57"/>
    </row>
    <row r="60" spans="2:10" ht="18" customHeight="1">
      <c r="B60" s="214" t="s">
        <v>376</v>
      </c>
      <c r="C60" s="215"/>
      <c r="D60" s="100"/>
      <c r="E60" s="101" t="s">
        <v>88</v>
      </c>
      <c r="F60" s="102"/>
      <c r="G60" s="103">
        <v>0.5</v>
      </c>
      <c r="H60" s="104" t="s">
        <v>124</v>
      </c>
    </row>
    <row r="61" spans="2:10" ht="18" customHeight="1">
      <c r="B61" s="214" t="s">
        <v>377</v>
      </c>
      <c r="C61" s="215"/>
      <c r="D61" s="105"/>
      <c r="E61" s="101" t="s">
        <v>118</v>
      </c>
      <c r="F61" s="102"/>
      <c r="G61" s="103">
        <v>0.6</v>
      </c>
      <c r="H61" s="104" t="s">
        <v>124</v>
      </c>
    </row>
    <row r="62" spans="2:10" ht="18" customHeight="1">
      <c r="B62" s="106"/>
      <c r="C62" s="106"/>
      <c r="D62" s="107"/>
      <c r="E62" s="101" t="s">
        <v>119</v>
      </c>
      <c r="F62" s="102"/>
      <c r="G62" s="108">
        <v>1.5</v>
      </c>
      <c r="H62" s="109" t="s">
        <v>34</v>
      </c>
    </row>
    <row r="63" spans="2:10" ht="18" customHeight="1">
      <c r="B63" s="106"/>
      <c r="C63" s="106"/>
      <c r="D63" s="110"/>
      <c r="E63" s="101" t="s">
        <v>120</v>
      </c>
      <c r="F63" s="106"/>
      <c r="G63" s="108">
        <v>1.5</v>
      </c>
      <c r="H63" s="109" t="s">
        <v>34</v>
      </c>
    </row>
    <row r="64" spans="2:10" ht="22.5" customHeight="1">
      <c r="C64" s="134"/>
      <c r="D64" s="111"/>
      <c r="E64" s="101" t="s">
        <v>121</v>
      </c>
      <c r="F64" s="102"/>
      <c r="G64" s="108">
        <v>1</v>
      </c>
      <c r="H64" s="109" t="s">
        <v>35</v>
      </c>
      <c r="I64" s="54"/>
      <c r="J64" s="54"/>
    </row>
    <row r="65" spans="2:8" ht="18" customHeight="1">
      <c r="D65" s="112"/>
      <c r="E65" s="101" t="s">
        <v>122</v>
      </c>
      <c r="F65" s="102"/>
      <c r="G65" s="108">
        <v>1</v>
      </c>
      <c r="H65" s="109" t="s">
        <v>35</v>
      </c>
    </row>
    <row r="66" spans="2:8" ht="23.25" customHeight="1">
      <c r="B66" s="134" t="s">
        <v>392</v>
      </c>
      <c r="C66" s="110"/>
      <c r="D66" s="106"/>
      <c r="E66" s="101" t="s">
        <v>123</v>
      </c>
      <c r="F66" s="102"/>
      <c r="G66" s="108">
        <v>0.5</v>
      </c>
      <c r="H66" s="109" t="s">
        <v>124</v>
      </c>
    </row>
    <row r="67" spans="2:8" ht="18" customHeight="1">
      <c r="B67" s="214" t="s">
        <v>396</v>
      </c>
      <c r="C67" s="215"/>
      <c r="D67" s="106"/>
      <c r="E67" s="101" t="s">
        <v>95</v>
      </c>
      <c r="F67" s="102"/>
      <c r="G67" s="108">
        <v>0.5</v>
      </c>
      <c r="H67" s="104" t="s">
        <v>124</v>
      </c>
    </row>
    <row r="68" spans="2:8" ht="18" customHeight="1">
      <c r="B68" s="223" t="s">
        <v>397</v>
      </c>
      <c r="C68" s="224"/>
      <c r="D68" s="106"/>
      <c r="E68" s="101" t="s">
        <v>104</v>
      </c>
      <c r="F68" s="113"/>
      <c r="G68" s="108">
        <v>0.5</v>
      </c>
      <c r="H68" s="114" t="s">
        <v>124</v>
      </c>
    </row>
    <row r="69" spans="2:8" ht="17.25">
      <c r="B69" s="223" t="s">
        <v>393</v>
      </c>
      <c r="C69" s="224"/>
      <c r="D69" s="106"/>
      <c r="E69" s="210" t="s">
        <v>96</v>
      </c>
      <c r="F69" s="211"/>
      <c r="G69" s="211"/>
      <c r="H69" s="212"/>
    </row>
    <row r="70" spans="2:8">
      <c r="B70" s="94" t="s">
        <v>394</v>
      </c>
      <c r="C70" s="94"/>
      <c r="D70" s="106"/>
      <c r="E70" s="106"/>
      <c r="F70" s="106"/>
      <c r="G70" s="106"/>
      <c r="H70" s="106"/>
    </row>
    <row r="71" spans="2:8">
      <c r="B71" s="94" t="s">
        <v>395</v>
      </c>
      <c r="C71" s="94"/>
      <c r="D71" s="106"/>
      <c r="E71" s="106"/>
      <c r="F71" s="106"/>
      <c r="G71" s="106"/>
      <c r="H71" s="106"/>
    </row>
    <row r="72" spans="2:8">
      <c r="B72" s="106"/>
      <c r="C72" s="106"/>
      <c r="D72" s="106"/>
      <c r="E72" s="106"/>
      <c r="F72" s="106"/>
      <c r="G72" s="106"/>
      <c r="H72" s="106"/>
    </row>
    <row r="73" spans="2:8">
      <c r="B73" s="106"/>
      <c r="C73" s="106"/>
      <c r="D73" s="106"/>
      <c r="E73" s="106"/>
      <c r="F73" s="106"/>
      <c r="G73" s="106"/>
      <c r="H73" s="106"/>
    </row>
    <row r="74" spans="2:8" ht="15" customHeight="1">
      <c r="B74" s="115" t="s">
        <v>90</v>
      </c>
      <c r="C74" s="116"/>
      <c r="D74" s="116"/>
      <c r="E74" s="116"/>
      <c r="F74" s="116"/>
      <c r="G74" s="106"/>
      <c r="H74" s="106"/>
    </row>
    <row r="75" spans="2:8" ht="17.25" customHeight="1">
      <c r="B75" s="112" t="s">
        <v>87</v>
      </c>
      <c r="C75" s="116"/>
      <c r="D75" s="116"/>
      <c r="E75" s="116"/>
      <c r="F75" s="116"/>
      <c r="G75" s="106"/>
      <c r="H75" s="106"/>
    </row>
    <row r="76" spans="2:8" ht="17.25">
      <c r="B76" s="112" t="s">
        <v>325</v>
      </c>
      <c r="C76" s="106"/>
      <c r="D76" s="106"/>
      <c r="E76" s="106"/>
      <c r="F76" s="106"/>
      <c r="G76" s="106"/>
      <c r="H76" s="106"/>
    </row>
    <row r="77" spans="2:8" ht="17.25">
      <c r="B77" s="117" t="s">
        <v>344</v>
      </c>
      <c r="C77" s="106"/>
      <c r="D77" s="106"/>
      <c r="E77" s="106"/>
      <c r="F77" s="106"/>
      <c r="G77" s="106"/>
      <c r="H77" s="106"/>
    </row>
    <row r="78" spans="2:8" ht="17.25">
      <c r="B78" s="117" t="s">
        <v>89</v>
      </c>
      <c r="C78" s="106"/>
      <c r="D78" s="106"/>
      <c r="E78" s="106"/>
      <c r="F78" s="106"/>
      <c r="G78" s="106"/>
      <c r="H78" s="106"/>
    </row>
    <row r="79" spans="2:8">
      <c r="B79" s="106"/>
      <c r="C79" s="106"/>
      <c r="D79" s="106"/>
      <c r="E79" s="106"/>
      <c r="F79" s="106"/>
      <c r="G79" s="106"/>
      <c r="H79" s="106"/>
    </row>
    <row r="80" spans="2:8" ht="17.25">
      <c r="B80" s="112" t="s">
        <v>326</v>
      </c>
      <c r="C80" s="106"/>
      <c r="D80" s="106"/>
      <c r="E80" s="106"/>
      <c r="F80" s="106"/>
      <c r="G80" s="106"/>
      <c r="H80" s="106"/>
    </row>
    <row r="81" spans="2:8" ht="17.25">
      <c r="B81" s="112" t="s">
        <v>327</v>
      </c>
      <c r="C81" s="106"/>
      <c r="D81" s="106"/>
      <c r="E81" s="106"/>
      <c r="F81" s="106"/>
      <c r="G81" s="106"/>
      <c r="H81" s="106"/>
    </row>
  </sheetData>
  <sheetProtection algorithmName="SHA-512" hashValue="f5Vkq5IsHWr/7jmuyawQhiq2YzyE0l8TeRh8HCy84FuX8Q5j8asTVYxNb0n1mxOhl1ArV1YamTEl1KsTxFMffg==" saltValue="TXN27CZV3pf070Fg8tHs4A=="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27"/>
  <sheetViews>
    <sheetView showGridLines="0" topLeftCell="B50" zoomScale="70" zoomScaleNormal="70" workbookViewId="0">
      <selection activeCell="H74" sqref="H74"/>
    </sheetView>
  </sheetViews>
  <sheetFormatPr defaultColWidth="12.42578125" defaultRowHeight="17.25" outlineLevelCol="1"/>
  <cols>
    <col min="1" max="1" width="8.5703125" style="147" customWidth="1"/>
    <col min="2" max="2" width="34.85546875" style="147" customWidth="1"/>
    <col min="3" max="3" width="20.140625" style="147" customWidth="1"/>
    <col min="4" max="4" width="36.7109375" style="150" customWidth="1"/>
    <col min="5" max="5" width="37.140625" style="150" bestFit="1" customWidth="1"/>
    <col min="6" max="6" width="31.5703125" style="150" customWidth="1"/>
    <col min="7" max="7" width="29.7109375" style="150" customWidth="1"/>
    <col min="8" max="8" width="31.28515625" style="150" customWidth="1"/>
    <col min="9" max="9" width="24" style="150" bestFit="1" customWidth="1"/>
    <col min="10" max="10" width="23" style="150" bestFit="1" customWidth="1"/>
    <col min="11" max="12" width="21.7109375" style="147" customWidth="1"/>
    <col min="13" max="13" width="5.140625" style="147" customWidth="1"/>
    <col min="14" max="15" width="3.85546875" style="147" customWidth="1"/>
    <col min="16" max="16" width="4.7109375" style="147" bestFit="1" customWidth="1"/>
    <col min="17" max="18" width="4.28515625" style="147" customWidth="1"/>
    <col min="19" max="22" width="3.85546875" style="147" customWidth="1"/>
    <col min="23" max="23" width="4.7109375" style="147" bestFit="1" customWidth="1"/>
    <col min="24" max="25" width="4.28515625" style="147" customWidth="1"/>
    <col min="26" max="29" width="3.85546875" style="147" customWidth="1"/>
    <col min="30" max="30" width="4.7109375" style="147" bestFit="1" customWidth="1"/>
    <col min="31" max="32" width="4.28515625" style="147" customWidth="1"/>
    <col min="33" max="36" width="3.85546875" style="147" customWidth="1"/>
    <col min="37" max="37" width="4.7109375" style="147" bestFit="1" customWidth="1"/>
    <col min="38" max="39" width="4.28515625" style="147" customWidth="1"/>
    <col min="40" max="43" width="3.85546875" style="147" customWidth="1"/>
    <col min="44" max="44" width="4.28515625" style="147" customWidth="1"/>
    <col min="45" max="47" width="10" style="147" hidden="1" customWidth="1" outlineLevel="1"/>
    <col min="48" max="48" width="10.28515625" style="147" hidden="1" customWidth="1" outlineLevel="1"/>
    <col min="49" max="50" width="9.7109375" style="147" hidden="1" customWidth="1" outlineLevel="1"/>
    <col min="51" max="52" width="10.28515625" style="147" hidden="1" customWidth="1" outlineLevel="1"/>
    <col min="53" max="53" width="9.28515625" style="147" hidden="1" customWidth="1" outlineLevel="1"/>
    <col min="54" max="54" width="9.42578125" style="147" hidden="1" customWidth="1" outlineLevel="1"/>
    <col min="55" max="55" width="10" style="147" hidden="1" customWidth="1" outlineLevel="1"/>
    <col min="56" max="56" width="9.7109375" style="147" hidden="1" customWidth="1" outlineLevel="1"/>
    <col min="57" max="57" width="10.85546875" style="147" hidden="1" customWidth="1" outlineLevel="1"/>
    <col min="58" max="62" width="10.28515625" style="147" hidden="1" customWidth="1" outlineLevel="1"/>
    <col min="63" max="63" width="10.5703125" style="147" hidden="1" customWidth="1" outlineLevel="1"/>
    <col min="64" max="65" width="10" style="147" hidden="1" customWidth="1" outlineLevel="1"/>
    <col min="66" max="67" width="10.5703125" style="147" hidden="1" customWidth="1" outlineLevel="1"/>
    <col min="68" max="68" width="9.42578125" style="94" hidden="1" customWidth="1" outlineLevel="1"/>
    <col min="69" max="69" width="9.7109375" style="147" hidden="1" customWidth="1" outlineLevel="1"/>
    <col min="70" max="70" width="10.28515625" style="147" hidden="1" customWidth="1" outlineLevel="1"/>
    <col min="71" max="71" width="10" style="147" hidden="1" customWidth="1" outlineLevel="1"/>
    <col min="72" max="72" width="11" style="147" hidden="1" customWidth="1" outlineLevel="1"/>
    <col min="73" max="74" width="10.5703125" style="147" hidden="1" customWidth="1" outlineLevel="1"/>
    <col min="75" max="75" width="12.42578125" style="147" collapsed="1"/>
    <col min="76" max="16384" width="12.42578125" style="147"/>
  </cols>
  <sheetData>
    <row r="1" spans="2:10">
      <c r="D1" s="147"/>
      <c r="E1" s="147"/>
      <c r="F1" s="147"/>
      <c r="G1" s="147"/>
      <c r="H1" s="147"/>
      <c r="I1" s="147"/>
      <c r="J1" s="147"/>
    </row>
    <row r="2" spans="2:10">
      <c r="B2" s="148" t="s">
        <v>67</v>
      </c>
      <c r="C2" s="149">
        <f>'Campaign Total'!C2</f>
        <v>0</v>
      </c>
      <c r="D2" s="147"/>
      <c r="E2" s="147"/>
      <c r="F2" s="147"/>
      <c r="G2" s="147"/>
      <c r="H2" s="147"/>
      <c r="I2" s="147"/>
      <c r="J2" s="147"/>
    </row>
    <row r="3" spans="2:10">
      <c r="B3" s="148" t="s">
        <v>68</v>
      </c>
      <c r="C3" s="149">
        <f>'Campaign Total'!C3</f>
        <v>0</v>
      </c>
      <c r="D3" s="147"/>
      <c r="E3" s="147"/>
      <c r="F3" s="147"/>
      <c r="G3" s="147"/>
      <c r="H3" s="147"/>
      <c r="I3" s="147"/>
      <c r="J3" s="147"/>
    </row>
    <row r="4" spans="2:10">
      <c r="B4" s="148" t="s">
        <v>69</v>
      </c>
      <c r="C4" s="149">
        <f>'Campaign Total'!C4</f>
        <v>0</v>
      </c>
      <c r="D4" s="147"/>
      <c r="E4" s="147"/>
      <c r="F4" s="147"/>
      <c r="G4" s="147"/>
      <c r="H4" s="147"/>
      <c r="I4" s="147"/>
      <c r="J4" s="147"/>
    </row>
    <row r="5" spans="2:10">
      <c r="B5" s="148" t="s">
        <v>70</v>
      </c>
      <c r="C5" s="149">
        <f>'Campaign Total'!C5</f>
        <v>0</v>
      </c>
      <c r="D5" s="147"/>
      <c r="E5" s="147"/>
      <c r="F5" s="147"/>
      <c r="G5" s="147"/>
      <c r="H5" s="147"/>
      <c r="I5" s="147"/>
      <c r="J5" s="147"/>
    </row>
    <row r="6" spans="2:10" hidden="1">
      <c r="B6" s="150"/>
      <c r="C6" s="150"/>
      <c r="D6" s="151" t="s">
        <v>5</v>
      </c>
      <c r="F6" s="147"/>
      <c r="G6" s="147"/>
      <c r="H6" s="147"/>
      <c r="I6" s="147"/>
      <c r="J6" s="147"/>
    </row>
    <row r="7" spans="2:10" ht="18" hidden="1" thickBot="1">
      <c r="B7" s="152" t="s">
        <v>28</v>
      </c>
      <c r="C7" s="152"/>
      <c r="D7" s="153">
        <v>1</v>
      </c>
      <c r="F7" s="147"/>
      <c r="G7" s="147"/>
      <c r="H7" s="147"/>
      <c r="I7" s="147"/>
      <c r="J7" s="147"/>
    </row>
    <row r="8" spans="2:10" ht="18" hidden="1" thickBot="1">
      <c r="B8" s="154" t="s">
        <v>29</v>
      </c>
      <c r="C8" s="154"/>
      <c r="D8" s="155">
        <v>2</v>
      </c>
      <c r="E8" s="147"/>
      <c r="F8" s="147"/>
      <c r="G8" s="147"/>
      <c r="H8" s="147"/>
    </row>
    <row r="9" spans="2:10" ht="18" hidden="1" thickBot="1">
      <c r="B9" s="156" t="s">
        <v>30</v>
      </c>
      <c r="C9" s="156"/>
      <c r="D9" s="157">
        <v>1.4</v>
      </c>
      <c r="E9" s="147"/>
      <c r="F9" s="147"/>
      <c r="G9" s="147"/>
      <c r="H9" s="147"/>
    </row>
    <row r="10" spans="2:10" ht="18" hidden="1" thickBot="1">
      <c r="B10" s="158" t="s">
        <v>31</v>
      </c>
      <c r="C10" s="158"/>
      <c r="D10" s="159">
        <v>1.3</v>
      </c>
      <c r="E10" s="147"/>
      <c r="F10" s="147"/>
      <c r="G10" s="147"/>
      <c r="H10" s="147"/>
    </row>
    <row r="11" spans="2:10">
      <c r="D11" s="147"/>
      <c r="E11" s="147"/>
      <c r="F11" s="147"/>
      <c r="G11" s="147"/>
      <c r="H11" s="147"/>
    </row>
    <row r="12" spans="2:10">
      <c r="D12" s="147"/>
      <c r="E12" s="147"/>
      <c r="F12" s="147"/>
      <c r="G12" s="147"/>
      <c r="H12" s="147"/>
    </row>
    <row r="13" spans="2:10">
      <c r="B13" s="160" t="s">
        <v>51</v>
      </c>
      <c r="C13" s="151" t="s">
        <v>57</v>
      </c>
      <c r="D13" s="151" t="s">
        <v>61</v>
      </c>
      <c r="E13" s="151" t="s">
        <v>80</v>
      </c>
      <c r="F13" s="151" t="s">
        <v>48</v>
      </c>
      <c r="G13" s="151" t="s">
        <v>32</v>
      </c>
      <c r="H13" s="151" t="s">
        <v>62</v>
      </c>
    </row>
    <row r="14" spans="2:10" ht="20.100000000000001" customHeight="1">
      <c r="B14" s="161" t="s">
        <v>54</v>
      </c>
      <c r="C14" s="162" t="str">
        <f>'Campaign Total'!C14</f>
        <v/>
      </c>
      <c r="D14" s="163">
        <f xml:space="preserve"> 'Campaign Total'!D14</f>
        <v>0</v>
      </c>
      <c r="E14" s="149">
        <f>'Campaign Total'!E14</f>
        <v>0</v>
      </c>
      <c r="F14" s="164" t="e">
        <f>'Campaign Total'!F14</f>
        <v>#N/A</v>
      </c>
      <c r="G14" s="165">
        <f>AS$124</f>
        <v>0</v>
      </c>
      <c r="H14" s="166">
        <f>IF(ISNUMBER(BH$124),BH$124,"0")</f>
        <v>0</v>
      </c>
    </row>
    <row r="15" spans="2:10" ht="20.100000000000001" customHeight="1">
      <c r="B15" s="161" t="s">
        <v>54</v>
      </c>
      <c r="C15" s="162" t="str">
        <f>'Campaign Total'!C15</f>
        <v/>
      </c>
      <c r="D15" s="163">
        <f xml:space="preserve"> 'Campaign Total'!D15</f>
        <v>0</v>
      </c>
      <c r="E15" s="149">
        <f>'Campaign Total'!E15</f>
        <v>0</v>
      </c>
      <c r="F15" s="164" t="e">
        <f>'Campaign Total'!F15</f>
        <v>#N/A</v>
      </c>
      <c r="G15" s="165">
        <f>AT$124</f>
        <v>0</v>
      </c>
      <c r="H15" s="166">
        <f>IF(ISNUMBER(BI$124),BI$124,"0")</f>
        <v>0</v>
      </c>
    </row>
    <row r="16" spans="2:10" ht="20.100000000000001" customHeight="1">
      <c r="B16" s="161" t="s">
        <v>54</v>
      </c>
      <c r="C16" s="162" t="str">
        <f>'Campaign Total'!C16</f>
        <v/>
      </c>
      <c r="D16" s="163">
        <f xml:space="preserve"> 'Campaign Total'!D16</f>
        <v>0</v>
      </c>
      <c r="E16" s="149">
        <f>'Campaign Total'!E16</f>
        <v>0</v>
      </c>
      <c r="F16" s="164" t="e">
        <f>'Campaign Total'!F16</f>
        <v>#N/A</v>
      </c>
      <c r="G16" s="165">
        <f>AU$124</f>
        <v>0</v>
      </c>
      <c r="H16" s="166">
        <f>IF(ISNUMBER(BJ$124),BJ$124,"0")</f>
        <v>0</v>
      </c>
    </row>
    <row r="17" spans="2:8" ht="20.100000000000001" customHeight="1">
      <c r="B17" s="161" t="s">
        <v>54</v>
      </c>
      <c r="C17" s="162" t="str">
        <f>'Campaign Total'!C17</f>
        <v/>
      </c>
      <c r="D17" s="163">
        <f xml:space="preserve"> 'Campaign Total'!D17</f>
        <v>0</v>
      </c>
      <c r="E17" s="149">
        <f>'Campaign Total'!E17</f>
        <v>0</v>
      </c>
      <c r="F17" s="164" t="e">
        <f>'Campaign Total'!F17</f>
        <v>#N/A</v>
      </c>
      <c r="G17" s="165">
        <f>AV$124</f>
        <v>0</v>
      </c>
      <c r="H17" s="166">
        <f>IF(ISNUMBER(BK$124),BK$124,"0")</f>
        <v>0</v>
      </c>
    </row>
    <row r="18" spans="2:8" ht="20.100000000000001" customHeight="1">
      <c r="B18" s="161" t="s">
        <v>54</v>
      </c>
      <c r="C18" s="162" t="str">
        <f>'Campaign Total'!C18</f>
        <v/>
      </c>
      <c r="D18" s="163">
        <f xml:space="preserve"> 'Campaign Total'!D18</f>
        <v>0</v>
      </c>
      <c r="E18" s="149">
        <f>'Campaign Total'!E18</f>
        <v>0</v>
      </c>
      <c r="F18" s="164" t="e">
        <f>'Campaign Total'!F18</f>
        <v>#N/A</v>
      </c>
      <c r="G18" s="165">
        <f>AW$124</f>
        <v>0</v>
      </c>
      <c r="H18" s="166">
        <f>IF(ISNUMBER(BL$124),BL$124,"0")</f>
        <v>0</v>
      </c>
    </row>
    <row r="19" spans="2:8" ht="20.100000000000001" customHeight="1">
      <c r="B19" s="161" t="s">
        <v>54</v>
      </c>
      <c r="C19" s="162" t="str">
        <f>'Campaign Total'!C19</f>
        <v/>
      </c>
      <c r="D19" s="163">
        <f xml:space="preserve"> 'Campaign Total'!D19</f>
        <v>0</v>
      </c>
      <c r="E19" s="149">
        <f>'Campaign Total'!E19</f>
        <v>0</v>
      </c>
      <c r="F19" s="164" t="e">
        <f>'Campaign Total'!F19</f>
        <v>#N/A</v>
      </c>
      <c r="G19" s="165">
        <f>AX$124</f>
        <v>0</v>
      </c>
      <c r="H19" s="166">
        <f>IF(ISNUMBER(BM$124),BM$124,"0")</f>
        <v>0</v>
      </c>
    </row>
    <row r="20" spans="2:8" ht="20.100000000000001" customHeight="1">
      <c r="B20" s="161" t="s">
        <v>88</v>
      </c>
      <c r="C20" s="162" t="str">
        <f>'Campaign Total'!C20</f>
        <v/>
      </c>
      <c r="D20" s="163">
        <f xml:space="preserve"> 'Campaign Total'!D20</f>
        <v>0</v>
      </c>
      <c r="E20" s="149">
        <f>'Campaign Total'!E20</f>
        <v>0</v>
      </c>
      <c r="F20" s="164" t="e">
        <f>'Campaign Total'!F20</f>
        <v>#N/A</v>
      </c>
      <c r="G20" s="165">
        <f>AY$124</f>
        <v>0</v>
      </c>
      <c r="H20" s="166">
        <f>IF(ISNUMBER(BN$124),BN$124,"0")</f>
        <v>0</v>
      </c>
    </row>
    <row r="21" spans="2:8" ht="20.100000000000001" customHeight="1">
      <c r="B21" s="161" t="s">
        <v>118</v>
      </c>
      <c r="C21" s="162" t="str">
        <f>'Campaign Total'!C21</f>
        <v/>
      </c>
      <c r="D21" s="163">
        <f xml:space="preserve"> 'Campaign Total'!D21</f>
        <v>0</v>
      </c>
      <c r="E21" s="149">
        <f>'Campaign Total'!E21</f>
        <v>0</v>
      </c>
      <c r="F21" s="164" t="e">
        <f>'Campaign Total'!F21</f>
        <v>#N/A</v>
      </c>
      <c r="G21" s="165">
        <f>AZ$124</f>
        <v>0</v>
      </c>
      <c r="H21" s="166">
        <f>IF(ISNUMBER(BO$124),BO$124,"0")</f>
        <v>0</v>
      </c>
    </row>
    <row r="22" spans="2:8" ht="20.100000000000001" customHeight="1">
      <c r="B22" s="161" t="s">
        <v>119</v>
      </c>
      <c r="C22" s="162" t="str">
        <f>'Campaign Total'!C22</f>
        <v/>
      </c>
      <c r="D22" s="163">
        <f xml:space="preserve"> 'Campaign Total'!D22</f>
        <v>0</v>
      </c>
      <c r="E22" s="149">
        <f>'Campaign Total'!E22</f>
        <v>0</v>
      </c>
      <c r="F22" s="164" t="e">
        <f>'Campaign Total'!F22</f>
        <v>#N/A</v>
      </c>
      <c r="G22" s="165">
        <f>BA$124</f>
        <v>0</v>
      </c>
      <c r="H22" s="166">
        <f>IF(ISNUMBER(BP$124),BP$124,"0")</f>
        <v>0</v>
      </c>
    </row>
    <row r="23" spans="2:8" ht="20.100000000000001" customHeight="1">
      <c r="B23" s="161" t="s">
        <v>120</v>
      </c>
      <c r="C23" s="162" t="str">
        <f>'Campaign Total'!C23</f>
        <v/>
      </c>
      <c r="D23" s="163">
        <f xml:space="preserve"> 'Campaign Total'!D23</f>
        <v>0</v>
      </c>
      <c r="E23" s="149">
        <f>'Campaign Total'!E23</f>
        <v>0</v>
      </c>
      <c r="F23" s="164" t="e">
        <f>'Campaign Total'!F23</f>
        <v>#N/A</v>
      </c>
      <c r="G23" s="165">
        <f>BB$124</f>
        <v>0</v>
      </c>
      <c r="H23" s="166">
        <f>IF(ISNUMBER(BQ$124),BQ$124,"0")</f>
        <v>0</v>
      </c>
    </row>
    <row r="24" spans="2:8" ht="20.100000000000001" customHeight="1">
      <c r="B24" s="161" t="s">
        <v>121</v>
      </c>
      <c r="C24" s="162" t="str">
        <f>'Campaign Total'!C24</f>
        <v/>
      </c>
      <c r="D24" s="163">
        <f xml:space="preserve"> 'Campaign Total'!D24</f>
        <v>0</v>
      </c>
      <c r="E24" s="149">
        <f>'Campaign Total'!E24</f>
        <v>0</v>
      </c>
      <c r="F24" s="164" t="e">
        <f>'Campaign Total'!F24</f>
        <v>#N/A</v>
      </c>
      <c r="G24" s="165">
        <f>BC$124</f>
        <v>0</v>
      </c>
      <c r="H24" s="166">
        <f>IF(ISNUMBER(BR$124),BR$124,"0")</f>
        <v>0</v>
      </c>
    </row>
    <row r="25" spans="2:8" ht="20.100000000000001" customHeight="1">
      <c r="B25" s="161" t="s">
        <v>122</v>
      </c>
      <c r="C25" s="162" t="str">
        <f>'Campaign Total'!C25</f>
        <v/>
      </c>
      <c r="D25" s="163">
        <f xml:space="preserve"> 'Campaign Total'!D25</f>
        <v>0</v>
      </c>
      <c r="E25" s="149">
        <f>'Campaign Total'!E25</f>
        <v>0</v>
      </c>
      <c r="F25" s="164" t="e">
        <f>'Campaign Total'!F25</f>
        <v>#N/A</v>
      </c>
      <c r="G25" s="165">
        <f>BD$124</f>
        <v>0</v>
      </c>
      <c r="H25" s="166">
        <f>IF(ISNUMBER(BS$124),BS$124,"0")</f>
        <v>0</v>
      </c>
    </row>
    <row r="26" spans="2:8" ht="20.100000000000001" customHeight="1">
      <c r="B26" s="161" t="s">
        <v>123</v>
      </c>
      <c r="C26" s="162" t="str">
        <f>'Campaign Total'!C26</f>
        <v/>
      </c>
      <c r="D26" s="163">
        <f xml:space="preserve"> 'Campaign Total'!D26</f>
        <v>0</v>
      </c>
      <c r="E26" s="149">
        <f>'Campaign Total'!E26</f>
        <v>0</v>
      </c>
      <c r="F26" s="164" t="e">
        <f>'Campaign Total'!F26</f>
        <v>#N/A</v>
      </c>
      <c r="G26" s="165">
        <f>BE$124</f>
        <v>0</v>
      </c>
      <c r="H26" s="166">
        <f>IF(ISNUMBER(BT$124),BT$124,"0")</f>
        <v>0</v>
      </c>
    </row>
    <row r="27" spans="2:8" ht="20.100000000000001" customHeight="1">
      <c r="B27" s="161" t="s">
        <v>95</v>
      </c>
      <c r="C27" s="162" t="str">
        <f>'Campaign Total'!C27</f>
        <v/>
      </c>
      <c r="D27" s="163">
        <f xml:space="preserve"> 'Campaign Total'!D27</f>
        <v>0</v>
      </c>
      <c r="E27" s="149">
        <f>'Campaign Total'!E27</f>
        <v>0</v>
      </c>
      <c r="F27" s="164" t="e">
        <f>'Campaign Total'!F27</f>
        <v>#N/A</v>
      </c>
      <c r="G27" s="165">
        <f>BF$124</f>
        <v>0</v>
      </c>
      <c r="H27" s="166">
        <f>IF(ISNUMBER(BU$124),BU$124,"0")</f>
        <v>0</v>
      </c>
    </row>
    <row r="28" spans="2:8" ht="20.100000000000001" customHeight="1">
      <c r="B28" s="161" t="s">
        <v>104</v>
      </c>
      <c r="C28" s="162" t="str">
        <f>'Campaign Total'!C28</f>
        <v/>
      </c>
      <c r="D28" s="163">
        <f xml:space="preserve"> 'Campaign Total'!D28</f>
        <v>0</v>
      </c>
      <c r="E28" s="149">
        <f>'Campaign Total'!E28</f>
        <v>0</v>
      </c>
      <c r="F28" s="164" t="e">
        <f>'Campaign Total'!F28</f>
        <v>#N/A</v>
      </c>
      <c r="G28" s="165">
        <f>BG$124</f>
        <v>0</v>
      </c>
      <c r="H28" s="166">
        <f>IF(ISNUMBER(BV$124),BV$124,"0")</f>
        <v>0</v>
      </c>
    </row>
    <row r="29" spans="2:8">
      <c r="C29" s="150"/>
      <c r="G29" s="167">
        <f>SUM(G14:G28)</f>
        <v>0</v>
      </c>
      <c r="H29" s="168">
        <f>SUM(H14:H28)</f>
        <v>0</v>
      </c>
    </row>
    <row r="30" spans="2:8">
      <c r="C30" s="150"/>
    </row>
    <row r="31" spans="2:8">
      <c r="C31" s="150"/>
      <c r="G31" s="162" t="s">
        <v>49</v>
      </c>
      <c r="H31" s="169">
        <f>'Campaign Total'!H32</f>
        <v>0</v>
      </c>
    </row>
    <row r="32" spans="2:8">
      <c r="C32" s="150"/>
      <c r="G32" s="162" t="s">
        <v>63</v>
      </c>
      <c r="H32" s="170">
        <f>H29-H29*H31</f>
        <v>0</v>
      </c>
    </row>
    <row r="33" spans="1:76" ht="18" thickBot="1"/>
    <row r="34" spans="1:76" ht="20.25" thickBot="1">
      <c r="N34" s="225" t="s">
        <v>321</v>
      </c>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171"/>
      <c r="AS34" s="172"/>
    </row>
    <row r="35" spans="1:76" ht="20.25" thickBot="1">
      <c r="B35" s="173" t="s">
        <v>427</v>
      </c>
      <c r="C35" s="173"/>
      <c r="D35" s="173"/>
      <c r="E35" s="173"/>
      <c r="F35" s="173"/>
      <c r="G35" s="173"/>
      <c r="H35" s="173"/>
      <c r="I35" s="174"/>
      <c r="J35" s="173"/>
      <c r="M35" s="175"/>
      <c r="N35" s="237">
        <v>44</v>
      </c>
      <c r="O35" s="237"/>
      <c r="P35" s="237"/>
      <c r="Q35" s="237"/>
      <c r="R35" s="238"/>
      <c r="S35" s="239">
        <f>N35+1</f>
        <v>45</v>
      </c>
      <c r="T35" s="237"/>
      <c r="U35" s="237"/>
      <c r="V35" s="237"/>
      <c r="W35" s="237"/>
      <c r="X35" s="237"/>
      <c r="Y35" s="238"/>
      <c r="Z35" s="239">
        <f>S35+1</f>
        <v>46</v>
      </c>
      <c r="AA35" s="237"/>
      <c r="AB35" s="237"/>
      <c r="AC35" s="237"/>
      <c r="AD35" s="237"/>
      <c r="AE35" s="237"/>
      <c r="AF35" s="238"/>
      <c r="AG35" s="239">
        <f>Z35+1</f>
        <v>47</v>
      </c>
      <c r="AH35" s="237"/>
      <c r="AI35" s="237"/>
      <c r="AJ35" s="237"/>
      <c r="AK35" s="237"/>
      <c r="AL35" s="237"/>
      <c r="AM35" s="238"/>
      <c r="AN35" s="239">
        <f>AG35+1</f>
        <v>48</v>
      </c>
      <c r="AO35" s="237"/>
      <c r="AP35" s="237"/>
      <c r="AQ35" s="237"/>
      <c r="AR35" s="176"/>
      <c r="AS35" s="177"/>
      <c r="AT35" s="178"/>
    </row>
    <row r="36" spans="1:76" s="180" customFormat="1" ht="43.5" customHeight="1" thickBot="1">
      <c r="A36" s="179"/>
      <c r="B36" s="203" t="s">
        <v>64</v>
      </c>
      <c r="C36" s="203" t="s">
        <v>99</v>
      </c>
      <c r="D36" s="204" t="s">
        <v>0</v>
      </c>
      <c r="E36" s="204" t="s">
        <v>1</v>
      </c>
      <c r="F36" s="204" t="s">
        <v>2</v>
      </c>
      <c r="G36" s="204" t="s">
        <v>3</v>
      </c>
      <c r="H36" s="204" t="s">
        <v>4</v>
      </c>
      <c r="I36" s="204" t="s">
        <v>324</v>
      </c>
      <c r="J36" s="204" t="s">
        <v>428</v>
      </c>
      <c r="K36" s="205" t="s">
        <v>32</v>
      </c>
      <c r="L36" s="205" t="s">
        <v>33</v>
      </c>
      <c r="N36" s="182">
        <v>1</v>
      </c>
      <c r="O36" s="182">
        <f t="shared" ref="O36:P36" si="0">N36+1</f>
        <v>2</v>
      </c>
      <c r="P36" s="182">
        <f t="shared" si="0"/>
        <v>3</v>
      </c>
      <c r="Q36" s="181">
        <f>P36+1</f>
        <v>4</v>
      </c>
      <c r="R36" s="181">
        <f t="shared" ref="R36" si="1">Q36+1</f>
        <v>5</v>
      </c>
      <c r="S36" s="182">
        <f>R36+1</f>
        <v>6</v>
      </c>
      <c r="T36" s="182">
        <f>S36+1</f>
        <v>7</v>
      </c>
      <c r="U36" s="182">
        <f>T36+1</f>
        <v>8</v>
      </c>
      <c r="V36" s="182">
        <f t="shared" ref="V36" si="2">U36+1</f>
        <v>9</v>
      </c>
      <c r="W36" s="182">
        <f t="shared" ref="W36" si="3">V36+1</f>
        <v>10</v>
      </c>
      <c r="X36" s="181">
        <f>W36+1</f>
        <v>11</v>
      </c>
      <c r="Y36" s="181">
        <f t="shared" ref="Y36" si="4">X36+1</f>
        <v>12</v>
      </c>
      <c r="Z36" s="182">
        <f>Y36+1</f>
        <v>13</v>
      </c>
      <c r="AA36" s="182">
        <f>Z36+1</f>
        <v>14</v>
      </c>
      <c r="AB36" s="182">
        <f>AA36+1</f>
        <v>15</v>
      </c>
      <c r="AC36" s="182">
        <f t="shared" ref="AC36" si="5">AB36+1</f>
        <v>16</v>
      </c>
      <c r="AD36" s="182">
        <f t="shared" ref="AD36" si="6">AC36+1</f>
        <v>17</v>
      </c>
      <c r="AE36" s="181">
        <f>AD36+1</f>
        <v>18</v>
      </c>
      <c r="AF36" s="181">
        <f t="shared" ref="AF36" si="7">AE36+1</f>
        <v>19</v>
      </c>
      <c r="AG36" s="182">
        <f>AF36+1</f>
        <v>20</v>
      </c>
      <c r="AH36" s="182">
        <f>AG36+1</f>
        <v>21</v>
      </c>
      <c r="AI36" s="182">
        <f>AH36+1</f>
        <v>22</v>
      </c>
      <c r="AJ36" s="182">
        <f t="shared" ref="AJ36:AK36" si="8">AI36+1</f>
        <v>23</v>
      </c>
      <c r="AK36" s="182">
        <f t="shared" si="8"/>
        <v>24</v>
      </c>
      <c r="AL36" s="181">
        <f>AK36+1</f>
        <v>25</v>
      </c>
      <c r="AM36" s="181">
        <f t="shared" ref="AM36" si="9">AL36+1</f>
        <v>26</v>
      </c>
      <c r="AN36" s="182">
        <f>AM36+1</f>
        <v>27</v>
      </c>
      <c r="AO36" s="182">
        <f>AN36+1</f>
        <v>28</v>
      </c>
      <c r="AP36" s="182">
        <f>AO36+1</f>
        <v>29</v>
      </c>
      <c r="AQ36" s="182">
        <f t="shared" ref="AQ36" si="10">AP36+1</f>
        <v>30</v>
      </c>
      <c r="AR36" s="183"/>
      <c r="AS36" s="184" t="s">
        <v>103</v>
      </c>
      <c r="AT36" s="184" t="s">
        <v>52</v>
      </c>
      <c r="AU36" s="184" t="s">
        <v>53</v>
      </c>
      <c r="AV36" s="184" t="s">
        <v>106</v>
      </c>
      <c r="AW36" s="184" t="s">
        <v>107</v>
      </c>
      <c r="AX36" s="184" t="s">
        <v>108</v>
      </c>
      <c r="AY36" s="184" t="s">
        <v>109</v>
      </c>
      <c r="AZ36" s="184" t="s">
        <v>110</v>
      </c>
      <c r="BA36" s="184" t="s">
        <v>111</v>
      </c>
      <c r="BB36" s="184" t="s">
        <v>112</v>
      </c>
      <c r="BC36" s="184" t="s">
        <v>113</v>
      </c>
      <c r="BD36" s="184" t="s">
        <v>114</v>
      </c>
      <c r="BE36" s="184" t="s">
        <v>115</v>
      </c>
      <c r="BF36" s="184" t="s">
        <v>116</v>
      </c>
      <c r="BG36" s="184" t="s">
        <v>117</v>
      </c>
      <c r="BH36" s="184" t="s">
        <v>58</v>
      </c>
      <c r="BI36" s="184" t="s">
        <v>59</v>
      </c>
      <c r="BJ36" s="184" t="s">
        <v>60</v>
      </c>
      <c r="BK36" s="184" t="s">
        <v>125</v>
      </c>
      <c r="BL36" s="184" t="s">
        <v>126</v>
      </c>
      <c r="BM36" s="184" t="s">
        <v>127</v>
      </c>
      <c r="BN36" s="184" t="s">
        <v>128</v>
      </c>
      <c r="BO36" s="184" t="s">
        <v>129</v>
      </c>
      <c r="BP36" s="184" t="s">
        <v>130</v>
      </c>
      <c r="BQ36" s="184" t="s">
        <v>131</v>
      </c>
      <c r="BR36" s="184" t="s">
        <v>132</v>
      </c>
      <c r="BS36" s="184" t="s">
        <v>133</v>
      </c>
      <c r="BT36" s="184" t="s">
        <v>134</v>
      </c>
      <c r="BU36" s="184" t="s">
        <v>135</v>
      </c>
      <c r="BV36" s="184" t="s">
        <v>136</v>
      </c>
    </row>
    <row r="37" spans="1:76" ht="39" thickTop="1" thickBot="1">
      <c r="A37" s="185"/>
      <c r="B37" s="119" t="s">
        <v>65</v>
      </c>
      <c r="C37" s="119">
        <v>0.22916666666666666</v>
      </c>
      <c r="D37" s="145" t="s">
        <v>370</v>
      </c>
      <c r="E37" s="145" t="s">
        <v>357</v>
      </c>
      <c r="F37" s="145" t="s">
        <v>409</v>
      </c>
      <c r="G37" s="145" t="s">
        <v>359</v>
      </c>
      <c r="H37" s="145" t="s">
        <v>409</v>
      </c>
      <c r="I37" s="121"/>
      <c r="J37" s="121"/>
      <c r="K37" s="186"/>
      <c r="L37" s="187"/>
      <c r="N37" s="189"/>
      <c r="O37" s="189"/>
      <c r="P37" s="189"/>
      <c r="Q37" s="188"/>
      <c r="R37" s="188"/>
      <c r="S37" s="189"/>
      <c r="T37" s="189"/>
      <c r="U37" s="189"/>
      <c r="V37" s="189"/>
      <c r="W37" s="189"/>
      <c r="X37" s="188"/>
      <c r="Y37" s="188"/>
      <c r="Z37" s="189"/>
      <c r="AA37" s="189"/>
      <c r="AB37" s="189"/>
      <c r="AC37" s="189"/>
      <c r="AD37" s="189"/>
      <c r="AE37" s="188"/>
      <c r="AF37" s="188"/>
      <c r="AG37" s="189"/>
      <c r="AH37" s="189"/>
      <c r="AI37" s="189"/>
      <c r="AJ37" s="189"/>
      <c r="AK37" s="189"/>
      <c r="AL37" s="188"/>
      <c r="AM37" s="188"/>
      <c r="AN37" s="189"/>
      <c r="AO37" s="189"/>
      <c r="AP37" s="189"/>
      <c r="AQ37" s="189"/>
      <c r="AS37" s="190">
        <f t="shared" ref="AS37:AS68" si="11">COUNTIF($N37:$AQ37,"a")</f>
        <v>0</v>
      </c>
      <c r="AT37" s="190">
        <f t="shared" ref="AT37:AT68" si="12">COUNTIF($N37:$AQ37,"b")</f>
        <v>0</v>
      </c>
      <c r="AU37" s="190">
        <f t="shared" ref="AU37:AU68" si="13">COUNTIF($N37:$AQ37,"c")</f>
        <v>0</v>
      </c>
      <c r="AV37" s="190">
        <f t="shared" ref="AV37:AV68" si="14">COUNTIF($N37:$AQ37,"d")</f>
        <v>0</v>
      </c>
      <c r="AW37" s="190">
        <f t="shared" ref="AW37:AW68" si="15">COUNTIF($N37:$AQ37,"e")</f>
        <v>0</v>
      </c>
      <c r="AX37" s="190">
        <f t="shared" ref="AX37:AX68" si="16">COUNTIF($N37:$AQ37,"f")</f>
        <v>0</v>
      </c>
      <c r="AY37" s="190">
        <f t="shared" ref="AY37:AY68" si="17">COUNTIF($N37:$AQ37,"g")</f>
        <v>0</v>
      </c>
      <c r="AZ37" s="190">
        <f t="shared" ref="AZ37:AZ68" si="18">COUNTIF($N37:$AQ37,"h")</f>
        <v>0</v>
      </c>
      <c r="BA37" s="190">
        <f t="shared" ref="BA37:BA68" si="19">COUNTIF($N37:$AQ37,"i")</f>
        <v>0</v>
      </c>
      <c r="BB37" s="190">
        <f t="shared" ref="BB37:BB68" si="20">COUNTIF($N37:$AQ37,"j")</f>
        <v>0</v>
      </c>
      <c r="BC37" s="190">
        <f t="shared" ref="BC37:BC68" si="21">COUNTIF($N37:$AQ37,"k")</f>
        <v>0</v>
      </c>
      <c r="BD37" s="190">
        <f t="shared" ref="BD37:BD68" si="22">COUNTIF($N37:$AQ37,"l")</f>
        <v>0</v>
      </c>
      <c r="BE37" s="190">
        <f t="shared" ref="BE37:BE68" si="23">COUNTIF($N37:$AQ37,"m")</f>
        <v>0</v>
      </c>
      <c r="BF37" s="190">
        <f t="shared" ref="BF37:BF68" si="24">COUNTIF($N37:$AQ37,"n")</f>
        <v>0</v>
      </c>
      <c r="BG37" s="190">
        <f t="shared" ref="BG37:BG68" si="25">COUNTIF($N37:$AQ37,"o")</f>
        <v>0</v>
      </c>
      <c r="BH37" s="190" t="str">
        <f t="shared" ref="BH37" si="26">IF(AS37&gt;0,($J37*AS37*$F$14),"0")</f>
        <v>0</v>
      </c>
      <c r="BI37" s="190" t="str">
        <f t="shared" ref="BI37" si="27">IF(AT37&gt;0,($J37*AT37*$F$15),"0")</f>
        <v>0</v>
      </c>
      <c r="BJ37" s="190" t="str">
        <f t="shared" ref="BJ37" si="28">IF(AU37&gt;0,($J37*AU37*$F$16),"0")</f>
        <v>0</v>
      </c>
      <c r="BK37" s="190" t="str">
        <f t="shared" ref="BK37" si="29">IF(AV37&gt;0,($J37*AV37*$F$17),"0")</f>
        <v>0</v>
      </c>
      <c r="BL37" s="190" t="str">
        <f t="shared" ref="BL37" si="30">IF(AW37&gt;0,($J37*AW37*$F$17),"0")</f>
        <v>0</v>
      </c>
      <c r="BM37" s="190" t="str">
        <f t="shared" ref="BM37" si="31">IF(AX37&gt;0,($J37*AX37*$F$19),"0")</f>
        <v>0</v>
      </c>
      <c r="BN37" s="190" t="str">
        <f t="shared" ref="BN37" si="32">IF(AY37&gt;0,($J37*AY37*$F$20),"0")</f>
        <v>0</v>
      </c>
      <c r="BO37" s="190" t="str">
        <f t="shared" ref="BO37" si="33">IF(AZ37&gt;0,($J37*AZ37*$F$21),"0")</f>
        <v>0</v>
      </c>
      <c r="BP37" s="190" t="str">
        <f t="shared" ref="BP37" si="34">IF(BA37&gt;0,($J37*BA37*$F$22),"0")</f>
        <v>0</v>
      </c>
      <c r="BQ37" s="190" t="str">
        <f t="shared" ref="BQ37" si="35">IF(BB37&gt;0,($J37*BB37*$F$23),"0")</f>
        <v>0</v>
      </c>
      <c r="BR37" s="190" t="str">
        <f t="shared" ref="BR37" si="36">IF(BC37&gt;0,($J37*BC37*$F$24),"0")</f>
        <v>0</v>
      </c>
      <c r="BS37" s="190" t="str">
        <f t="shared" ref="BS37" si="37">IF(BD37&gt;0,($J37*BD37*$F$25),"0")</f>
        <v>0</v>
      </c>
      <c r="BT37" s="190" t="str">
        <f t="shared" ref="BT37" si="38">IF(BE37&gt;0,($J37*BE37*$F$26),"0")</f>
        <v>0</v>
      </c>
      <c r="BU37" s="190" t="str">
        <f t="shared" ref="BU37" si="39">IF(BF37&gt;0,($J37*BF37*$F$27),"0")</f>
        <v>0</v>
      </c>
      <c r="BV37" s="190" t="str">
        <f t="shared" ref="BV37" si="40">IF(BG37&gt;0,($J37*BG37*$F$28),"0")</f>
        <v>0</v>
      </c>
    </row>
    <row r="38" spans="1:76" ht="20.100000000000001" customHeight="1" thickBot="1">
      <c r="A38" s="191"/>
      <c r="B38" s="88" t="s">
        <v>66</v>
      </c>
      <c r="C38" s="88">
        <v>0.24652777777777779</v>
      </c>
      <c r="D38" s="90" t="s">
        <v>411</v>
      </c>
      <c r="E38" s="140" t="s">
        <v>412</v>
      </c>
      <c r="F38" s="140" t="s">
        <v>413</v>
      </c>
      <c r="G38" s="140" t="s">
        <v>414</v>
      </c>
      <c r="H38" s="141" t="s">
        <v>415</v>
      </c>
      <c r="I38" s="123">
        <v>60</v>
      </c>
      <c r="J38" s="123">
        <f>$I38*'Campaign Total'!$F$48</f>
        <v>66</v>
      </c>
      <c r="K38" s="186">
        <f>SUM(AS38:BG38)</f>
        <v>0</v>
      </c>
      <c r="L38" s="187">
        <f>SUM(BH38:BV38)</f>
        <v>0</v>
      </c>
      <c r="N38" s="192"/>
      <c r="O38" s="192"/>
      <c r="P38" s="192"/>
      <c r="Q38" s="188"/>
      <c r="R38" s="188"/>
      <c r="S38" s="192"/>
      <c r="T38" s="192"/>
      <c r="U38" s="192"/>
      <c r="V38" s="192"/>
      <c r="W38" s="192"/>
      <c r="X38" s="188"/>
      <c r="Y38" s="188"/>
      <c r="Z38" s="192"/>
      <c r="AA38" s="192"/>
      <c r="AB38" s="192"/>
      <c r="AC38" s="192"/>
      <c r="AD38" s="192"/>
      <c r="AE38" s="188"/>
      <c r="AF38" s="188"/>
      <c r="AG38" s="192"/>
      <c r="AH38" s="192"/>
      <c r="AI38" s="192"/>
      <c r="AJ38" s="192"/>
      <c r="AK38" s="192"/>
      <c r="AL38" s="188"/>
      <c r="AM38" s="188"/>
      <c r="AN38" s="192"/>
      <c r="AO38" s="192"/>
      <c r="AP38" s="192"/>
      <c r="AQ38" s="192"/>
      <c r="AS38" s="190">
        <f t="shared" si="11"/>
        <v>0</v>
      </c>
      <c r="AT38" s="190">
        <f t="shared" si="12"/>
        <v>0</v>
      </c>
      <c r="AU38" s="190">
        <f t="shared" si="13"/>
        <v>0</v>
      </c>
      <c r="AV38" s="190">
        <f t="shared" si="14"/>
        <v>0</v>
      </c>
      <c r="AW38" s="190">
        <f t="shared" si="15"/>
        <v>0</v>
      </c>
      <c r="AX38" s="190">
        <f t="shared" si="16"/>
        <v>0</v>
      </c>
      <c r="AY38" s="190">
        <f t="shared" si="17"/>
        <v>0</v>
      </c>
      <c r="AZ38" s="190">
        <f t="shared" si="18"/>
        <v>0</v>
      </c>
      <c r="BA38" s="190">
        <f t="shared" si="19"/>
        <v>0</v>
      </c>
      <c r="BB38" s="190">
        <f t="shared" si="20"/>
        <v>0</v>
      </c>
      <c r="BC38" s="190">
        <f t="shared" si="21"/>
        <v>0</v>
      </c>
      <c r="BD38" s="190">
        <f t="shared" si="22"/>
        <v>0</v>
      </c>
      <c r="BE38" s="190">
        <f t="shared" si="23"/>
        <v>0</v>
      </c>
      <c r="BF38" s="190">
        <f t="shared" si="24"/>
        <v>0</v>
      </c>
      <c r="BG38" s="190">
        <f t="shared" si="25"/>
        <v>0</v>
      </c>
      <c r="BH38" s="190" t="str">
        <f t="shared" ref="BH38:BH68" si="41">IF(AS38&gt;0,($J38*AS38*$F$14),"0")</f>
        <v>0</v>
      </c>
      <c r="BI38" s="190" t="str">
        <f t="shared" ref="BI38:BI68" si="42">IF(AT38&gt;0,($J38*AT38*$F$15),"0")</f>
        <v>0</v>
      </c>
      <c r="BJ38" s="190" t="str">
        <f t="shared" ref="BJ38:BJ68" si="43">IF(AU38&gt;0,($J38*AU38*$F$16),"0")</f>
        <v>0</v>
      </c>
      <c r="BK38" s="190" t="str">
        <f t="shared" ref="BK38:BK68" si="44">IF(AV38&gt;0,($J38*AV38*$F$17),"0")</f>
        <v>0</v>
      </c>
      <c r="BL38" s="190" t="str">
        <f t="shared" ref="BL38:BL68" si="45">IF(AW38&gt;0,($J38*AW38*$F$17),"0")</f>
        <v>0</v>
      </c>
      <c r="BM38" s="190" t="str">
        <f t="shared" ref="BM38:BM68" si="46">IF(AX38&gt;0,($J38*AX38*$F$19),"0")</f>
        <v>0</v>
      </c>
      <c r="BN38" s="190" t="str">
        <f t="shared" ref="BN38:BN68" si="47">IF(AY38&gt;0,($J38*AY38*$F$20),"0")</f>
        <v>0</v>
      </c>
      <c r="BO38" s="190" t="str">
        <f t="shared" ref="BO38:BO68" si="48">IF(AZ38&gt;0,($J38*AZ38*$F$21),"0")</f>
        <v>0</v>
      </c>
      <c r="BP38" s="190" t="str">
        <f t="shared" ref="BP38:BP68" si="49">IF(BA38&gt;0,($J38*BA38*$F$22),"0")</f>
        <v>0</v>
      </c>
      <c r="BQ38" s="190" t="str">
        <f t="shared" ref="BQ38:BQ68" si="50">IF(BB38&gt;0,($J38*BB38*$F$23),"0")</f>
        <v>0</v>
      </c>
      <c r="BR38" s="190" t="str">
        <f t="shared" ref="BR38:BR68" si="51">IF(BC38&gt;0,($J38*BC38*$F$24),"0")</f>
        <v>0</v>
      </c>
      <c r="BS38" s="190" t="str">
        <f t="shared" ref="BS38:BS68" si="52">IF(BD38&gt;0,($J38*BD38*$F$25),"0")</f>
        <v>0</v>
      </c>
      <c r="BT38" s="190" t="str">
        <f t="shared" ref="BT38:BT68" si="53">IF(BE38&gt;0,($J38*BE38*$F$26),"0")</f>
        <v>0</v>
      </c>
      <c r="BU38" s="190" t="str">
        <f t="shared" ref="BU38:BU68" si="54">IF(BF38&gt;0,($J38*BF38*$F$27),"0")</f>
        <v>0</v>
      </c>
      <c r="BV38" s="190" t="str">
        <f t="shared" ref="BV38:BV68" si="55">IF(BG38&gt;0,($J38*BG38*$F$28),"0")</f>
        <v>0</v>
      </c>
      <c r="BX38" s="193"/>
    </row>
    <row r="39" spans="1:76" ht="20.100000000000001" customHeight="1" thickBot="1">
      <c r="A39" s="185"/>
      <c r="B39" s="119" t="s">
        <v>65</v>
      </c>
      <c r="C39" s="119">
        <v>0.25</v>
      </c>
      <c r="D39" s="136" t="s">
        <v>378</v>
      </c>
      <c r="E39" s="136" t="s">
        <v>378</v>
      </c>
      <c r="F39" s="145" t="s">
        <v>370</v>
      </c>
      <c r="G39" s="136" t="s">
        <v>378</v>
      </c>
      <c r="H39" s="145" t="s">
        <v>370</v>
      </c>
      <c r="I39" s="129"/>
      <c r="J39" s="121"/>
      <c r="K39" s="186"/>
      <c r="L39" s="187"/>
      <c r="N39" s="189"/>
      <c r="O39" s="189"/>
      <c r="P39" s="189"/>
      <c r="Q39" s="188"/>
      <c r="R39" s="188"/>
      <c r="S39" s="189"/>
      <c r="T39" s="189"/>
      <c r="U39" s="189"/>
      <c r="V39" s="189"/>
      <c r="W39" s="189"/>
      <c r="X39" s="188"/>
      <c r="Y39" s="188"/>
      <c r="Z39" s="189"/>
      <c r="AA39" s="189"/>
      <c r="AB39" s="189"/>
      <c r="AC39" s="189"/>
      <c r="AD39" s="189"/>
      <c r="AE39" s="188"/>
      <c r="AF39" s="188"/>
      <c r="AG39" s="189"/>
      <c r="AH39" s="189"/>
      <c r="AI39" s="189"/>
      <c r="AJ39" s="189"/>
      <c r="AK39" s="189"/>
      <c r="AL39" s="188"/>
      <c r="AM39" s="188"/>
      <c r="AN39" s="189"/>
      <c r="AO39" s="189"/>
      <c r="AP39" s="189"/>
      <c r="AQ39" s="189"/>
      <c r="AS39" s="190">
        <f t="shared" si="11"/>
        <v>0</v>
      </c>
      <c r="AT39" s="190">
        <f t="shared" si="12"/>
        <v>0</v>
      </c>
      <c r="AU39" s="190">
        <f t="shared" si="13"/>
        <v>0</v>
      </c>
      <c r="AV39" s="190">
        <f t="shared" si="14"/>
        <v>0</v>
      </c>
      <c r="AW39" s="190">
        <f t="shared" si="15"/>
        <v>0</v>
      </c>
      <c r="AX39" s="190">
        <f t="shared" si="16"/>
        <v>0</v>
      </c>
      <c r="AY39" s="190">
        <f t="shared" si="17"/>
        <v>0</v>
      </c>
      <c r="AZ39" s="190">
        <f t="shared" si="18"/>
        <v>0</v>
      </c>
      <c r="BA39" s="190">
        <f t="shared" si="19"/>
        <v>0</v>
      </c>
      <c r="BB39" s="190">
        <f t="shared" si="20"/>
        <v>0</v>
      </c>
      <c r="BC39" s="190">
        <f t="shared" si="21"/>
        <v>0</v>
      </c>
      <c r="BD39" s="190">
        <f t="shared" si="22"/>
        <v>0</v>
      </c>
      <c r="BE39" s="190">
        <f t="shared" si="23"/>
        <v>0</v>
      </c>
      <c r="BF39" s="190">
        <f t="shared" si="24"/>
        <v>0</v>
      </c>
      <c r="BG39" s="190">
        <f t="shared" si="25"/>
        <v>0</v>
      </c>
      <c r="BH39" s="190" t="str">
        <f t="shared" ref="BH39" si="56">IF(AS39&gt;0,($J39*AS39*$F$14),"0")</f>
        <v>0</v>
      </c>
      <c r="BI39" s="190" t="str">
        <f t="shared" ref="BI39" si="57">IF(AT39&gt;0,($J39*AT39*$F$15),"0")</f>
        <v>0</v>
      </c>
      <c r="BJ39" s="190" t="str">
        <f t="shared" ref="BJ39" si="58">IF(AU39&gt;0,($J39*AU39*$F$16),"0")</f>
        <v>0</v>
      </c>
      <c r="BK39" s="190" t="str">
        <f t="shared" ref="BK39" si="59">IF(AV39&gt;0,($J39*AV39*$F$17),"0")</f>
        <v>0</v>
      </c>
      <c r="BL39" s="190" t="str">
        <f t="shared" ref="BL39" si="60">IF(AW39&gt;0,($J39*AW39*$F$17),"0")</f>
        <v>0</v>
      </c>
      <c r="BM39" s="190" t="str">
        <f t="shared" ref="BM39" si="61">IF(AX39&gt;0,($J39*AX39*$F$19),"0")</f>
        <v>0</v>
      </c>
      <c r="BN39" s="190" t="str">
        <f t="shared" ref="BN39" si="62">IF(AY39&gt;0,($J39*AY39*$F$20),"0")</f>
        <v>0</v>
      </c>
      <c r="BO39" s="190" t="str">
        <f t="shared" ref="BO39" si="63">IF(AZ39&gt;0,($J39*AZ39*$F$21),"0")</f>
        <v>0</v>
      </c>
      <c r="BP39" s="190" t="str">
        <f t="shared" ref="BP39" si="64">IF(BA39&gt;0,($J39*BA39*$F$22),"0")</f>
        <v>0</v>
      </c>
      <c r="BQ39" s="190" t="str">
        <f t="shared" ref="BQ39" si="65">IF(BB39&gt;0,($J39*BB39*$F$23),"0")</f>
        <v>0</v>
      </c>
      <c r="BR39" s="190" t="str">
        <f t="shared" ref="BR39" si="66">IF(BC39&gt;0,($J39*BC39*$F$24),"0")</f>
        <v>0</v>
      </c>
      <c r="BS39" s="190" t="str">
        <f t="shared" ref="BS39" si="67">IF(BD39&gt;0,($J39*BD39*$F$25),"0")</f>
        <v>0</v>
      </c>
      <c r="BT39" s="190" t="str">
        <f t="shared" ref="BT39" si="68">IF(BE39&gt;0,($J39*BE39*$F$26),"0")</f>
        <v>0</v>
      </c>
      <c r="BU39" s="190" t="str">
        <f t="shared" ref="BU39" si="69">IF(BF39&gt;0,($J39*BF39*$F$27),"0")</f>
        <v>0</v>
      </c>
      <c r="BV39" s="190" t="str">
        <f t="shared" ref="BV39" si="70">IF(BG39&gt;0,($J39*BG39*$F$28),"0")</f>
        <v>0</v>
      </c>
      <c r="BX39" s="193"/>
    </row>
    <row r="40" spans="1:76" ht="20.100000000000001" customHeight="1" thickBot="1">
      <c r="A40" s="191"/>
      <c r="B40" s="88" t="s">
        <v>66</v>
      </c>
      <c r="C40" s="88">
        <v>0.2673611111111111</v>
      </c>
      <c r="D40" s="90" t="s">
        <v>148</v>
      </c>
      <c r="E40" s="140" t="s">
        <v>171</v>
      </c>
      <c r="F40" s="140" t="s">
        <v>193</v>
      </c>
      <c r="G40" s="140" t="s">
        <v>215</v>
      </c>
      <c r="H40" s="141" t="s">
        <v>237</v>
      </c>
      <c r="I40" s="123">
        <v>80</v>
      </c>
      <c r="J40" s="123">
        <f>$I40*'Campaign Total'!$F$48</f>
        <v>88</v>
      </c>
      <c r="K40" s="186">
        <f>SUM(AS40:BG40)</f>
        <v>0</v>
      </c>
      <c r="L40" s="187">
        <f>SUM(BH40:BV40)</f>
        <v>0</v>
      </c>
      <c r="N40" s="192"/>
      <c r="O40" s="192"/>
      <c r="P40" s="192"/>
      <c r="Q40" s="188"/>
      <c r="R40" s="188"/>
      <c r="S40" s="192"/>
      <c r="T40" s="192"/>
      <c r="U40" s="192"/>
      <c r="V40" s="192"/>
      <c r="W40" s="192"/>
      <c r="X40" s="188"/>
      <c r="Y40" s="188"/>
      <c r="Z40" s="192"/>
      <c r="AA40" s="192"/>
      <c r="AB40" s="192"/>
      <c r="AC40" s="192"/>
      <c r="AD40" s="192"/>
      <c r="AE40" s="188"/>
      <c r="AF40" s="188"/>
      <c r="AG40" s="192"/>
      <c r="AH40" s="192"/>
      <c r="AI40" s="192"/>
      <c r="AJ40" s="192"/>
      <c r="AK40" s="192"/>
      <c r="AL40" s="188"/>
      <c r="AM40" s="188"/>
      <c r="AN40" s="192"/>
      <c r="AO40" s="192"/>
      <c r="AP40" s="192"/>
      <c r="AQ40" s="192"/>
      <c r="AS40" s="190">
        <f t="shared" si="11"/>
        <v>0</v>
      </c>
      <c r="AT40" s="190">
        <f t="shared" si="12"/>
        <v>0</v>
      </c>
      <c r="AU40" s="190">
        <f t="shared" si="13"/>
        <v>0</v>
      </c>
      <c r="AV40" s="190">
        <f t="shared" si="14"/>
        <v>0</v>
      </c>
      <c r="AW40" s="190">
        <f t="shared" si="15"/>
        <v>0</v>
      </c>
      <c r="AX40" s="190">
        <f t="shared" si="16"/>
        <v>0</v>
      </c>
      <c r="AY40" s="190">
        <f t="shared" si="17"/>
        <v>0</v>
      </c>
      <c r="AZ40" s="190">
        <f t="shared" si="18"/>
        <v>0</v>
      </c>
      <c r="BA40" s="190">
        <f t="shared" si="19"/>
        <v>0</v>
      </c>
      <c r="BB40" s="190">
        <f t="shared" si="20"/>
        <v>0</v>
      </c>
      <c r="BC40" s="190">
        <f t="shared" si="21"/>
        <v>0</v>
      </c>
      <c r="BD40" s="190">
        <f t="shared" si="22"/>
        <v>0</v>
      </c>
      <c r="BE40" s="190">
        <f t="shared" si="23"/>
        <v>0</v>
      </c>
      <c r="BF40" s="190">
        <f t="shared" si="24"/>
        <v>0</v>
      </c>
      <c r="BG40" s="190">
        <f t="shared" si="25"/>
        <v>0</v>
      </c>
      <c r="BH40" s="190" t="str">
        <f t="shared" si="41"/>
        <v>0</v>
      </c>
      <c r="BI40" s="190" t="str">
        <f t="shared" si="42"/>
        <v>0</v>
      </c>
      <c r="BJ40" s="190" t="str">
        <f t="shared" si="43"/>
        <v>0</v>
      </c>
      <c r="BK40" s="190" t="str">
        <f t="shared" si="44"/>
        <v>0</v>
      </c>
      <c r="BL40" s="190" t="str">
        <f t="shared" si="45"/>
        <v>0</v>
      </c>
      <c r="BM40" s="190" t="str">
        <f t="shared" si="46"/>
        <v>0</v>
      </c>
      <c r="BN40" s="190" t="str">
        <f t="shared" si="47"/>
        <v>0</v>
      </c>
      <c r="BO40" s="190" t="str">
        <f t="shared" si="48"/>
        <v>0</v>
      </c>
      <c r="BP40" s="190" t="str">
        <f t="shared" si="49"/>
        <v>0</v>
      </c>
      <c r="BQ40" s="190" t="str">
        <f t="shared" si="50"/>
        <v>0</v>
      </c>
      <c r="BR40" s="190" t="str">
        <f t="shared" si="51"/>
        <v>0</v>
      </c>
      <c r="BS40" s="190" t="str">
        <f t="shared" si="52"/>
        <v>0</v>
      </c>
      <c r="BT40" s="190" t="str">
        <f t="shared" si="53"/>
        <v>0</v>
      </c>
      <c r="BU40" s="190" t="str">
        <f t="shared" si="54"/>
        <v>0</v>
      </c>
      <c r="BV40" s="190" t="str">
        <f t="shared" si="55"/>
        <v>0</v>
      </c>
      <c r="BX40" s="193"/>
    </row>
    <row r="41" spans="1:76" ht="20.100000000000001" customHeight="1" thickBot="1">
      <c r="A41" s="185"/>
      <c r="B41" s="119" t="s">
        <v>65</v>
      </c>
      <c r="C41" s="119">
        <v>0.27083333333333331</v>
      </c>
      <c r="D41" s="240" t="s">
        <v>410</v>
      </c>
      <c r="E41" s="241"/>
      <c r="F41" s="241"/>
      <c r="G41" s="241"/>
      <c r="H41" s="242"/>
      <c r="I41" s="129"/>
      <c r="J41" s="121"/>
      <c r="K41" s="186"/>
      <c r="L41" s="187"/>
      <c r="N41" s="189"/>
      <c r="O41" s="189"/>
      <c r="P41" s="189"/>
      <c r="Q41" s="188"/>
      <c r="R41" s="188"/>
      <c r="S41" s="189"/>
      <c r="T41" s="189"/>
      <c r="U41" s="189"/>
      <c r="V41" s="189"/>
      <c r="W41" s="189"/>
      <c r="X41" s="188"/>
      <c r="Y41" s="188"/>
      <c r="Z41" s="189"/>
      <c r="AA41" s="189"/>
      <c r="AB41" s="189"/>
      <c r="AC41" s="189"/>
      <c r="AD41" s="189"/>
      <c r="AE41" s="188"/>
      <c r="AF41" s="188"/>
      <c r="AG41" s="189"/>
      <c r="AH41" s="189"/>
      <c r="AI41" s="189"/>
      <c r="AJ41" s="189"/>
      <c r="AK41" s="189"/>
      <c r="AL41" s="188"/>
      <c r="AM41" s="188"/>
      <c r="AN41" s="189"/>
      <c r="AO41" s="189"/>
      <c r="AP41" s="189"/>
      <c r="AQ41" s="189"/>
      <c r="AS41" s="190">
        <f t="shared" si="11"/>
        <v>0</v>
      </c>
      <c r="AT41" s="190">
        <f t="shared" si="12"/>
        <v>0</v>
      </c>
      <c r="AU41" s="190">
        <f t="shared" si="13"/>
        <v>0</v>
      </c>
      <c r="AV41" s="190">
        <f t="shared" si="14"/>
        <v>0</v>
      </c>
      <c r="AW41" s="190">
        <f t="shared" si="15"/>
        <v>0</v>
      </c>
      <c r="AX41" s="190">
        <f t="shared" si="16"/>
        <v>0</v>
      </c>
      <c r="AY41" s="190">
        <f t="shared" si="17"/>
        <v>0</v>
      </c>
      <c r="AZ41" s="190">
        <f t="shared" si="18"/>
        <v>0</v>
      </c>
      <c r="BA41" s="190">
        <f t="shared" si="19"/>
        <v>0</v>
      </c>
      <c r="BB41" s="190">
        <f t="shared" si="20"/>
        <v>0</v>
      </c>
      <c r="BC41" s="190">
        <f t="shared" si="21"/>
        <v>0</v>
      </c>
      <c r="BD41" s="190">
        <f t="shared" si="22"/>
        <v>0</v>
      </c>
      <c r="BE41" s="190">
        <f t="shared" si="23"/>
        <v>0</v>
      </c>
      <c r="BF41" s="190">
        <f t="shared" si="24"/>
        <v>0</v>
      </c>
      <c r="BG41" s="190">
        <f t="shared" si="25"/>
        <v>0</v>
      </c>
      <c r="BH41" s="190" t="str">
        <f t="shared" si="41"/>
        <v>0</v>
      </c>
      <c r="BI41" s="190" t="str">
        <f t="shared" si="42"/>
        <v>0</v>
      </c>
      <c r="BJ41" s="190" t="str">
        <f t="shared" si="43"/>
        <v>0</v>
      </c>
      <c r="BK41" s="190" t="str">
        <f t="shared" si="44"/>
        <v>0</v>
      </c>
      <c r="BL41" s="190" t="str">
        <f t="shared" si="45"/>
        <v>0</v>
      </c>
      <c r="BM41" s="190" t="str">
        <f t="shared" si="46"/>
        <v>0</v>
      </c>
      <c r="BN41" s="190" t="str">
        <f t="shared" si="47"/>
        <v>0</v>
      </c>
      <c r="BO41" s="190" t="str">
        <f t="shared" si="48"/>
        <v>0</v>
      </c>
      <c r="BP41" s="190" t="str">
        <f t="shared" si="49"/>
        <v>0</v>
      </c>
      <c r="BQ41" s="190" t="str">
        <f t="shared" si="50"/>
        <v>0</v>
      </c>
      <c r="BR41" s="190" t="str">
        <f t="shared" si="51"/>
        <v>0</v>
      </c>
      <c r="BS41" s="190" t="str">
        <f t="shared" si="52"/>
        <v>0</v>
      </c>
      <c r="BT41" s="190" t="str">
        <f t="shared" si="53"/>
        <v>0</v>
      </c>
      <c r="BU41" s="190" t="str">
        <f t="shared" si="54"/>
        <v>0</v>
      </c>
      <c r="BV41" s="190" t="str">
        <f t="shared" si="55"/>
        <v>0</v>
      </c>
      <c r="BX41" s="193"/>
    </row>
    <row r="42" spans="1:76" ht="20.100000000000001" customHeight="1" thickTop="1" thickBot="1">
      <c r="A42" s="185"/>
      <c r="B42" s="119" t="s">
        <v>65</v>
      </c>
      <c r="C42" s="119">
        <v>0.29166666666666669</v>
      </c>
      <c r="D42" s="229" t="s">
        <v>83</v>
      </c>
      <c r="E42" s="230"/>
      <c r="F42" s="230"/>
      <c r="G42" s="230"/>
      <c r="H42" s="231"/>
      <c r="I42" s="121"/>
      <c r="J42" s="121"/>
      <c r="K42" s="186"/>
      <c r="L42" s="187"/>
      <c r="N42" s="189"/>
      <c r="O42" s="189"/>
      <c r="P42" s="189"/>
      <c r="Q42" s="188"/>
      <c r="R42" s="188"/>
      <c r="S42" s="189"/>
      <c r="T42" s="189"/>
      <c r="U42" s="189"/>
      <c r="V42" s="189"/>
      <c r="W42" s="189"/>
      <c r="X42" s="188"/>
      <c r="Y42" s="188"/>
      <c r="Z42" s="189"/>
      <c r="AA42" s="189"/>
      <c r="AB42" s="189"/>
      <c r="AC42" s="189"/>
      <c r="AD42" s="189"/>
      <c r="AE42" s="188"/>
      <c r="AF42" s="188"/>
      <c r="AG42" s="189"/>
      <c r="AH42" s="189"/>
      <c r="AI42" s="189"/>
      <c r="AJ42" s="189"/>
      <c r="AK42" s="189"/>
      <c r="AL42" s="188"/>
      <c r="AM42" s="188"/>
      <c r="AN42" s="189"/>
      <c r="AO42" s="189"/>
      <c r="AP42" s="189"/>
      <c r="AQ42" s="189"/>
      <c r="AS42" s="190">
        <f t="shared" si="11"/>
        <v>0</v>
      </c>
      <c r="AT42" s="190">
        <f t="shared" si="12"/>
        <v>0</v>
      </c>
      <c r="AU42" s="190">
        <f t="shared" si="13"/>
        <v>0</v>
      </c>
      <c r="AV42" s="190">
        <f t="shared" si="14"/>
        <v>0</v>
      </c>
      <c r="AW42" s="190">
        <f t="shared" si="15"/>
        <v>0</v>
      </c>
      <c r="AX42" s="190">
        <f t="shared" si="16"/>
        <v>0</v>
      </c>
      <c r="AY42" s="190">
        <f t="shared" si="17"/>
        <v>0</v>
      </c>
      <c r="AZ42" s="190">
        <f t="shared" si="18"/>
        <v>0</v>
      </c>
      <c r="BA42" s="190">
        <f t="shared" si="19"/>
        <v>0</v>
      </c>
      <c r="BB42" s="190">
        <f t="shared" si="20"/>
        <v>0</v>
      </c>
      <c r="BC42" s="190">
        <f t="shared" si="21"/>
        <v>0</v>
      </c>
      <c r="BD42" s="190">
        <f t="shared" si="22"/>
        <v>0</v>
      </c>
      <c r="BE42" s="190">
        <f t="shared" si="23"/>
        <v>0</v>
      </c>
      <c r="BF42" s="190">
        <f t="shared" si="24"/>
        <v>0</v>
      </c>
      <c r="BG42" s="190">
        <f t="shared" si="25"/>
        <v>0</v>
      </c>
      <c r="BH42" s="190" t="str">
        <f t="shared" si="41"/>
        <v>0</v>
      </c>
      <c r="BI42" s="190" t="str">
        <f t="shared" si="42"/>
        <v>0</v>
      </c>
      <c r="BJ42" s="190" t="str">
        <f t="shared" si="43"/>
        <v>0</v>
      </c>
      <c r="BK42" s="190" t="str">
        <f t="shared" si="44"/>
        <v>0</v>
      </c>
      <c r="BL42" s="190" t="str">
        <f t="shared" si="45"/>
        <v>0</v>
      </c>
      <c r="BM42" s="190" t="str">
        <f t="shared" si="46"/>
        <v>0</v>
      </c>
      <c r="BN42" s="190" t="str">
        <f t="shared" si="47"/>
        <v>0</v>
      </c>
      <c r="BO42" s="190" t="str">
        <f t="shared" si="48"/>
        <v>0</v>
      </c>
      <c r="BP42" s="190" t="str">
        <f t="shared" si="49"/>
        <v>0</v>
      </c>
      <c r="BQ42" s="190" t="str">
        <f t="shared" si="50"/>
        <v>0</v>
      </c>
      <c r="BR42" s="190" t="str">
        <f t="shared" si="51"/>
        <v>0</v>
      </c>
      <c r="BS42" s="190" t="str">
        <f t="shared" si="52"/>
        <v>0</v>
      </c>
      <c r="BT42" s="190" t="str">
        <f t="shared" si="53"/>
        <v>0</v>
      </c>
      <c r="BU42" s="190" t="str">
        <f t="shared" si="54"/>
        <v>0</v>
      </c>
      <c r="BV42" s="190" t="str">
        <f t="shared" si="55"/>
        <v>0</v>
      </c>
      <c r="BX42" s="193"/>
    </row>
    <row r="43" spans="1:76" ht="20.100000000000001" customHeight="1" thickBot="1">
      <c r="A43" s="191"/>
      <c r="B43" s="88" t="s">
        <v>66</v>
      </c>
      <c r="C43" s="88">
        <v>0.30902777777777779</v>
      </c>
      <c r="D43" s="90" t="s">
        <v>149</v>
      </c>
      <c r="E43" s="90" t="s">
        <v>172</v>
      </c>
      <c r="F43" s="90" t="s">
        <v>194</v>
      </c>
      <c r="G43" s="90" t="s">
        <v>216</v>
      </c>
      <c r="H43" s="122" t="s">
        <v>238</v>
      </c>
      <c r="I43" s="123">
        <v>130</v>
      </c>
      <c r="J43" s="123">
        <f>$I43*'Campaign Total'!$F$48</f>
        <v>143</v>
      </c>
      <c r="K43" s="186">
        <f>SUM(AS43:BG43)</f>
        <v>0</v>
      </c>
      <c r="L43" s="187">
        <f>SUM(BH43:BV43)</f>
        <v>0</v>
      </c>
      <c r="N43" s="192"/>
      <c r="O43" s="192"/>
      <c r="P43" s="192"/>
      <c r="Q43" s="188"/>
      <c r="R43" s="188"/>
      <c r="S43" s="192"/>
      <c r="T43" s="192"/>
      <c r="U43" s="192"/>
      <c r="V43" s="192"/>
      <c r="W43" s="192"/>
      <c r="X43" s="188"/>
      <c r="Y43" s="188"/>
      <c r="Z43" s="192"/>
      <c r="AA43" s="192"/>
      <c r="AB43" s="192"/>
      <c r="AC43" s="192"/>
      <c r="AD43" s="192"/>
      <c r="AE43" s="188"/>
      <c r="AF43" s="188"/>
      <c r="AG43" s="192"/>
      <c r="AH43" s="192"/>
      <c r="AI43" s="192"/>
      <c r="AJ43" s="192"/>
      <c r="AK43" s="192"/>
      <c r="AL43" s="188"/>
      <c r="AM43" s="188"/>
      <c r="AN43" s="192"/>
      <c r="AO43" s="192"/>
      <c r="AP43" s="192"/>
      <c r="AQ43" s="192"/>
      <c r="AS43" s="190">
        <f t="shared" si="11"/>
        <v>0</v>
      </c>
      <c r="AT43" s="190">
        <f t="shared" si="12"/>
        <v>0</v>
      </c>
      <c r="AU43" s="190">
        <f t="shared" si="13"/>
        <v>0</v>
      </c>
      <c r="AV43" s="190">
        <f t="shared" si="14"/>
        <v>0</v>
      </c>
      <c r="AW43" s="190">
        <f t="shared" si="15"/>
        <v>0</v>
      </c>
      <c r="AX43" s="190">
        <f t="shared" si="16"/>
        <v>0</v>
      </c>
      <c r="AY43" s="190">
        <f t="shared" si="17"/>
        <v>0</v>
      </c>
      <c r="AZ43" s="190">
        <f t="shared" si="18"/>
        <v>0</v>
      </c>
      <c r="BA43" s="190">
        <f t="shared" si="19"/>
        <v>0</v>
      </c>
      <c r="BB43" s="190">
        <f t="shared" si="20"/>
        <v>0</v>
      </c>
      <c r="BC43" s="190">
        <f t="shared" si="21"/>
        <v>0</v>
      </c>
      <c r="BD43" s="190">
        <f t="shared" si="22"/>
        <v>0</v>
      </c>
      <c r="BE43" s="190">
        <f t="shared" si="23"/>
        <v>0</v>
      </c>
      <c r="BF43" s="190">
        <f t="shared" si="24"/>
        <v>0</v>
      </c>
      <c r="BG43" s="190">
        <f t="shared" si="25"/>
        <v>0</v>
      </c>
      <c r="BH43" s="190" t="str">
        <f t="shared" si="41"/>
        <v>0</v>
      </c>
      <c r="BI43" s="190" t="str">
        <f t="shared" si="42"/>
        <v>0</v>
      </c>
      <c r="BJ43" s="190" t="str">
        <f t="shared" si="43"/>
        <v>0</v>
      </c>
      <c r="BK43" s="190" t="str">
        <f t="shared" si="44"/>
        <v>0</v>
      </c>
      <c r="BL43" s="190" t="str">
        <f t="shared" si="45"/>
        <v>0</v>
      </c>
      <c r="BM43" s="190" t="str">
        <f t="shared" si="46"/>
        <v>0</v>
      </c>
      <c r="BN43" s="190" t="str">
        <f t="shared" si="47"/>
        <v>0</v>
      </c>
      <c r="BO43" s="190" t="str">
        <f t="shared" si="48"/>
        <v>0</v>
      </c>
      <c r="BP43" s="190" t="str">
        <f t="shared" si="49"/>
        <v>0</v>
      </c>
      <c r="BQ43" s="190" t="str">
        <f t="shared" si="50"/>
        <v>0</v>
      </c>
      <c r="BR43" s="190" t="str">
        <f t="shared" si="51"/>
        <v>0</v>
      </c>
      <c r="BS43" s="190" t="str">
        <f t="shared" si="52"/>
        <v>0</v>
      </c>
      <c r="BT43" s="190" t="str">
        <f t="shared" si="53"/>
        <v>0</v>
      </c>
      <c r="BU43" s="190" t="str">
        <f t="shared" si="54"/>
        <v>0</v>
      </c>
      <c r="BV43" s="190" t="str">
        <f t="shared" si="55"/>
        <v>0</v>
      </c>
      <c r="BX43" s="193"/>
    </row>
    <row r="44" spans="1:76" ht="20.100000000000001" customHeight="1" thickTop="1" thickBot="1">
      <c r="A44" s="185"/>
      <c r="B44" s="119" t="s">
        <v>65</v>
      </c>
      <c r="C44" s="119">
        <v>0.31111111111111112</v>
      </c>
      <c r="D44" s="229" t="s">
        <v>83</v>
      </c>
      <c r="E44" s="230"/>
      <c r="F44" s="230"/>
      <c r="G44" s="230"/>
      <c r="H44" s="231"/>
      <c r="I44" s="121"/>
      <c r="J44" s="121"/>
      <c r="K44" s="186"/>
      <c r="L44" s="187"/>
      <c r="N44" s="189"/>
      <c r="O44" s="189"/>
      <c r="P44" s="189"/>
      <c r="Q44" s="188"/>
      <c r="R44" s="188"/>
      <c r="S44" s="189"/>
      <c r="T44" s="189"/>
      <c r="U44" s="189"/>
      <c r="V44" s="189"/>
      <c r="W44" s="189"/>
      <c r="X44" s="188"/>
      <c r="Y44" s="188"/>
      <c r="Z44" s="189"/>
      <c r="AA44" s="189"/>
      <c r="AB44" s="189"/>
      <c r="AC44" s="189"/>
      <c r="AD44" s="189"/>
      <c r="AE44" s="188"/>
      <c r="AF44" s="188"/>
      <c r="AG44" s="189"/>
      <c r="AH44" s="189"/>
      <c r="AI44" s="189"/>
      <c r="AJ44" s="189"/>
      <c r="AK44" s="189"/>
      <c r="AL44" s="188"/>
      <c r="AM44" s="188"/>
      <c r="AN44" s="189"/>
      <c r="AO44" s="189"/>
      <c r="AP44" s="189"/>
      <c r="AQ44" s="189"/>
      <c r="AS44" s="190">
        <f t="shared" si="11"/>
        <v>0</v>
      </c>
      <c r="AT44" s="190">
        <f t="shared" si="12"/>
        <v>0</v>
      </c>
      <c r="AU44" s="190">
        <f t="shared" si="13"/>
        <v>0</v>
      </c>
      <c r="AV44" s="190">
        <f t="shared" si="14"/>
        <v>0</v>
      </c>
      <c r="AW44" s="190">
        <f t="shared" si="15"/>
        <v>0</v>
      </c>
      <c r="AX44" s="190">
        <f t="shared" si="16"/>
        <v>0</v>
      </c>
      <c r="AY44" s="190">
        <f t="shared" si="17"/>
        <v>0</v>
      </c>
      <c r="AZ44" s="190">
        <f t="shared" si="18"/>
        <v>0</v>
      </c>
      <c r="BA44" s="190">
        <f t="shared" si="19"/>
        <v>0</v>
      </c>
      <c r="BB44" s="190">
        <f t="shared" si="20"/>
        <v>0</v>
      </c>
      <c r="BC44" s="190">
        <f t="shared" si="21"/>
        <v>0</v>
      </c>
      <c r="BD44" s="190">
        <f t="shared" si="22"/>
        <v>0</v>
      </c>
      <c r="BE44" s="190">
        <f t="shared" si="23"/>
        <v>0</v>
      </c>
      <c r="BF44" s="190">
        <f t="shared" si="24"/>
        <v>0</v>
      </c>
      <c r="BG44" s="190">
        <f t="shared" si="25"/>
        <v>0</v>
      </c>
      <c r="BH44" s="190" t="str">
        <f t="shared" si="41"/>
        <v>0</v>
      </c>
      <c r="BI44" s="190" t="str">
        <f t="shared" si="42"/>
        <v>0</v>
      </c>
      <c r="BJ44" s="190" t="str">
        <f t="shared" si="43"/>
        <v>0</v>
      </c>
      <c r="BK44" s="190" t="str">
        <f t="shared" si="44"/>
        <v>0</v>
      </c>
      <c r="BL44" s="190" t="str">
        <f t="shared" si="45"/>
        <v>0</v>
      </c>
      <c r="BM44" s="190" t="str">
        <f t="shared" si="46"/>
        <v>0</v>
      </c>
      <c r="BN44" s="190" t="str">
        <f t="shared" si="47"/>
        <v>0</v>
      </c>
      <c r="BO44" s="190" t="str">
        <f t="shared" si="48"/>
        <v>0</v>
      </c>
      <c r="BP44" s="190" t="str">
        <f t="shared" si="49"/>
        <v>0</v>
      </c>
      <c r="BQ44" s="190" t="str">
        <f t="shared" si="50"/>
        <v>0</v>
      </c>
      <c r="BR44" s="190" t="str">
        <f t="shared" si="51"/>
        <v>0</v>
      </c>
      <c r="BS44" s="190" t="str">
        <f t="shared" si="52"/>
        <v>0</v>
      </c>
      <c r="BT44" s="190" t="str">
        <f t="shared" si="53"/>
        <v>0</v>
      </c>
      <c r="BU44" s="190" t="str">
        <f t="shared" si="54"/>
        <v>0</v>
      </c>
      <c r="BV44" s="190" t="str">
        <f t="shared" si="55"/>
        <v>0</v>
      </c>
      <c r="BX44" s="193"/>
    </row>
    <row r="45" spans="1:76" ht="20.100000000000001" customHeight="1" thickBot="1">
      <c r="A45" s="191"/>
      <c r="B45" s="88" t="s">
        <v>66</v>
      </c>
      <c r="C45" s="88">
        <v>0.3298611111111111</v>
      </c>
      <c r="D45" s="90" t="s">
        <v>150</v>
      </c>
      <c r="E45" s="90" t="s">
        <v>173</v>
      </c>
      <c r="F45" s="90" t="s">
        <v>195</v>
      </c>
      <c r="G45" s="90" t="s">
        <v>217</v>
      </c>
      <c r="H45" s="122" t="s">
        <v>239</v>
      </c>
      <c r="I45" s="123">
        <v>80</v>
      </c>
      <c r="J45" s="123">
        <f>$I45*'Campaign Total'!$F$48</f>
        <v>88</v>
      </c>
      <c r="K45" s="186">
        <f>SUM(AS45:BG45)</f>
        <v>0</v>
      </c>
      <c r="L45" s="187">
        <f>SUM(BH45:BV45)</f>
        <v>0</v>
      </c>
      <c r="N45" s="192"/>
      <c r="O45" s="192"/>
      <c r="P45" s="192"/>
      <c r="Q45" s="188"/>
      <c r="R45" s="188"/>
      <c r="S45" s="192"/>
      <c r="T45" s="192"/>
      <c r="U45" s="192"/>
      <c r="V45" s="192"/>
      <c r="W45" s="192"/>
      <c r="X45" s="188"/>
      <c r="Y45" s="188"/>
      <c r="Z45" s="192"/>
      <c r="AA45" s="192"/>
      <c r="AB45" s="192"/>
      <c r="AC45" s="192"/>
      <c r="AD45" s="192"/>
      <c r="AE45" s="188"/>
      <c r="AF45" s="188"/>
      <c r="AG45" s="192"/>
      <c r="AH45" s="192"/>
      <c r="AI45" s="192"/>
      <c r="AJ45" s="192"/>
      <c r="AK45" s="192"/>
      <c r="AL45" s="188"/>
      <c r="AM45" s="188"/>
      <c r="AN45" s="192"/>
      <c r="AO45" s="192"/>
      <c r="AP45" s="192"/>
      <c r="AQ45" s="192"/>
      <c r="AS45" s="190">
        <f t="shared" si="11"/>
        <v>0</v>
      </c>
      <c r="AT45" s="190">
        <f t="shared" si="12"/>
        <v>0</v>
      </c>
      <c r="AU45" s="190">
        <f t="shared" si="13"/>
        <v>0</v>
      </c>
      <c r="AV45" s="190">
        <f t="shared" si="14"/>
        <v>0</v>
      </c>
      <c r="AW45" s="190">
        <f t="shared" si="15"/>
        <v>0</v>
      </c>
      <c r="AX45" s="190">
        <f t="shared" si="16"/>
        <v>0</v>
      </c>
      <c r="AY45" s="190">
        <f t="shared" si="17"/>
        <v>0</v>
      </c>
      <c r="AZ45" s="190">
        <f t="shared" si="18"/>
        <v>0</v>
      </c>
      <c r="BA45" s="190">
        <f t="shared" si="19"/>
        <v>0</v>
      </c>
      <c r="BB45" s="190">
        <f t="shared" si="20"/>
        <v>0</v>
      </c>
      <c r="BC45" s="190">
        <f t="shared" si="21"/>
        <v>0</v>
      </c>
      <c r="BD45" s="190">
        <f t="shared" si="22"/>
        <v>0</v>
      </c>
      <c r="BE45" s="190">
        <f t="shared" si="23"/>
        <v>0</v>
      </c>
      <c r="BF45" s="190">
        <f t="shared" si="24"/>
        <v>0</v>
      </c>
      <c r="BG45" s="190">
        <f t="shared" si="25"/>
        <v>0</v>
      </c>
      <c r="BH45" s="190" t="str">
        <f t="shared" si="41"/>
        <v>0</v>
      </c>
      <c r="BI45" s="190" t="str">
        <f t="shared" si="42"/>
        <v>0</v>
      </c>
      <c r="BJ45" s="190" t="str">
        <f t="shared" si="43"/>
        <v>0</v>
      </c>
      <c r="BK45" s="190" t="str">
        <f t="shared" si="44"/>
        <v>0</v>
      </c>
      <c r="BL45" s="190" t="str">
        <f t="shared" si="45"/>
        <v>0</v>
      </c>
      <c r="BM45" s="190" t="str">
        <f t="shared" si="46"/>
        <v>0</v>
      </c>
      <c r="BN45" s="190" t="str">
        <f t="shared" si="47"/>
        <v>0</v>
      </c>
      <c r="BO45" s="190" t="str">
        <f t="shared" si="48"/>
        <v>0</v>
      </c>
      <c r="BP45" s="190" t="str">
        <f t="shared" si="49"/>
        <v>0</v>
      </c>
      <c r="BQ45" s="190" t="str">
        <f t="shared" si="50"/>
        <v>0</v>
      </c>
      <c r="BR45" s="190" t="str">
        <f t="shared" si="51"/>
        <v>0</v>
      </c>
      <c r="BS45" s="190" t="str">
        <f t="shared" si="52"/>
        <v>0</v>
      </c>
      <c r="BT45" s="190" t="str">
        <f t="shared" si="53"/>
        <v>0</v>
      </c>
      <c r="BU45" s="190" t="str">
        <f t="shared" si="54"/>
        <v>0</v>
      </c>
      <c r="BV45" s="190" t="str">
        <f t="shared" si="55"/>
        <v>0</v>
      </c>
      <c r="BX45" s="193"/>
    </row>
    <row r="46" spans="1:76" ht="20.100000000000001" customHeight="1" thickTop="1" thickBot="1">
      <c r="A46" s="185"/>
      <c r="B46" s="119" t="s">
        <v>65</v>
      </c>
      <c r="C46" s="119">
        <v>0.33194444444444443</v>
      </c>
      <c r="D46" s="229" t="s">
        <v>83</v>
      </c>
      <c r="E46" s="230"/>
      <c r="F46" s="230"/>
      <c r="G46" s="230"/>
      <c r="H46" s="231"/>
      <c r="I46" s="121"/>
      <c r="J46" s="121"/>
      <c r="K46" s="186"/>
      <c r="L46" s="187"/>
      <c r="N46" s="189"/>
      <c r="O46" s="189"/>
      <c r="P46" s="189"/>
      <c r="Q46" s="188"/>
      <c r="R46" s="188"/>
      <c r="S46" s="189"/>
      <c r="T46" s="189"/>
      <c r="U46" s="189"/>
      <c r="V46" s="189"/>
      <c r="W46" s="189"/>
      <c r="X46" s="188"/>
      <c r="Y46" s="188"/>
      <c r="Z46" s="189"/>
      <c r="AA46" s="189"/>
      <c r="AB46" s="189"/>
      <c r="AC46" s="189"/>
      <c r="AD46" s="189"/>
      <c r="AE46" s="188"/>
      <c r="AF46" s="188"/>
      <c r="AG46" s="189"/>
      <c r="AH46" s="189"/>
      <c r="AI46" s="189"/>
      <c r="AJ46" s="189"/>
      <c r="AK46" s="189"/>
      <c r="AL46" s="188"/>
      <c r="AM46" s="188"/>
      <c r="AN46" s="189"/>
      <c r="AO46" s="189"/>
      <c r="AP46" s="189"/>
      <c r="AQ46" s="189"/>
      <c r="AS46" s="190">
        <f t="shared" si="11"/>
        <v>0</v>
      </c>
      <c r="AT46" s="190">
        <f t="shared" si="12"/>
        <v>0</v>
      </c>
      <c r="AU46" s="190">
        <f t="shared" si="13"/>
        <v>0</v>
      </c>
      <c r="AV46" s="190">
        <f t="shared" si="14"/>
        <v>0</v>
      </c>
      <c r="AW46" s="190">
        <f t="shared" si="15"/>
        <v>0</v>
      </c>
      <c r="AX46" s="190">
        <f t="shared" si="16"/>
        <v>0</v>
      </c>
      <c r="AY46" s="190">
        <f t="shared" si="17"/>
        <v>0</v>
      </c>
      <c r="AZ46" s="190">
        <f t="shared" si="18"/>
        <v>0</v>
      </c>
      <c r="BA46" s="190">
        <f t="shared" si="19"/>
        <v>0</v>
      </c>
      <c r="BB46" s="190">
        <f t="shared" si="20"/>
        <v>0</v>
      </c>
      <c r="BC46" s="190">
        <f t="shared" si="21"/>
        <v>0</v>
      </c>
      <c r="BD46" s="190">
        <f t="shared" si="22"/>
        <v>0</v>
      </c>
      <c r="BE46" s="190">
        <f t="shared" si="23"/>
        <v>0</v>
      </c>
      <c r="BF46" s="190">
        <f t="shared" si="24"/>
        <v>0</v>
      </c>
      <c r="BG46" s="190">
        <f t="shared" si="25"/>
        <v>0</v>
      </c>
      <c r="BH46" s="190" t="str">
        <f t="shared" si="41"/>
        <v>0</v>
      </c>
      <c r="BI46" s="190" t="str">
        <f t="shared" si="42"/>
        <v>0</v>
      </c>
      <c r="BJ46" s="190" t="str">
        <f t="shared" si="43"/>
        <v>0</v>
      </c>
      <c r="BK46" s="190" t="str">
        <f t="shared" si="44"/>
        <v>0</v>
      </c>
      <c r="BL46" s="190" t="str">
        <f t="shared" si="45"/>
        <v>0</v>
      </c>
      <c r="BM46" s="190" t="str">
        <f t="shared" si="46"/>
        <v>0</v>
      </c>
      <c r="BN46" s="190" t="str">
        <f t="shared" si="47"/>
        <v>0</v>
      </c>
      <c r="BO46" s="190" t="str">
        <f t="shared" si="48"/>
        <v>0</v>
      </c>
      <c r="BP46" s="190" t="str">
        <f t="shared" si="49"/>
        <v>0</v>
      </c>
      <c r="BQ46" s="190" t="str">
        <f t="shared" si="50"/>
        <v>0</v>
      </c>
      <c r="BR46" s="190" t="str">
        <f t="shared" si="51"/>
        <v>0</v>
      </c>
      <c r="BS46" s="190" t="str">
        <f t="shared" si="52"/>
        <v>0</v>
      </c>
      <c r="BT46" s="190" t="str">
        <f t="shared" si="53"/>
        <v>0</v>
      </c>
      <c r="BU46" s="190" t="str">
        <f t="shared" si="54"/>
        <v>0</v>
      </c>
      <c r="BV46" s="190" t="str">
        <f t="shared" si="55"/>
        <v>0</v>
      </c>
      <c r="BX46" s="193"/>
    </row>
    <row r="47" spans="1:76" ht="20.100000000000001" customHeight="1" thickBot="1">
      <c r="A47" s="191"/>
      <c r="B47" s="88" t="s">
        <v>66</v>
      </c>
      <c r="C47" s="88">
        <v>0.34375</v>
      </c>
      <c r="D47" s="90" t="s">
        <v>151</v>
      </c>
      <c r="E47" s="90" t="s">
        <v>174</v>
      </c>
      <c r="F47" s="90" t="s">
        <v>196</v>
      </c>
      <c r="G47" s="90" t="s">
        <v>218</v>
      </c>
      <c r="H47" s="122" t="s">
        <v>240</v>
      </c>
      <c r="I47" s="123">
        <v>180</v>
      </c>
      <c r="J47" s="123">
        <f>$I47*'Campaign Total'!$F$48</f>
        <v>198.00000000000003</v>
      </c>
      <c r="K47" s="186">
        <f>SUM(AS47:BG47)</f>
        <v>0</v>
      </c>
      <c r="L47" s="187">
        <f>SUM(BH47:BV47)</f>
        <v>0</v>
      </c>
      <c r="N47" s="192"/>
      <c r="O47" s="192"/>
      <c r="P47" s="192"/>
      <c r="Q47" s="188"/>
      <c r="R47" s="188"/>
      <c r="S47" s="192"/>
      <c r="T47" s="192"/>
      <c r="U47" s="192"/>
      <c r="V47" s="192"/>
      <c r="W47" s="192"/>
      <c r="X47" s="188"/>
      <c r="Y47" s="188"/>
      <c r="Z47" s="192"/>
      <c r="AA47" s="192"/>
      <c r="AB47" s="192"/>
      <c r="AC47" s="192"/>
      <c r="AD47" s="192"/>
      <c r="AE47" s="188"/>
      <c r="AF47" s="188"/>
      <c r="AG47" s="192"/>
      <c r="AH47" s="192"/>
      <c r="AI47" s="192"/>
      <c r="AJ47" s="192"/>
      <c r="AK47" s="192"/>
      <c r="AL47" s="188"/>
      <c r="AM47" s="188"/>
      <c r="AN47" s="192"/>
      <c r="AO47" s="192"/>
      <c r="AP47" s="192"/>
      <c r="AQ47" s="192"/>
      <c r="AS47" s="190">
        <f t="shared" si="11"/>
        <v>0</v>
      </c>
      <c r="AT47" s="190">
        <f t="shared" si="12"/>
        <v>0</v>
      </c>
      <c r="AU47" s="190">
        <f t="shared" si="13"/>
        <v>0</v>
      </c>
      <c r="AV47" s="190">
        <f t="shared" si="14"/>
        <v>0</v>
      </c>
      <c r="AW47" s="190">
        <f t="shared" si="15"/>
        <v>0</v>
      </c>
      <c r="AX47" s="190">
        <f t="shared" si="16"/>
        <v>0</v>
      </c>
      <c r="AY47" s="190">
        <f t="shared" si="17"/>
        <v>0</v>
      </c>
      <c r="AZ47" s="190">
        <f t="shared" si="18"/>
        <v>0</v>
      </c>
      <c r="BA47" s="190">
        <f t="shared" si="19"/>
        <v>0</v>
      </c>
      <c r="BB47" s="190">
        <f t="shared" si="20"/>
        <v>0</v>
      </c>
      <c r="BC47" s="190">
        <f t="shared" si="21"/>
        <v>0</v>
      </c>
      <c r="BD47" s="190">
        <f t="shared" si="22"/>
        <v>0</v>
      </c>
      <c r="BE47" s="190">
        <f t="shared" si="23"/>
        <v>0</v>
      </c>
      <c r="BF47" s="190">
        <f t="shared" si="24"/>
        <v>0</v>
      </c>
      <c r="BG47" s="190">
        <f t="shared" si="25"/>
        <v>0</v>
      </c>
      <c r="BH47" s="190" t="str">
        <f t="shared" si="41"/>
        <v>0</v>
      </c>
      <c r="BI47" s="190" t="str">
        <f t="shared" si="42"/>
        <v>0</v>
      </c>
      <c r="BJ47" s="190" t="str">
        <f t="shared" si="43"/>
        <v>0</v>
      </c>
      <c r="BK47" s="190" t="str">
        <f t="shared" si="44"/>
        <v>0</v>
      </c>
      <c r="BL47" s="190" t="str">
        <f t="shared" si="45"/>
        <v>0</v>
      </c>
      <c r="BM47" s="190" t="str">
        <f t="shared" si="46"/>
        <v>0</v>
      </c>
      <c r="BN47" s="190" t="str">
        <f t="shared" si="47"/>
        <v>0</v>
      </c>
      <c r="BO47" s="190" t="str">
        <f t="shared" si="48"/>
        <v>0</v>
      </c>
      <c r="BP47" s="190" t="str">
        <f t="shared" si="49"/>
        <v>0</v>
      </c>
      <c r="BQ47" s="190" t="str">
        <f t="shared" si="50"/>
        <v>0</v>
      </c>
      <c r="BR47" s="190" t="str">
        <f t="shared" si="51"/>
        <v>0</v>
      </c>
      <c r="BS47" s="190" t="str">
        <f t="shared" si="52"/>
        <v>0</v>
      </c>
      <c r="BT47" s="190" t="str">
        <f t="shared" si="53"/>
        <v>0</v>
      </c>
      <c r="BU47" s="190" t="str">
        <f t="shared" si="54"/>
        <v>0</v>
      </c>
      <c r="BV47" s="190" t="str">
        <f t="shared" si="55"/>
        <v>0</v>
      </c>
      <c r="BX47" s="193"/>
    </row>
    <row r="48" spans="1:76" ht="20.100000000000001" customHeight="1" thickTop="1" thickBot="1">
      <c r="A48" s="185"/>
      <c r="B48" s="119" t="s">
        <v>65</v>
      </c>
      <c r="C48" s="119">
        <v>0.34583333333333338</v>
      </c>
      <c r="D48" s="229" t="s">
        <v>83</v>
      </c>
      <c r="E48" s="230"/>
      <c r="F48" s="230"/>
      <c r="G48" s="230"/>
      <c r="H48" s="231"/>
      <c r="I48" s="121"/>
      <c r="J48" s="121"/>
      <c r="K48" s="186"/>
      <c r="L48" s="187"/>
      <c r="N48" s="189"/>
      <c r="O48" s="189"/>
      <c r="P48" s="189"/>
      <c r="Q48" s="188"/>
      <c r="R48" s="188"/>
      <c r="S48" s="189"/>
      <c r="T48" s="189"/>
      <c r="U48" s="189"/>
      <c r="V48" s="189"/>
      <c r="W48" s="189"/>
      <c r="X48" s="188"/>
      <c r="Y48" s="188"/>
      <c r="Z48" s="189"/>
      <c r="AA48" s="189"/>
      <c r="AB48" s="189"/>
      <c r="AC48" s="189"/>
      <c r="AD48" s="189"/>
      <c r="AE48" s="188"/>
      <c r="AF48" s="188"/>
      <c r="AG48" s="189"/>
      <c r="AH48" s="189"/>
      <c r="AI48" s="189"/>
      <c r="AJ48" s="189"/>
      <c r="AK48" s="189"/>
      <c r="AL48" s="188"/>
      <c r="AM48" s="188"/>
      <c r="AN48" s="189"/>
      <c r="AO48" s="189"/>
      <c r="AP48" s="189"/>
      <c r="AQ48" s="189"/>
      <c r="AS48" s="190">
        <f t="shared" si="11"/>
        <v>0</v>
      </c>
      <c r="AT48" s="190">
        <f t="shared" si="12"/>
        <v>0</v>
      </c>
      <c r="AU48" s="190">
        <f t="shared" si="13"/>
        <v>0</v>
      </c>
      <c r="AV48" s="190">
        <f t="shared" si="14"/>
        <v>0</v>
      </c>
      <c r="AW48" s="190">
        <f t="shared" si="15"/>
        <v>0</v>
      </c>
      <c r="AX48" s="190">
        <f t="shared" si="16"/>
        <v>0</v>
      </c>
      <c r="AY48" s="190">
        <f t="shared" si="17"/>
        <v>0</v>
      </c>
      <c r="AZ48" s="190">
        <f t="shared" si="18"/>
        <v>0</v>
      </c>
      <c r="BA48" s="190">
        <f t="shared" si="19"/>
        <v>0</v>
      </c>
      <c r="BB48" s="190">
        <f t="shared" si="20"/>
        <v>0</v>
      </c>
      <c r="BC48" s="190">
        <f t="shared" si="21"/>
        <v>0</v>
      </c>
      <c r="BD48" s="190">
        <f t="shared" si="22"/>
        <v>0</v>
      </c>
      <c r="BE48" s="190">
        <f t="shared" si="23"/>
        <v>0</v>
      </c>
      <c r="BF48" s="190">
        <f t="shared" si="24"/>
        <v>0</v>
      </c>
      <c r="BG48" s="190">
        <f t="shared" si="25"/>
        <v>0</v>
      </c>
      <c r="BH48" s="190" t="str">
        <f t="shared" si="41"/>
        <v>0</v>
      </c>
      <c r="BI48" s="190" t="str">
        <f t="shared" si="42"/>
        <v>0</v>
      </c>
      <c r="BJ48" s="190" t="str">
        <f t="shared" si="43"/>
        <v>0</v>
      </c>
      <c r="BK48" s="190" t="str">
        <f t="shared" si="44"/>
        <v>0</v>
      </c>
      <c r="BL48" s="190" t="str">
        <f t="shared" si="45"/>
        <v>0</v>
      </c>
      <c r="BM48" s="190" t="str">
        <f t="shared" si="46"/>
        <v>0</v>
      </c>
      <c r="BN48" s="190" t="str">
        <f t="shared" si="47"/>
        <v>0</v>
      </c>
      <c r="BO48" s="190" t="str">
        <f t="shared" si="48"/>
        <v>0</v>
      </c>
      <c r="BP48" s="190" t="str">
        <f t="shared" si="49"/>
        <v>0</v>
      </c>
      <c r="BQ48" s="190" t="str">
        <f t="shared" si="50"/>
        <v>0</v>
      </c>
      <c r="BR48" s="190" t="str">
        <f t="shared" si="51"/>
        <v>0</v>
      </c>
      <c r="BS48" s="190" t="str">
        <f t="shared" si="52"/>
        <v>0</v>
      </c>
      <c r="BT48" s="190" t="str">
        <f t="shared" si="53"/>
        <v>0</v>
      </c>
      <c r="BU48" s="190" t="str">
        <f t="shared" si="54"/>
        <v>0</v>
      </c>
      <c r="BV48" s="190" t="str">
        <f t="shared" si="55"/>
        <v>0</v>
      </c>
      <c r="BX48" s="193"/>
    </row>
    <row r="49" spans="1:76" ht="20.100000000000001" customHeight="1" thickBot="1">
      <c r="A49" s="191"/>
      <c r="B49" s="88" t="s">
        <v>66</v>
      </c>
      <c r="C49" s="88">
        <v>0.37152777777777773</v>
      </c>
      <c r="D49" s="90" t="s">
        <v>334</v>
      </c>
      <c r="E49" s="90" t="s">
        <v>335</v>
      </c>
      <c r="F49" s="90" t="s">
        <v>336</v>
      </c>
      <c r="G49" s="90" t="s">
        <v>337</v>
      </c>
      <c r="H49" s="122" t="s">
        <v>338</v>
      </c>
      <c r="I49" s="123">
        <v>160</v>
      </c>
      <c r="J49" s="123">
        <f>$I49*'Campaign Total'!$F$48</f>
        <v>176</v>
      </c>
      <c r="K49" s="186">
        <f t="shared" ref="K49" si="71">SUM(AS49:BG49)</f>
        <v>0</v>
      </c>
      <c r="L49" s="187">
        <f t="shared" ref="L49" si="72">SUM(BH49:BV49)</f>
        <v>0</v>
      </c>
      <c r="N49" s="192"/>
      <c r="O49" s="192"/>
      <c r="P49" s="192"/>
      <c r="Q49" s="188"/>
      <c r="R49" s="188"/>
      <c r="S49" s="192"/>
      <c r="T49" s="192"/>
      <c r="U49" s="192"/>
      <c r="V49" s="192"/>
      <c r="W49" s="192"/>
      <c r="X49" s="188"/>
      <c r="Y49" s="188"/>
      <c r="Z49" s="192"/>
      <c r="AA49" s="192"/>
      <c r="AB49" s="192"/>
      <c r="AC49" s="192"/>
      <c r="AD49" s="192"/>
      <c r="AE49" s="188"/>
      <c r="AF49" s="188"/>
      <c r="AG49" s="192"/>
      <c r="AH49" s="192"/>
      <c r="AI49" s="192"/>
      <c r="AJ49" s="192"/>
      <c r="AK49" s="192"/>
      <c r="AL49" s="188"/>
      <c r="AM49" s="188"/>
      <c r="AN49" s="192"/>
      <c r="AO49" s="192"/>
      <c r="AP49" s="192"/>
      <c r="AQ49" s="192"/>
      <c r="AS49" s="190">
        <f t="shared" si="11"/>
        <v>0</v>
      </c>
      <c r="AT49" s="190">
        <f t="shared" si="12"/>
        <v>0</v>
      </c>
      <c r="AU49" s="190">
        <f t="shared" si="13"/>
        <v>0</v>
      </c>
      <c r="AV49" s="190">
        <f t="shared" si="14"/>
        <v>0</v>
      </c>
      <c r="AW49" s="190">
        <f t="shared" si="15"/>
        <v>0</v>
      </c>
      <c r="AX49" s="190">
        <f t="shared" si="16"/>
        <v>0</v>
      </c>
      <c r="AY49" s="190">
        <f t="shared" si="17"/>
        <v>0</v>
      </c>
      <c r="AZ49" s="190">
        <f t="shared" si="18"/>
        <v>0</v>
      </c>
      <c r="BA49" s="190">
        <f t="shared" si="19"/>
        <v>0</v>
      </c>
      <c r="BB49" s="190">
        <f t="shared" si="20"/>
        <v>0</v>
      </c>
      <c r="BC49" s="190">
        <f t="shared" si="21"/>
        <v>0</v>
      </c>
      <c r="BD49" s="190">
        <f t="shared" si="22"/>
        <v>0</v>
      </c>
      <c r="BE49" s="190">
        <f t="shared" si="23"/>
        <v>0</v>
      </c>
      <c r="BF49" s="190">
        <f t="shared" si="24"/>
        <v>0</v>
      </c>
      <c r="BG49" s="190">
        <f t="shared" si="25"/>
        <v>0</v>
      </c>
      <c r="BH49" s="190" t="str">
        <f t="shared" ref="BH49" si="73">IF(AS49&gt;0,($J49*AS49*$F$14),"0")</f>
        <v>0</v>
      </c>
      <c r="BI49" s="190" t="str">
        <f t="shared" ref="BI49" si="74">IF(AT49&gt;0,($J49*AT49*$F$15),"0")</f>
        <v>0</v>
      </c>
      <c r="BJ49" s="190" t="str">
        <f t="shared" ref="BJ49" si="75">IF(AU49&gt;0,($J49*AU49*$F$16),"0")</f>
        <v>0</v>
      </c>
      <c r="BK49" s="190" t="str">
        <f t="shared" ref="BK49" si="76">IF(AV49&gt;0,($J49*AV49*$F$17),"0")</f>
        <v>0</v>
      </c>
      <c r="BL49" s="190" t="str">
        <f t="shared" ref="BL49" si="77">IF(AW49&gt;0,($J49*AW49*$F$17),"0")</f>
        <v>0</v>
      </c>
      <c r="BM49" s="190" t="str">
        <f t="shared" ref="BM49" si="78">IF(AX49&gt;0,($J49*AX49*$F$19),"0")</f>
        <v>0</v>
      </c>
      <c r="BN49" s="190" t="str">
        <f t="shared" ref="BN49" si="79">IF(AY49&gt;0,($J49*AY49*$F$20),"0")</f>
        <v>0</v>
      </c>
      <c r="BO49" s="190" t="str">
        <f t="shared" ref="BO49" si="80">IF(AZ49&gt;0,($J49*AZ49*$F$21),"0")</f>
        <v>0</v>
      </c>
      <c r="BP49" s="190" t="str">
        <f t="shared" ref="BP49" si="81">IF(BA49&gt;0,($J49*BA49*$F$22),"0")</f>
        <v>0</v>
      </c>
      <c r="BQ49" s="190" t="str">
        <f t="shared" ref="BQ49" si="82">IF(BB49&gt;0,($J49*BB49*$F$23),"0")</f>
        <v>0</v>
      </c>
      <c r="BR49" s="190" t="str">
        <f t="shared" ref="BR49" si="83">IF(BC49&gt;0,($J49*BC49*$F$24),"0")</f>
        <v>0</v>
      </c>
      <c r="BS49" s="190" t="str">
        <f t="shared" ref="BS49" si="84">IF(BD49&gt;0,($J49*BD49*$F$25),"0")</f>
        <v>0</v>
      </c>
      <c r="BT49" s="190" t="str">
        <f t="shared" ref="BT49" si="85">IF(BE49&gt;0,($J49*BE49*$F$26),"0")</f>
        <v>0</v>
      </c>
      <c r="BU49" s="190" t="str">
        <f t="shared" ref="BU49" si="86">IF(BF49&gt;0,($J49*BF49*$F$27),"0")</f>
        <v>0</v>
      </c>
      <c r="BV49" s="190" t="str">
        <f t="shared" ref="BV49" si="87">IF(BG49&gt;0,($J49*BG49*$F$28),"0")</f>
        <v>0</v>
      </c>
      <c r="BX49" s="193"/>
    </row>
    <row r="50" spans="1:76" ht="19.5" customHeight="1" thickBot="1">
      <c r="A50" s="185"/>
      <c r="B50" s="119" t="s">
        <v>65</v>
      </c>
      <c r="C50" s="119">
        <v>0.375</v>
      </c>
      <c r="D50" s="249" t="s">
        <v>98</v>
      </c>
      <c r="E50" s="250"/>
      <c r="F50" s="250"/>
      <c r="G50" s="250"/>
      <c r="H50" s="251"/>
      <c r="I50" s="121"/>
      <c r="J50" s="121"/>
      <c r="K50" s="186"/>
      <c r="L50" s="187"/>
      <c r="N50" s="189"/>
      <c r="O50" s="189"/>
      <c r="P50" s="189"/>
      <c r="Q50" s="188"/>
      <c r="R50" s="188"/>
      <c r="S50" s="189"/>
      <c r="T50" s="189"/>
      <c r="U50" s="189"/>
      <c r="V50" s="189"/>
      <c r="W50" s="189"/>
      <c r="X50" s="188"/>
      <c r="Y50" s="188"/>
      <c r="Z50" s="189"/>
      <c r="AA50" s="189"/>
      <c r="AB50" s="189"/>
      <c r="AC50" s="189"/>
      <c r="AD50" s="189"/>
      <c r="AE50" s="188"/>
      <c r="AF50" s="188"/>
      <c r="AG50" s="189"/>
      <c r="AH50" s="189"/>
      <c r="AI50" s="189"/>
      <c r="AJ50" s="189"/>
      <c r="AK50" s="189"/>
      <c r="AL50" s="188"/>
      <c r="AM50" s="188"/>
      <c r="AN50" s="189"/>
      <c r="AO50" s="189"/>
      <c r="AP50" s="189"/>
      <c r="AQ50" s="189"/>
      <c r="AS50" s="190">
        <f t="shared" si="11"/>
        <v>0</v>
      </c>
      <c r="AT50" s="190">
        <f t="shared" si="12"/>
        <v>0</v>
      </c>
      <c r="AU50" s="190">
        <f t="shared" si="13"/>
        <v>0</v>
      </c>
      <c r="AV50" s="190">
        <f t="shared" si="14"/>
        <v>0</v>
      </c>
      <c r="AW50" s="190">
        <f t="shared" si="15"/>
        <v>0</v>
      </c>
      <c r="AX50" s="190">
        <f t="shared" si="16"/>
        <v>0</v>
      </c>
      <c r="AY50" s="190">
        <f t="shared" si="17"/>
        <v>0</v>
      </c>
      <c r="AZ50" s="190">
        <f t="shared" si="18"/>
        <v>0</v>
      </c>
      <c r="BA50" s="190">
        <f t="shared" si="19"/>
        <v>0</v>
      </c>
      <c r="BB50" s="190">
        <f t="shared" si="20"/>
        <v>0</v>
      </c>
      <c r="BC50" s="190">
        <f t="shared" si="21"/>
        <v>0</v>
      </c>
      <c r="BD50" s="190">
        <f t="shared" si="22"/>
        <v>0</v>
      </c>
      <c r="BE50" s="190">
        <f t="shared" si="23"/>
        <v>0</v>
      </c>
      <c r="BF50" s="190">
        <f t="shared" si="24"/>
        <v>0</v>
      </c>
      <c r="BG50" s="190">
        <f t="shared" si="25"/>
        <v>0</v>
      </c>
      <c r="BH50" s="190" t="str">
        <f t="shared" si="41"/>
        <v>0</v>
      </c>
      <c r="BI50" s="190" t="str">
        <f t="shared" si="42"/>
        <v>0</v>
      </c>
      <c r="BJ50" s="190" t="str">
        <f t="shared" si="43"/>
        <v>0</v>
      </c>
      <c r="BK50" s="190" t="str">
        <f t="shared" si="44"/>
        <v>0</v>
      </c>
      <c r="BL50" s="190" t="str">
        <f t="shared" si="45"/>
        <v>0</v>
      </c>
      <c r="BM50" s="190" t="str">
        <f t="shared" si="46"/>
        <v>0</v>
      </c>
      <c r="BN50" s="190" t="str">
        <f t="shared" si="47"/>
        <v>0</v>
      </c>
      <c r="BO50" s="190" t="str">
        <f t="shared" si="48"/>
        <v>0</v>
      </c>
      <c r="BP50" s="190" t="str">
        <f t="shared" si="49"/>
        <v>0</v>
      </c>
      <c r="BQ50" s="190" t="str">
        <f t="shared" si="50"/>
        <v>0</v>
      </c>
      <c r="BR50" s="190" t="str">
        <f t="shared" si="51"/>
        <v>0</v>
      </c>
      <c r="BS50" s="190" t="str">
        <f t="shared" si="52"/>
        <v>0</v>
      </c>
      <c r="BT50" s="190" t="str">
        <f t="shared" si="53"/>
        <v>0</v>
      </c>
      <c r="BU50" s="190" t="str">
        <f t="shared" si="54"/>
        <v>0</v>
      </c>
      <c r="BV50" s="190" t="str">
        <f t="shared" si="55"/>
        <v>0</v>
      </c>
      <c r="BX50" s="193"/>
    </row>
    <row r="51" spans="1:76" ht="20.100000000000001" customHeight="1" thickBot="1">
      <c r="A51" s="191"/>
      <c r="B51" s="88" t="s">
        <v>66</v>
      </c>
      <c r="C51" s="88">
        <v>0.39374999999999999</v>
      </c>
      <c r="D51" s="90" t="s">
        <v>152</v>
      </c>
      <c r="E51" s="90" t="s">
        <v>175</v>
      </c>
      <c r="F51" s="90" t="s">
        <v>197</v>
      </c>
      <c r="G51" s="90" t="s">
        <v>219</v>
      </c>
      <c r="H51" s="122" t="s">
        <v>241</v>
      </c>
      <c r="I51" s="123">
        <v>200</v>
      </c>
      <c r="J51" s="123">
        <f>$I51*'Campaign Total'!$F$48</f>
        <v>220.00000000000003</v>
      </c>
      <c r="K51" s="186">
        <f>SUM(AS51:BG51)</f>
        <v>0</v>
      </c>
      <c r="L51" s="187">
        <f>SUM(BH51:BV51)</f>
        <v>0</v>
      </c>
      <c r="N51" s="192"/>
      <c r="O51" s="192"/>
      <c r="P51" s="192"/>
      <c r="Q51" s="188"/>
      <c r="R51" s="188"/>
      <c r="S51" s="192"/>
      <c r="T51" s="192"/>
      <c r="U51" s="192"/>
      <c r="V51" s="192"/>
      <c r="W51" s="192"/>
      <c r="X51" s="188"/>
      <c r="Y51" s="188"/>
      <c r="Z51" s="192"/>
      <c r="AA51" s="192"/>
      <c r="AB51" s="192"/>
      <c r="AC51" s="192"/>
      <c r="AD51" s="192"/>
      <c r="AE51" s="188"/>
      <c r="AF51" s="188"/>
      <c r="AG51" s="192"/>
      <c r="AH51" s="192"/>
      <c r="AI51" s="192"/>
      <c r="AJ51" s="192"/>
      <c r="AK51" s="192"/>
      <c r="AL51" s="188"/>
      <c r="AM51" s="188"/>
      <c r="AN51" s="192"/>
      <c r="AO51" s="192"/>
      <c r="AP51" s="192"/>
      <c r="AQ51" s="192"/>
      <c r="AS51" s="190">
        <f t="shared" si="11"/>
        <v>0</v>
      </c>
      <c r="AT51" s="190">
        <f t="shared" si="12"/>
        <v>0</v>
      </c>
      <c r="AU51" s="190">
        <f t="shared" si="13"/>
        <v>0</v>
      </c>
      <c r="AV51" s="190">
        <f t="shared" si="14"/>
        <v>0</v>
      </c>
      <c r="AW51" s="190">
        <f t="shared" si="15"/>
        <v>0</v>
      </c>
      <c r="AX51" s="190">
        <f t="shared" si="16"/>
        <v>0</v>
      </c>
      <c r="AY51" s="190">
        <f t="shared" si="17"/>
        <v>0</v>
      </c>
      <c r="AZ51" s="190">
        <f t="shared" si="18"/>
        <v>0</v>
      </c>
      <c r="BA51" s="190">
        <f t="shared" si="19"/>
        <v>0</v>
      </c>
      <c r="BB51" s="190">
        <f t="shared" si="20"/>
        <v>0</v>
      </c>
      <c r="BC51" s="190">
        <f t="shared" si="21"/>
        <v>0</v>
      </c>
      <c r="BD51" s="190">
        <f t="shared" si="22"/>
        <v>0</v>
      </c>
      <c r="BE51" s="190">
        <f t="shared" si="23"/>
        <v>0</v>
      </c>
      <c r="BF51" s="190">
        <f t="shared" si="24"/>
        <v>0</v>
      </c>
      <c r="BG51" s="190">
        <f t="shared" si="25"/>
        <v>0</v>
      </c>
      <c r="BH51" s="190" t="str">
        <f>IF(AS51&gt;0,($J51*AS51*$F$14),"0")</f>
        <v>0</v>
      </c>
      <c r="BI51" s="190" t="str">
        <f>IF(AT51&gt;0,($J51*AT51*$F$15),"0")</f>
        <v>0</v>
      </c>
      <c r="BJ51" s="190" t="str">
        <f>IF(AU51&gt;0,($J51*AU51*$F$16),"0")</f>
        <v>0</v>
      </c>
      <c r="BK51" s="190" t="str">
        <f>IF(AV51&gt;0,($J51*AV51*$F$17),"0")</f>
        <v>0</v>
      </c>
      <c r="BL51" s="190" t="str">
        <f>IF(AW51&gt;0,($J51*AW51*$F$17),"0")</f>
        <v>0</v>
      </c>
      <c r="BM51" s="190" t="str">
        <f>IF(AX51&gt;0,($J51*AX51*$F$19),"0")</f>
        <v>0</v>
      </c>
      <c r="BN51" s="190" t="str">
        <f>IF(AY51&gt;0,($J51*AY51*$F$20),"0")</f>
        <v>0</v>
      </c>
      <c r="BO51" s="190" t="str">
        <f>IF(AZ51&gt;0,($J51*AZ51*$F$21),"0")</f>
        <v>0</v>
      </c>
      <c r="BP51" s="190" t="str">
        <f>IF(BA51&gt;0,($J51*BA51*$F$22),"0")</f>
        <v>0</v>
      </c>
      <c r="BQ51" s="190" t="str">
        <f>IF(BB51&gt;0,($J51*BB51*$F$23),"0")</f>
        <v>0</v>
      </c>
      <c r="BR51" s="190" t="str">
        <f>IF(BC51&gt;0,($J51*BC51*$F$24),"0")</f>
        <v>0</v>
      </c>
      <c r="BS51" s="190" t="str">
        <f>IF(BD51&gt;0,($J51*BD51*$F$25),"0")</f>
        <v>0</v>
      </c>
      <c r="BT51" s="190" t="str">
        <f>IF(BE51&gt;0,($J51*BE51*$F$26),"0")</f>
        <v>0</v>
      </c>
      <c r="BU51" s="190" t="str">
        <f>IF(BF51&gt;0,($J51*BF51*$F$27),"0")</f>
        <v>0</v>
      </c>
      <c r="BV51" s="190" t="str">
        <f>IF(BG51&gt;0,($J51*BG51*$F$28),"0")</f>
        <v>0</v>
      </c>
      <c r="BX51" s="193"/>
    </row>
    <row r="52" spans="1:76" ht="20.100000000000001" customHeight="1" thickBot="1">
      <c r="A52" s="191"/>
      <c r="B52" s="119" t="s">
        <v>65</v>
      </c>
      <c r="C52" s="119">
        <v>0.39583333333333331</v>
      </c>
      <c r="D52" s="226" t="s">
        <v>147</v>
      </c>
      <c r="E52" s="227"/>
      <c r="F52" s="227"/>
      <c r="G52" s="227"/>
      <c r="H52" s="228"/>
      <c r="I52" s="121"/>
      <c r="J52" s="121"/>
      <c r="K52" s="186"/>
      <c r="L52" s="187"/>
      <c r="N52" s="189"/>
      <c r="O52" s="189"/>
      <c r="P52" s="189"/>
      <c r="Q52" s="188"/>
      <c r="R52" s="188"/>
      <c r="S52" s="189"/>
      <c r="T52" s="189"/>
      <c r="U52" s="189"/>
      <c r="V52" s="189"/>
      <c r="W52" s="189"/>
      <c r="X52" s="188"/>
      <c r="Y52" s="188"/>
      <c r="Z52" s="189"/>
      <c r="AA52" s="189"/>
      <c r="AB52" s="189"/>
      <c r="AC52" s="189"/>
      <c r="AD52" s="189"/>
      <c r="AE52" s="188"/>
      <c r="AF52" s="188"/>
      <c r="AG52" s="189"/>
      <c r="AH52" s="189"/>
      <c r="AI52" s="189"/>
      <c r="AJ52" s="189"/>
      <c r="AK52" s="189"/>
      <c r="AL52" s="188"/>
      <c r="AM52" s="188"/>
      <c r="AN52" s="189"/>
      <c r="AO52" s="189"/>
      <c r="AP52" s="189"/>
      <c r="AQ52" s="189"/>
      <c r="AS52" s="190">
        <f t="shared" si="11"/>
        <v>0</v>
      </c>
      <c r="AT52" s="190">
        <f t="shared" si="12"/>
        <v>0</v>
      </c>
      <c r="AU52" s="190">
        <f t="shared" si="13"/>
        <v>0</v>
      </c>
      <c r="AV52" s="190">
        <f t="shared" si="14"/>
        <v>0</v>
      </c>
      <c r="AW52" s="190">
        <f t="shared" si="15"/>
        <v>0</v>
      </c>
      <c r="AX52" s="190">
        <f t="shared" si="16"/>
        <v>0</v>
      </c>
      <c r="AY52" s="190">
        <f t="shared" si="17"/>
        <v>0</v>
      </c>
      <c r="AZ52" s="190">
        <f t="shared" si="18"/>
        <v>0</v>
      </c>
      <c r="BA52" s="190">
        <f t="shared" si="19"/>
        <v>0</v>
      </c>
      <c r="BB52" s="190">
        <f t="shared" si="20"/>
        <v>0</v>
      </c>
      <c r="BC52" s="190">
        <f t="shared" si="21"/>
        <v>0</v>
      </c>
      <c r="BD52" s="190">
        <f t="shared" si="22"/>
        <v>0</v>
      </c>
      <c r="BE52" s="190">
        <f t="shared" si="23"/>
        <v>0</v>
      </c>
      <c r="BF52" s="190">
        <f t="shared" si="24"/>
        <v>0</v>
      </c>
      <c r="BG52" s="190">
        <f t="shared" si="25"/>
        <v>0</v>
      </c>
      <c r="BH52" s="190" t="str">
        <f t="shared" ref="BH52" si="88">IF(AS52&gt;0,($J52*AS52*$F$14),"0")</f>
        <v>0</v>
      </c>
      <c r="BI52" s="190" t="str">
        <f t="shared" ref="BI52" si="89">IF(AT52&gt;0,($J52*AT52*$F$15),"0")</f>
        <v>0</v>
      </c>
      <c r="BJ52" s="190" t="str">
        <f t="shared" ref="BJ52" si="90">IF(AU52&gt;0,($J52*AU52*$F$16),"0")</f>
        <v>0</v>
      </c>
      <c r="BK52" s="190" t="str">
        <f t="shared" ref="BK52" si="91">IF(AV52&gt;0,($J52*AV52*$F$17),"0")</f>
        <v>0</v>
      </c>
      <c r="BL52" s="190" t="str">
        <f t="shared" ref="BL52" si="92">IF(AW52&gt;0,($J52*AW52*$F$17),"0")</f>
        <v>0</v>
      </c>
      <c r="BM52" s="190" t="str">
        <f t="shared" ref="BM52" si="93">IF(AX52&gt;0,($J52*AX52*$F$19),"0")</f>
        <v>0</v>
      </c>
      <c r="BN52" s="190" t="str">
        <f t="shared" ref="BN52" si="94">IF(AY52&gt;0,($J52*AY52*$F$20),"0")</f>
        <v>0</v>
      </c>
      <c r="BO52" s="190" t="str">
        <f t="shared" ref="BO52" si="95">IF(AZ52&gt;0,($J52*AZ52*$F$21),"0")</f>
        <v>0</v>
      </c>
      <c r="BP52" s="190" t="str">
        <f t="shared" ref="BP52" si="96">IF(BA52&gt;0,($J52*BA52*$F$22),"0")</f>
        <v>0</v>
      </c>
      <c r="BQ52" s="190" t="str">
        <f t="shared" ref="BQ52" si="97">IF(BB52&gt;0,($J52*BB52*$F$23),"0")</f>
        <v>0</v>
      </c>
      <c r="BR52" s="190" t="str">
        <f t="shared" ref="BR52" si="98">IF(BC52&gt;0,($J52*BC52*$F$24),"0")</f>
        <v>0</v>
      </c>
      <c r="BS52" s="190" t="str">
        <f t="shared" ref="BS52" si="99">IF(BD52&gt;0,($J52*BD52*$F$25),"0")</f>
        <v>0</v>
      </c>
      <c r="BT52" s="190" t="str">
        <f t="shared" ref="BT52" si="100">IF(BE52&gt;0,($J52*BE52*$F$26),"0")</f>
        <v>0</v>
      </c>
      <c r="BU52" s="190" t="str">
        <f t="shared" ref="BU52" si="101">IF(BF52&gt;0,($J52*BF52*$F$27),"0")</f>
        <v>0</v>
      </c>
      <c r="BV52" s="190" t="str">
        <f t="shared" ref="BV52" si="102">IF(BG52&gt;0,($J52*BG52*$F$28),"0")</f>
        <v>0</v>
      </c>
      <c r="BX52" s="193"/>
    </row>
    <row r="53" spans="1:76" ht="20.100000000000001" customHeight="1" thickTop="1" thickBot="1">
      <c r="A53" s="191"/>
      <c r="B53" s="119" t="s">
        <v>65</v>
      </c>
      <c r="C53" s="119">
        <v>0.40625</v>
      </c>
      <c r="D53" s="234" t="s">
        <v>79</v>
      </c>
      <c r="E53" s="235"/>
      <c r="F53" s="235"/>
      <c r="G53" s="235"/>
      <c r="H53" s="236"/>
      <c r="I53" s="121"/>
      <c r="J53" s="121"/>
      <c r="K53" s="186"/>
      <c r="L53" s="187"/>
      <c r="N53" s="189"/>
      <c r="O53" s="189"/>
      <c r="P53" s="189"/>
      <c r="Q53" s="188"/>
      <c r="R53" s="188"/>
      <c r="S53" s="189"/>
      <c r="T53" s="189"/>
      <c r="U53" s="189"/>
      <c r="V53" s="189"/>
      <c r="W53" s="189"/>
      <c r="X53" s="188"/>
      <c r="Y53" s="188"/>
      <c r="Z53" s="189"/>
      <c r="AA53" s="189"/>
      <c r="AB53" s="189"/>
      <c r="AC53" s="189"/>
      <c r="AD53" s="189"/>
      <c r="AE53" s="188"/>
      <c r="AF53" s="188"/>
      <c r="AG53" s="189"/>
      <c r="AH53" s="189"/>
      <c r="AI53" s="189"/>
      <c r="AJ53" s="189"/>
      <c r="AK53" s="189"/>
      <c r="AL53" s="188"/>
      <c r="AM53" s="188"/>
      <c r="AN53" s="189"/>
      <c r="AO53" s="189"/>
      <c r="AP53" s="189"/>
      <c r="AQ53" s="189"/>
      <c r="AS53" s="190">
        <f t="shared" si="11"/>
        <v>0</v>
      </c>
      <c r="AT53" s="190">
        <f t="shared" si="12"/>
        <v>0</v>
      </c>
      <c r="AU53" s="190">
        <f t="shared" si="13"/>
        <v>0</v>
      </c>
      <c r="AV53" s="190">
        <f t="shared" si="14"/>
        <v>0</v>
      </c>
      <c r="AW53" s="190">
        <f t="shared" si="15"/>
        <v>0</v>
      </c>
      <c r="AX53" s="190">
        <f t="shared" si="16"/>
        <v>0</v>
      </c>
      <c r="AY53" s="190">
        <f t="shared" si="17"/>
        <v>0</v>
      </c>
      <c r="AZ53" s="190">
        <f t="shared" si="18"/>
        <v>0</v>
      </c>
      <c r="BA53" s="190">
        <f t="shared" si="19"/>
        <v>0</v>
      </c>
      <c r="BB53" s="190">
        <f t="shared" si="20"/>
        <v>0</v>
      </c>
      <c r="BC53" s="190">
        <f t="shared" si="21"/>
        <v>0</v>
      </c>
      <c r="BD53" s="190">
        <f t="shared" si="22"/>
        <v>0</v>
      </c>
      <c r="BE53" s="190">
        <f t="shared" si="23"/>
        <v>0</v>
      </c>
      <c r="BF53" s="190">
        <f t="shared" si="24"/>
        <v>0</v>
      </c>
      <c r="BG53" s="190">
        <f t="shared" si="25"/>
        <v>0</v>
      </c>
      <c r="BH53" s="190" t="str">
        <f t="shared" si="41"/>
        <v>0</v>
      </c>
      <c r="BI53" s="190" t="str">
        <f t="shared" si="42"/>
        <v>0</v>
      </c>
      <c r="BJ53" s="190" t="str">
        <f t="shared" si="43"/>
        <v>0</v>
      </c>
      <c r="BK53" s="190" t="str">
        <f t="shared" si="44"/>
        <v>0</v>
      </c>
      <c r="BL53" s="190" t="str">
        <f t="shared" si="45"/>
        <v>0</v>
      </c>
      <c r="BM53" s="190" t="str">
        <f t="shared" si="46"/>
        <v>0</v>
      </c>
      <c r="BN53" s="190" t="str">
        <f t="shared" si="47"/>
        <v>0</v>
      </c>
      <c r="BO53" s="190" t="str">
        <f t="shared" si="48"/>
        <v>0</v>
      </c>
      <c r="BP53" s="190" t="str">
        <f t="shared" si="49"/>
        <v>0</v>
      </c>
      <c r="BQ53" s="190" t="str">
        <f t="shared" si="50"/>
        <v>0</v>
      </c>
      <c r="BR53" s="190" t="str">
        <f t="shared" si="51"/>
        <v>0</v>
      </c>
      <c r="BS53" s="190" t="str">
        <f t="shared" si="52"/>
        <v>0</v>
      </c>
      <c r="BT53" s="190" t="str">
        <f t="shared" si="53"/>
        <v>0</v>
      </c>
      <c r="BU53" s="190" t="str">
        <f t="shared" si="54"/>
        <v>0</v>
      </c>
      <c r="BV53" s="190" t="str">
        <f t="shared" si="55"/>
        <v>0</v>
      </c>
      <c r="BX53" s="193"/>
    </row>
    <row r="54" spans="1:76" ht="20.100000000000001" customHeight="1" thickBot="1">
      <c r="A54" s="185"/>
      <c r="B54" s="88" t="s">
        <v>66</v>
      </c>
      <c r="C54" s="88">
        <v>0.4201388888888889</v>
      </c>
      <c r="D54" s="90" t="s">
        <v>153</v>
      </c>
      <c r="E54" s="90" t="s">
        <v>176</v>
      </c>
      <c r="F54" s="90" t="s">
        <v>198</v>
      </c>
      <c r="G54" s="90" t="s">
        <v>220</v>
      </c>
      <c r="H54" s="122" t="s">
        <v>242</v>
      </c>
      <c r="I54" s="123">
        <v>230</v>
      </c>
      <c r="J54" s="123">
        <f>$I54*'Campaign Total'!$F$48</f>
        <v>253.00000000000003</v>
      </c>
      <c r="K54" s="186">
        <f>SUM(AS54:BG54)</f>
        <v>0</v>
      </c>
      <c r="L54" s="187">
        <f>SUM(BH54:BV54)</f>
        <v>0</v>
      </c>
      <c r="N54" s="192"/>
      <c r="O54" s="192"/>
      <c r="P54" s="192"/>
      <c r="Q54" s="188"/>
      <c r="R54" s="188"/>
      <c r="S54" s="192"/>
      <c r="T54" s="192"/>
      <c r="U54" s="192"/>
      <c r="V54" s="192"/>
      <c r="W54" s="192"/>
      <c r="X54" s="188"/>
      <c r="Y54" s="188"/>
      <c r="Z54" s="192"/>
      <c r="AA54" s="192"/>
      <c r="AB54" s="192"/>
      <c r="AC54" s="192"/>
      <c r="AD54" s="192"/>
      <c r="AE54" s="188"/>
      <c r="AF54" s="188"/>
      <c r="AG54" s="192"/>
      <c r="AH54" s="192"/>
      <c r="AI54" s="192"/>
      <c r="AJ54" s="192"/>
      <c r="AK54" s="192"/>
      <c r="AL54" s="188"/>
      <c r="AM54" s="188"/>
      <c r="AN54" s="192"/>
      <c r="AO54" s="192"/>
      <c r="AP54" s="192"/>
      <c r="AQ54" s="192"/>
      <c r="AS54" s="190">
        <f t="shared" si="11"/>
        <v>0</v>
      </c>
      <c r="AT54" s="190">
        <f t="shared" si="12"/>
        <v>0</v>
      </c>
      <c r="AU54" s="190">
        <f t="shared" si="13"/>
        <v>0</v>
      </c>
      <c r="AV54" s="190">
        <f t="shared" si="14"/>
        <v>0</v>
      </c>
      <c r="AW54" s="190">
        <f t="shared" si="15"/>
        <v>0</v>
      </c>
      <c r="AX54" s="190">
        <f t="shared" si="16"/>
        <v>0</v>
      </c>
      <c r="AY54" s="190">
        <f t="shared" si="17"/>
        <v>0</v>
      </c>
      <c r="AZ54" s="190">
        <f t="shared" si="18"/>
        <v>0</v>
      </c>
      <c r="BA54" s="190">
        <f t="shared" si="19"/>
        <v>0</v>
      </c>
      <c r="BB54" s="190">
        <f t="shared" si="20"/>
        <v>0</v>
      </c>
      <c r="BC54" s="190">
        <f t="shared" si="21"/>
        <v>0</v>
      </c>
      <c r="BD54" s="190">
        <f t="shared" si="22"/>
        <v>0</v>
      </c>
      <c r="BE54" s="190">
        <f t="shared" si="23"/>
        <v>0</v>
      </c>
      <c r="BF54" s="190">
        <f t="shared" si="24"/>
        <v>0</v>
      </c>
      <c r="BG54" s="190">
        <f t="shared" si="25"/>
        <v>0</v>
      </c>
      <c r="BH54" s="190" t="str">
        <f t="shared" si="41"/>
        <v>0</v>
      </c>
      <c r="BI54" s="190" t="str">
        <f t="shared" si="42"/>
        <v>0</v>
      </c>
      <c r="BJ54" s="190" t="str">
        <f t="shared" si="43"/>
        <v>0</v>
      </c>
      <c r="BK54" s="190" t="str">
        <f t="shared" si="44"/>
        <v>0</v>
      </c>
      <c r="BL54" s="190" t="str">
        <f t="shared" si="45"/>
        <v>0</v>
      </c>
      <c r="BM54" s="190" t="str">
        <f t="shared" si="46"/>
        <v>0</v>
      </c>
      <c r="BN54" s="190" t="str">
        <f t="shared" si="47"/>
        <v>0</v>
      </c>
      <c r="BO54" s="190" t="str">
        <f t="shared" si="48"/>
        <v>0</v>
      </c>
      <c r="BP54" s="190" t="str">
        <f t="shared" si="49"/>
        <v>0</v>
      </c>
      <c r="BQ54" s="190" t="str">
        <f t="shared" si="50"/>
        <v>0</v>
      </c>
      <c r="BR54" s="190" t="str">
        <f t="shared" si="51"/>
        <v>0</v>
      </c>
      <c r="BS54" s="190" t="str">
        <f t="shared" si="52"/>
        <v>0</v>
      </c>
      <c r="BT54" s="190" t="str">
        <f t="shared" si="53"/>
        <v>0</v>
      </c>
      <c r="BU54" s="190" t="str">
        <f t="shared" si="54"/>
        <v>0</v>
      </c>
      <c r="BV54" s="190" t="str">
        <f t="shared" si="55"/>
        <v>0</v>
      </c>
      <c r="BX54" s="193"/>
    </row>
    <row r="55" spans="1:76" ht="20.100000000000001" customHeight="1" thickTop="1" thickBot="1">
      <c r="A55" s="191"/>
      <c r="B55" s="119" t="s">
        <v>65</v>
      </c>
      <c r="C55" s="119">
        <v>0.42222222222222222</v>
      </c>
      <c r="D55" s="234" t="s">
        <v>79</v>
      </c>
      <c r="E55" s="235"/>
      <c r="F55" s="235"/>
      <c r="G55" s="235"/>
      <c r="H55" s="236"/>
      <c r="I55" s="121"/>
      <c r="J55" s="121"/>
      <c r="K55" s="186"/>
      <c r="L55" s="187"/>
      <c r="N55" s="189"/>
      <c r="O55" s="189"/>
      <c r="P55" s="189"/>
      <c r="Q55" s="188"/>
      <c r="R55" s="188"/>
      <c r="S55" s="189"/>
      <c r="T55" s="189"/>
      <c r="U55" s="189"/>
      <c r="V55" s="189"/>
      <c r="W55" s="189"/>
      <c r="X55" s="188"/>
      <c r="Y55" s="188"/>
      <c r="Z55" s="189"/>
      <c r="AA55" s="189"/>
      <c r="AB55" s="189"/>
      <c r="AC55" s="189"/>
      <c r="AD55" s="189"/>
      <c r="AE55" s="188"/>
      <c r="AF55" s="188"/>
      <c r="AG55" s="189"/>
      <c r="AH55" s="189"/>
      <c r="AI55" s="189"/>
      <c r="AJ55" s="189"/>
      <c r="AK55" s="189"/>
      <c r="AL55" s="188"/>
      <c r="AM55" s="188"/>
      <c r="AN55" s="189"/>
      <c r="AO55" s="189"/>
      <c r="AP55" s="189"/>
      <c r="AQ55" s="189"/>
      <c r="AS55" s="190">
        <f t="shared" si="11"/>
        <v>0</v>
      </c>
      <c r="AT55" s="190">
        <f t="shared" si="12"/>
        <v>0</v>
      </c>
      <c r="AU55" s="190">
        <f t="shared" si="13"/>
        <v>0</v>
      </c>
      <c r="AV55" s="190">
        <f t="shared" si="14"/>
        <v>0</v>
      </c>
      <c r="AW55" s="190">
        <f t="shared" si="15"/>
        <v>0</v>
      </c>
      <c r="AX55" s="190">
        <f t="shared" si="16"/>
        <v>0</v>
      </c>
      <c r="AY55" s="190">
        <f t="shared" si="17"/>
        <v>0</v>
      </c>
      <c r="AZ55" s="190">
        <f t="shared" si="18"/>
        <v>0</v>
      </c>
      <c r="BA55" s="190">
        <f t="shared" si="19"/>
        <v>0</v>
      </c>
      <c r="BB55" s="190">
        <f t="shared" si="20"/>
        <v>0</v>
      </c>
      <c r="BC55" s="190">
        <f t="shared" si="21"/>
        <v>0</v>
      </c>
      <c r="BD55" s="190">
        <f t="shared" si="22"/>
        <v>0</v>
      </c>
      <c r="BE55" s="190">
        <f t="shared" si="23"/>
        <v>0</v>
      </c>
      <c r="BF55" s="190">
        <f t="shared" si="24"/>
        <v>0</v>
      </c>
      <c r="BG55" s="190">
        <f t="shared" si="25"/>
        <v>0</v>
      </c>
      <c r="BH55" s="190" t="str">
        <f t="shared" ref="BH55" si="103">IF(AS55&gt;0,($J55*AS55*$F$14),"0")</f>
        <v>0</v>
      </c>
      <c r="BI55" s="190" t="str">
        <f t="shared" ref="BI55" si="104">IF(AT55&gt;0,($J55*AT55*$F$15),"0")</f>
        <v>0</v>
      </c>
      <c r="BJ55" s="190" t="str">
        <f t="shared" ref="BJ55" si="105">IF(AU55&gt;0,($J55*AU55*$F$16),"0")</f>
        <v>0</v>
      </c>
      <c r="BK55" s="190" t="str">
        <f t="shared" ref="BK55" si="106">IF(AV55&gt;0,($J55*AV55*$F$17),"0")</f>
        <v>0</v>
      </c>
      <c r="BL55" s="190" t="str">
        <f t="shared" ref="BL55" si="107">IF(AW55&gt;0,($J55*AW55*$F$17),"0")</f>
        <v>0</v>
      </c>
      <c r="BM55" s="190" t="str">
        <f t="shared" ref="BM55" si="108">IF(AX55&gt;0,($J55*AX55*$F$19),"0")</f>
        <v>0</v>
      </c>
      <c r="BN55" s="190" t="str">
        <f t="shared" ref="BN55" si="109">IF(AY55&gt;0,($J55*AY55*$F$20),"0")</f>
        <v>0</v>
      </c>
      <c r="BO55" s="190" t="str">
        <f t="shared" ref="BO55" si="110">IF(AZ55&gt;0,($J55*AZ55*$F$21),"0")</f>
        <v>0</v>
      </c>
      <c r="BP55" s="190" t="str">
        <f t="shared" ref="BP55" si="111">IF(BA55&gt;0,($J55*BA55*$F$22),"0")</f>
        <v>0</v>
      </c>
      <c r="BQ55" s="190" t="str">
        <f t="shared" ref="BQ55" si="112">IF(BB55&gt;0,($J55*BB55*$F$23),"0")</f>
        <v>0</v>
      </c>
      <c r="BR55" s="190" t="str">
        <f t="shared" ref="BR55" si="113">IF(BC55&gt;0,($J55*BC55*$F$24),"0")</f>
        <v>0</v>
      </c>
      <c r="BS55" s="190" t="str">
        <f t="shared" ref="BS55" si="114">IF(BD55&gt;0,($J55*BD55*$F$25),"0")</f>
        <v>0</v>
      </c>
      <c r="BT55" s="190" t="str">
        <f t="shared" ref="BT55" si="115">IF(BE55&gt;0,($J55*BE55*$F$26),"0")</f>
        <v>0</v>
      </c>
      <c r="BU55" s="190" t="str">
        <f t="shared" ref="BU55" si="116">IF(BF55&gt;0,($J55*BF55*$F$27),"0")</f>
        <v>0</v>
      </c>
      <c r="BV55" s="190" t="str">
        <f t="shared" ref="BV55" si="117">IF(BG55&gt;0,($J55*BG55*$F$28),"0")</f>
        <v>0</v>
      </c>
      <c r="BX55" s="193"/>
    </row>
    <row r="56" spans="1:76" ht="20.100000000000001" customHeight="1" thickBot="1">
      <c r="A56" s="191"/>
      <c r="B56" s="119" t="s">
        <v>65</v>
      </c>
      <c r="C56" s="119">
        <v>0.42708333333333331</v>
      </c>
      <c r="D56" s="226" t="s">
        <v>147</v>
      </c>
      <c r="E56" s="227"/>
      <c r="F56" s="227"/>
      <c r="G56" s="227"/>
      <c r="H56" s="228"/>
      <c r="I56" s="120"/>
      <c r="J56" s="121"/>
      <c r="K56" s="186"/>
      <c r="L56" s="187"/>
      <c r="N56" s="189"/>
      <c r="O56" s="189"/>
      <c r="P56" s="189"/>
      <c r="Q56" s="188"/>
      <c r="R56" s="188"/>
      <c r="S56" s="189"/>
      <c r="T56" s="189"/>
      <c r="U56" s="189"/>
      <c r="V56" s="189"/>
      <c r="W56" s="189"/>
      <c r="X56" s="188"/>
      <c r="Y56" s="188"/>
      <c r="Z56" s="189"/>
      <c r="AA56" s="189"/>
      <c r="AB56" s="189"/>
      <c r="AC56" s="189"/>
      <c r="AD56" s="189"/>
      <c r="AE56" s="188"/>
      <c r="AF56" s="188"/>
      <c r="AG56" s="189"/>
      <c r="AH56" s="189"/>
      <c r="AI56" s="189"/>
      <c r="AJ56" s="189"/>
      <c r="AK56" s="189"/>
      <c r="AL56" s="188"/>
      <c r="AM56" s="188"/>
      <c r="AN56" s="189"/>
      <c r="AO56" s="189"/>
      <c r="AP56" s="189"/>
      <c r="AQ56" s="189"/>
      <c r="AS56" s="190">
        <f t="shared" si="11"/>
        <v>0</v>
      </c>
      <c r="AT56" s="190">
        <f t="shared" si="12"/>
        <v>0</v>
      </c>
      <c r="AU56" s="190">
        <f t="shared" si="13"/>
        <v>0</v>
      </c>
      <c r="AV56" s="190">
        <f t="shared" si="14"/>
        <v>0</v>
      </c>
      <c r="AW56" s="190">
        <f t="shared" si="15"/>
        <v>0</v>
      </c>
      <c r="AX56" s="190">
        <f t="shared" si="16"/>
        <v>0</v>
      </c>
      <c r="AY56" s="190">
        <f t="shared" si="17"/>
        <v>0</v>
      </c>
      <c r="AZ56" s="190">
        <f t="shared" si="18"/>
        <v>0</v>
      </c>
      <c r="BA56" s="190">
        <f t="shared" si="19"/>
        <v>0</v>
      </c>
      <c r="BB56" s="190">
        <f t="shared" si="20"/>
        <v>0</v>
      </c>
      <c r="BC56" s="190">
        <f t="shared" si="21"/>
        <v>0</v>
      </c>
      <c r="BD56" s="190">
        <f t="shared" si="22"/>
        <v>0</v>
      </c>
      <c r="BE56" s="190">
        <f t="shared" si="23"/>
        <v>0</v>
      </c>
      <c r="BF56" s="190">
        <f t="shared" si="24"/>
        <v>0</v>
      </c>
      <c r="BG56" s="190">
        <f t="shared" si="25"/>
        <v>0</v>
      </c>
      <c r="BH56" s="190" t="str">
        <f t="shared" si="41"/>
        <v>0</v>
      </c>
      <c r="BI56" s="190" t="str">
        <f t="shared" si="42"/>
        <v>0</v>
      </c>
      <c r="BJ56" s="190" t="str">
        <f t="shared" si="43"/>
        <v>0</v>
      </c>
      <c r="BK56" s="190" t="str">
        <f t="shared" si="44"/>
        <v>0</v>
      </c>
      <c r="BL56" s="190" t="str">
        <f t="shared" si="45"/>
        <v>0</v>
      </c>
      <c r="BM56" s="190" t="str">
        <f t="shared" si="46"/>
        <v>0</v>
      </c>
      <c r="BN56" s="190" t="str">
        <f t="shared" si="47"/>
        <v>0</v>
      </c>
      <c r="BO56" s="190" t="str">
        <f t="shared" si="48"/>
        <v>0</v>
      </c>
      <c r="BP56" s="190" t="str">
        <f t="shared" si="49"/>
        <v>0</v>
      </c>
      <c r="BQ56" s="190" t="str">
        <f t="shared" si="50"/>
        <v>0</v>
      </c>
      <c r="BR56" s="190" t="str">
        <f t="shared" si="51"/>
        <v>0</v>
      </c>
      <c r="BS56" s="190" t="str">
        <f t="shared" si="52"/>
        <v>0</v>
      </c>
      <c r="BT56" s="190" t="str">
        <f t="shared" si="53"/>
        <v>0</v>
      </c>
      <c r="BU56" s="190" t="str">
        <f t="shared" si="54"/>
        <v>0</v>
      </c>
      <c r="BV56" s="190" t="str">
        <f t="shared" si="55"/>
        <v>0</v>
      </c>
      <c r="BX56" s="193"/>
    </row>
    <row r="57" spans="1:76" ht="19.5" thickBot="1">
      <c r="A57" s="191"/>
      <c r="B57" s="119" t="s">
        <v>65</v>
      </c>
      <c r="C57" s="119">
        <v>0.4375</v>
      </c>
      <c r="D57" s="142" t="s">
        <v>354</v>
      </c>
      <c r="E57" s="136" t="s">
        <v>356</v>
      </c>
      <c r="F57" s="136" t="s">
        <v>355</v>
      </c>
      <c r="G57" s="136" t="s">
        <v>341</v>
      </c>
      <c r="H57" s="136" t="s">
        <v>378</v>
      </c>
      <c r="I57" s="120"/>
      <c r="J57" s="121"/>
      <c r="K57" s="186"/>
      <c r="L57" s="187"/>
      <c r="N57" s="189"/>
      <c r="O57" s="189"/>
      <c r="P57" s="189"/>
      <c r="Q57" s="188"/>
      <c r="R57" s="188"/>
      <c r="S57" s="189"/>
      <c r="T57" s="189"/>
      <c r="U57" s="189"/>
      <c r="V57" s="189"/>
      <c r="W57" s="189"/>
      <c r="X57" s="188"/>
      <c r="Y57" s="188"/>
      <c r="Z57" s="189"/>
      <c r="AA57" s="189"/>
      <c r="AB57" s="189"/>
      <c r="AC57" s="189"/>
      <c r="AD57" s="189"/>
      <c r="AE57" s="188"/>
      <c r="AF57" s="188"/>
      <c r="AG57" s="189"/>
      <c r="AH57" s="189"/>
      <c r="AI57" s="189"/>
      <c r="AJ57" s="189"/>
      <c r="AK57" s="189"/>
      <c r="AL57" s="188"/>
      <c r="AM57" s="188"/>
      <c r="AN57" s="189"/>
      <c r="AO57" s="189"/>
      <c r="AP57" s="189"/>
      <c r="AQ57" s="189"/>
      <c r="AS57" s="190">
        <f t="shared" si="11"/>
        <v>0</v>
      </c>
      <c r="AT57" s="190">
        <f t="shared" si="12"/>
        <v>0</v>
      </c>
      <c r="AU57" s="190">
        <f t="shared" si="13"/>
        <v>0</v>
      </c>
      <c r="AV57" s="190">
        <f t="shared" si="14"/>
        <v>0</v>
      </c>
      <c r="AW57" s="190">
        <f t="shared" si="15"/>
        <v>0</v>
      </c>
      <c r="AX57" s="190">
        <f t="shared" si="16"/>
        <v>0</v>
      </c>
      <c r="AY57" s="190">
        <f t="shared" si="17"/>
        <v>0</v>
      </c>
      <c r="AZ57" s="190">
        <f t="shared" si="18"/>
        <v>0</v>
      </c>
      <c r="BA57" s="190">
        <f t="shared" si="19"/>
        <v>0</v>
      </c>
      <c r="BB57" s="190">
        <f t="shared" si="20"/>
        <v>0</v>
      </c>
      <c r="BC57" s="190">
        <f t="shared" si="21"/>
        <v>0</v>
      </c>
      <c r="BD57" s="190">
        <f t="shared" si="22"/>
        <v>0</v>
      </c>
      <c r="BE57" s="190">
        <f t="shared" si="23"/>
        <v>0</v>
      </c>
      <c r="BF57" s="190">
        <f t="shared" si="24"/>
        <v>0</v>
      </c>
      <c r="BG57" s="190">
        <f t="shared" si="25"/>
        <v>0</v>
      </c>
      <c r="BH57" s="190" t="str">
        <f t="shared" si="41"/>
        <v>0</v>
      </c>
      <c r="BI57" s="190" t="str">
        <f t="shared" si="42"/>
        <v>0</v>
      </c>
      <c r="BJ57" s="190" t="str">
        <f t="shared" si="43"/>
        <v>0</v>
      </c>
      <c r="BK57" s="190" t="str">
        <f t="shared" si="44"/>
        <v>0</v>
      </c>
      <c r="BL57" s="190" t="str">
        <f t="shared" si="45"/>
        <v>0</v>
      </c>
      <c r="BM57" s="190" t="str">
        <f t="shared" si="46"/>
        <v>0</v>
      </c>
      <c r="BN57" s="190" t="str">
        <f t="shared" si="47"/>
        <v>0</v>
      </c>
      <c r="BO57" s="190" t="str">
        <f t="shared" si="48"/>
        <v>0</v>
      </c>
      <c r="BP57" s="190" t="str">
        <f t="shared" si="49"/>
        <v>0</v>
      </c>
      <c r="BQ57" s="190" t="str">
        <f t="shared" si="50"/>
        <v>0</v>
      </c>
      <c r="BR57" s="190" t="str">
        <f t="shared" si="51"/>
        <v>0</v>
      </c>
      <c r="BS57" s="190" t="str">
        <f t="shared" si="52"/>
        <v>0</v>
      </c>
      <c r="BT57" s="190" t="str">
        <f t="shared" si="53"/>
        <v>0</v>
      </c>
      <c r="BU57" s="190" t="str">
        <f t="shared" si="54"/>
        <v>0</v>
      </c>
      <c r="BV57" s="190" t="str">
        <f t="shared" si="55"/>
        <v>0</v>
      </c>
      <c r="BX57" s="193"/>
    </row>
    <row r="58" spans="1:76" ht="20.100000000000001" customHeight="1" thickBot="1">
      <c r="A58" s="191"/>
      <c r="B58" s="88" t="s">
        <v>66</v>
      </c>
      <c r="C58" s="88">
        <v>0.4513888888888889</v>
      </c>
      <c r="D58" s="90" t="s">
        <v>154</v>
      </c>
      <c r="E58" s="90" t="s">
        <v>177</v>
      </c>
      <c r="F58" s="90" t="s">
        <v>199</v>
      </c>
      <c r="G58" s="90" t="s">
        <v>221</v>
      </c>
      <c r="H58" s="122" t="s">
        <v>243</v>
      </c>
      <c r="I58" s="123">
        <v>200</v>
      </c>
      <c r="J58" s="123">
        <f>$I58*'Campaign Total'!$F$48</f>
        <v>220.00000000000003</v>
      </c>
      <c r="K58" s="186">
        <f>SUM(AS58:BG58)</f>
        <v>0</v>
      </c>
      <c r="L58" s="187">
        <f>SUM(BH58:BV58)</f>
        <v>0</v>
      </c>
      <c r="N58" s="192"/>
      <c r="O58" s="192"/>
      <c r="P58" s="192"/>
      <c r="Q58" s="188"/>
      <c r="R58" s="188"/>
      <c r="S58" s="192"/>
      <c r="T58" s="192"/>
      <c r="U58" s="192"/>
      <c r="V58" s="192"/>
      <c r="W58" s="192"/>
      <c r="X58" s="188"/>
      <c r="Y58" s="188"/>
      <c r="Z58" s="192"/>
      <c r="AA58" s="192"/>
      <c r="AB58" s="192"/>
      <c r="AC58" s="192"/>
      <c r="AD58" s="192"/>
      <c r="AE58" s="188"/>
      <c r="AF58" s="188"/>
      <c r="AG58" s="192"/>
      <c r="AH58" s="192"/>
      <c r="AI58" s="192"/>
      <c r="AJ58" s="192"/>
      <c r="AK58" s="192"/>
      <c r="AL58" s="188"/>
      <c r="AM58" s="188"/>
      <c r="AN58" s="192"/>
      <c r="AO58" s="192"/>
      <c r="AP58" s="192"/>
      <c r="AQ58" s="192"/>
      <c r="AS58" s="190">
        <f t="shared" si="11"/>
        <v>0</v>
      </c>
      <c r="AT58" s="190">
        <f t="shared" si="12"/>
        <v>0</v>
      </c>
      <c r="AU58" s="190">
        <f t="shared" si="13"/>
        <v>0</v>
      </c>
      <c r="AV58" s="190">
        <f t="shared" si="14"/>
        <v>0</v>
      </c>
      <c r="AW58" s="190">
        <f t="shared" si="15"/>
        <v>0</v>
      </c>
      <c r="AX58" s="190">
        <f t="shared" si="16"/>
        <v>0</v>
      </c>
      <c r="AY58" s="190">
        <f t="shared" si="17"/>
        <v>0</v>
      </c>
      <c r="AZ58" s="190">
        <f t="shared" si="18"/>
        <v>0</v>
      </c>
      <c r="BA58" s="190">
        <f t="shared" si="19"/>
        <v>0</v>
      </c>
      <c r="BB58" s="190">
        <f t="shared" si="20"/>
        <v>0</v>
      </c>
      <c r="BC58" s="190">
        <f t="shared" si="21"/>
        <v>0</v>
      </c>
      <c r="BD58" s="190">
        <f t="shared" si="22"/>
        <v>0</v>
      </c>
      <c r="BE58" s="190">
        <f t="shared" si="23"/>
        <v>0</v>
      </c>
      <c r="BF58" s="190">
        <f t="shared" si="24"/>
        <v>0</v>
      </c>
      <c r="BG58" s="190">
        <f t="shared" si="25"/>
        <v>0</v>
      </c>
      <c r="BH58" s="190" t="str">
        <f t="shared" si="41"/>
        <v>0</v>
      </c>
      <c r="BI58" s="190" t="str">
        <f t="shared" si="42"/>
        <v>0</v>
      </c>
      <c r="BJ58" s="190" t="str">
        <f t="shared" si="43"/>
        <v>0</v>
      </c>
      <c r="BK58" s="190" t="str">
        <f t="shared" si="44"/>
        <v>0</v>
      </c>
      <c r="BL58" s="190" t="str">
        <f t="shared" si="45"/>
        <v>0</v>
      </c>
      <c r="BM58" s="190" t="str">
        <f t="shared" si="46"/>
        <v>0</v>
      </c>
      <c r="BN58" s="190" t="str">
        <f t="shared" si="47"/>
        <v>0</v>
      </c>
      <c r="BO58" s="190" t="str">
        <f t="shared" si="48"/>
        <v>0</v>
      </c>
      <c r="BP58" s="190" t="str">
        <f t="shared" si="49"/>
        <v>0</v>
      </c>
      <c r="BQ58" s="190" t="str">
        <f t="shared" si="50"/>
        <v>0</v>
      </c>
      <c r="BR58" s="190" t="str">
        <f t="shared" si="51"/>
        <v>0</v>
      </c>
      <c r="BS58" s="190" t="str">
        <f t="shared" si="52"/>
        <v>0</v>
      </c>
      <c r="BT58" s="190" t="str">
        <f t="shared" si="53"/>
        <v>0</v>
      </c>
      <c r="BU58" s="190" t="str">
        <f t="shared" si="54"/>
        <v>0</v>
      </c>
      <c r="BV58" s="190" t="str">
        <f t="shared" si="55"/>
        <v>0</v>
      </c>
      <c r="BX58" s="193"/>
    </row>
    <row r="59" spans="1:76" ht="20.100000000000001" customHeight="1" thickBot="1">
      <c r="A59" s="191"/>
      <c r="B59" s="119" t="s">
        <v>65</v>
      </c>
      <c r="C59" s="119">
        <v>0.4548611111111111</v>
      </c>
      <c r="D59" s="142" t="s">
        <v>354</v>
      </c>
      <c r="E59" s="136" t="s">
        <v>356</v>
      </c>
      <c r="F59" s="136" t="s">
        <v>355</v>
      </c>
      <c r="G59" s="136" t="s">
        <v>341</v>
      </c>
      <c r="H59" s="136" t="s">
        <v>378</v>
      </c>
      <c r="I59" s="120"/>
      <c r="J59" s="121"/>
      <c r="K59" s="186"/>
      <c r="L59" s="187"/>
      <c r="N59" s="189"/>
      <c r="O59" s="189"/>
      <c r="P59" s="189"/>
      <c r="Q59" s="188"/>
      <c r="R59" s="188"/>
      <c r="S59" s="189"/>
      <c r="T59" s="189"/>
      <c r="U59" s="189"/>
      <c r="V59" s="189"/>
      <c r="W59" s="189"/>
      <c r="X59" s="188"/>
      <c r="Y59" s="188"/>
      <c r="Z59" s="189"/>
      <c r="AA59" s="189"/>
      <c r="AB59" s="189"/>
      <c r="AC59" s="189"/>
      <c r="AD59" s="189"/>
      <c r="AE59" s="188"/>
      <c r="AF59" s="188"/>
      <c r="AG59" s="189"/>
      <c r="AH59" s="189"/>
      <c r="AI59" s="189"/>
      <c r="AJ59" s="189"/>
      <c r="AK59" s="189"/>
      <c r="AL59" s="188"/>
      <c r="AM59" s="188"/>
      <c r="AN59" s="189"/>
      <c r="AO59" s="189"/>
      <c r="AP59" s="189"/>
      <c r="AQ59" s="189"/>
      <c r="AS59" s="190">
        <f t="shared" si="11"/>
        <v>0</v>
      </c>
      <c r="AT59" s="190">
        <f t="shared" si="12"/>
        <v>0</v>
      </c>
      <c r="AU59" s="190">
        <f t="shared" si="13"/>
        <v>0</v>
      </c>
      <c r="AV59" s="190">
        <f t="shared" si="14"/>
        <v>0</v>
      </c>
      <c r="AW59" s="190">
        <f t="shared" si="15"/>
        <v>0</v>
      </c>
      <c r="AX59" s="190">
        <f t="shared" si="16"/>
        <v>0</v>
      </c>
      <c r="AY59" s="190">
        <f t="shared" si="17"/>
        <v>0</v>
      </c>
      <c r="AZ59" s="190">
        <f t="shared" si="18"/>
        <v>0</v>
      </c>
      <c r="BA59" s="190">
        <f t="shared" si="19"/>
        <v>0</v>
      </c>
      <c r="BB59" s="190">
        <f t="shared" si="20"/>
        <v>0</v>
      </c>
      <c r="BC59" s="190">
        <f t="shared" si="21"/>
        <v>0</v>
      </c>
      <c r="BD59" s="190">
        <f t="shared" si="22"/>
        <v>0</v>
      </c>
      <c r="BE59" s="190">
        <f t="shared" si="23"/>
        <v>0</v>
      </c>
      <c r="BF59" s="190">
        <f t="shared" si="24"/>
        <v>0</v>
      </c>
      <c r="BG59" s="190">
        <f t="shared" si="25"/>
        <v>0</v>
      </c>
      <c r="BH59" s="190" t="str">
        <f t="shared" si="41"/>
        <v>0</v>
      </c>
      <c r="BI59" s="190" t="str">
        <f t="shared" si="42"/>
        <v>0</v>
      </c>
      <c r="BJ59" s="190" t="str">
        <f t="shared" si="43"/>
        <v>0</v>
      </c>
      <c r="BK59" s="190" t="str">
        <f t="shared" si="44"/>
        <v>0</v>
      </c>
      <c r="BL59" s="190" t="str">
        <f t="shared" si="45"/>
        <v>0</v>
      </c>
      <c r="BM59" s="190" t="str">
        <f t="shared" si="46"/>
        <v>0</v>
      </c>
      <c r="BN59" s="190" t="str">
        <f t="shared" si="47"/>
        <v>0</v>
      </c>
      <c r="BO59" s="190" t="str">
        <f t="shared" si="48"/>
        <v>0</v>
      </c>
      <c r="BP59" s="190" t="str">
        <f t="shared" si="49"/>
        <v>0</v>
      </c>
      <c r="BQ59" s="190" t="str">
        <f t="shared" si="50"/>
        <v>0</v>
      </c>
      <c r="BR59" s="190" t="str">
        <f t="shared" si="51"/>
        <v>0</v>
      </c>
      <c r="BS59" s="190" t="str">
        <f t="shared" si="52"/>
        <v>0</v>
      </c>
      <c r="BT59" s="190" t="str">
        <f t="shared" si="53"/>
        <v>0</v>
      </c>
      <c r="BU59" s="190" t="str">
        <f t="shared" si="54"/>
        <v>0</v>
      </c>
      <c r="BV59" s="190" t="str">
        <f t="shared" si="55"/>
        <v>0</v>
      </c>
      <c r="BX59" s="193"/>
    </row>
    <row r="60" spans="1:76" ht="20.100000000000001" customHeight="1" thickBot="1">
      <c r="A60" s="191"/>
      <c r="B60" s="88" t="s">
        <v>66</v>
      </c>
      <c r="C60" s="124">
        <v>0.47569444444444442</v>
      </c>
      <c r="D60" s="90" t="s">
        <v>155</v>
      </c>
      <c r="E60" s="90" t="s">
        <v>178</v>
      </c>
      <c r="F60" s="90" t="s">
        <v>200</v>
      </c>
      <c r="G60" s="90" t="s">
        <v>222</v>
      </c>
      <c r="H60" s="122" t="s">
        <v>244</v>
      </c>
      <c r="I60" s="123">
        <v>160</v>
      </c>
      <c r="J60" s="123">
        <f>$I60*'Campaign Total'!$F$48</f>
        <v>176</v>
      </c>
      <c r="K60" s="186">
        <f>SUM(AS60:BG60)</f>
        <v>0</v>
      </c>
      <c r="L60" s="187">
        <f>SUM(BH60:BV60)</f>
        <v>0</v>
      </c>
      <c r="N60" s="192"/>
      <c r="O60" s="192"/>
      <c r="P60" s="192"/>
      <c r="Q60" s="188"/>
      <c r="R60" s="188"/>
      <c r="S60" s="192"/>
      <c r="T60" s="192"/>
      <c r="U60" s="192"/>
      <c r="V60" s="192"/>
      <c r="W60" s="192"/>
      <c r="X60" s="188"/>
      <c r="Y60" s="188"/>
      <c r="Z60" s="192"/>
      <c r="AA60" s="192"/>
      <c r="AB60" s="192"/>
      <c r="AC60" s="192"/>
      <c r="AD60" s="192"/>
      <c r="AE60" s="188"/>
      <c r="AF60" s="188"/>
      <c r="AG60" s="192"/>
      <c r="AH60" s="192"/>
      <c r="AI60" s="192"/>
      <c r="AJ60" s="192"/>
      <c r="AK60" s="192"/>
      <c r="AL60" s="188"/>
      <c r="AM60" s="188"/>
      <c r="AN60" s="192"/>
      <c r="AO60" s="192"/>
      <c r="AP60" s="192"/>
      <c r="AQ60" s="192"/>
      <c r="AS60" s="190">
        <f t="shared" si="11"/>
        <v>0</v>
      </c>
      <c r="AT60" s="190">
        <f t="shared" si="12"/>
        <v>0</v>
      </c>
      <c r="AU60" s="190">
        <f t="shared" si="13"/>
        <v>0</v>
      </c>
      <c r="AV60" s="190">
        <f t="shared" si="14"/>
        <v>0</v>
      </c>
      <c r="AW60" s="190">
        <f t="shared" si="15"/>
        <v>0</v>
      </c>
      <c r="AX60" s="190">
        <f t="shared" si="16"/>
        <v>0</v>
      </c>
      <c r="AY60" s="190">
        <f t="shared" si="17"/>
        <v>0</v>
      </c>
      <c r="AZ60" s="190">
        <f t="shared" si="18"/>
        <v>0</v>
      </c>
      <c r="BA60" s="190">
        <f t="shared" si="19"/>
        <v>0</v>
      </c>
      <c r="BB60" s="190">
        <f t="shared" si="20"/>
        <v>0</v>
      </c>
      <c r="BC60" s="190">
        <f t="shared" si="21"/>
        <v>0</v>
      </c>
      <c r="BD60" s="190">
        <f t="shared" si="22"/>
        <v>0</v>
      </c>
      <c r="BE60" s="190">
        <f t="shared" si="23"/>
        <v>0</v>
      </c>
      <c r="BF60" s="190">
        <f t="shared" si="24"/>
        <v>0</v>
      </c>
      <c r="BG60" s="190">
        <f t="shared" si="25"/>
        <v>0</v>
      </c>
      <c r="BH60" s="190" t="str">
        <f t="shared" si="41"/>
        <v>0</v>
      </c>
      <c r="BI60" s="190" t="str">
        <f t="shared" si="42"/>
        <v>0</v>
      </c>
      <c r="BJ60" s="190" t="str">
        <f t="shared" si="43"/>
        <v>0</v>
      </c>
      <c r="BK60" s="190" t="str">
        <f t="shared" si="44"/>
        <v>0</v>
      </c>
      <c r="BL60" s="190" t="str">
        <f t="shared" si="45"/>
        <v>0</v>
      </c>
      <c r="BM60" s="190" t="str">
        <f t="shared" si="46"/>
        <v>0</v>
      </c>
      <c r="BN60" s="190" t="str">
        <f t="shared" si="47"/>
        <v>0</v>
      </c>
      <c r="BO60" s="190" t="str">
        <f t="shared" si="48"/>
        <v>0</v>
      </c>
      <c r="BP60" s="190" t="str">
        <f t="shared" si="49"/>
        <v>0</v>
      </c>
      <c r="BQ60" s="190" t="str">
        <f t="shared" si="50"/>
        <v>0</v>
      </c>
      <c r="BR60" s="190" t="str">
        <f t="shared" si="51"/>
        <v>0</v>
      </c>
      <c r="BS60" s="190" t="str">
        <f t="shared" si="52"/>
        <v>0</v>
      </c>
      <c r="BT60" s="190" t="str">
        <f t="shared" si="53"/>
        <v>0</v>
      </c>
      <c r="BU60" s="190" t="str">
        <f t="shared" si="54"/>
        <v>0</v>
      </c>
      <c r="BV60" s="190" t="str">
        <f t="shared" si="55"/>
        <v>0</v>
      </c>
      <c r="BX60" s="193"/>
    </row>
    <row r="61" spans="1:76" ht="20.100000000000001" customHeight="1" thickBot="1">
      <c r="A61" s="191"/>
      <c r="B61" s="87" t="s">
        <v>65</v>
      </c>
      <c r="C61" s="87">
        <v>0.47916666666666669</v>
      </c>
      <c r="D61" s="226" t="s">
        <v>147</v>
      </c>
      <c r="E61" s="227"/>
      <c r="F61" s="227"/>
      <c r="G61" s="227"/>
      <c r="H61" s="228"/>
      <c r="I61" s="121"/>
      <c r="J61" s="121"/>
      <c r="K61" s="186"/>
      <c r="L61" s="187"/>
      <c r="N61" s="189"/>
      <c r="O61" s="189"/>
      <c r="P61" s="189"/>
      <c r="Q61" s="188"/>
      <c r="R61" s="188"/>
      <c r="S61" s="189"/>
      <c r="T61" s="189"/>
      <c r="U61" s="189"/>
      <c r="V61" s="189"/>
      <c r="W61" s="189"/>
      <c r="X61" s="188"/>
      <c r="Y61" s="188"/>
      <c r="Z61" s="189"/>
      <c r="AA61" s="189"/>
      <c r="AB61" s="189"/>
      <c r="AC61" s="189"/>
      <c r="AD61" s="189"/>
      <c r="AE61" s="188"/>
      <c r="AF61" s="188"/>
      <c r="AG61" s="189"/>
      <c r="AH61" s="189"/>
      <c r="AI61" s="189"/>
      <c r="AJ61" s="189"/>
      <c r="AK61" s="189"/>
      <c r="AL61" s="188"/>
      <c r="AM61" s="188"/>
      <c r="AN61" s="189"/>
      <c r="AO61" s="189"/>
      <c r="AP61" s="189"/>
      <c r="AQ61" s="189"/>
      <c r="AS61" s="190">
        <f t="shared" si="11"/>
        <v>0</v>
      </c>
      <c r="AT61" s="190">
        <f t="shared" si="12"/>
        <v>0</v>
      </c>
      <c r="AU61" s="190">
        <f t="shared" si="13"/>
        <v>0</v>
      </c>
      <c r="AV61" s="190">
        <f t="shared" si="14"/>
        <v>0</v>
      </c>
      <c r="AW61" s="190">
        <f t="shared" si="15"/>
        <v>0</v>
      </c>
      <c r="AX61" s="190">
        <f t="shared" si="16"/>
        <v>0</v>
      </c>
      <c r="AY61" s="190">
        <f t="shared" si="17"/>
        <v>0</v>
      </c>
      <c r="AZ61" s="190">
        <f t="shared" si="18"/>
        <v>0</v>
      </c>
      <c r="BA61" s="190">
        <f t="shared" si="19"/>
        <v>0</v>
      </c>
      <c r="BB61" s="190">
        <f t="shared" si="20"/>
        <v>0</v>
      </c>
      <c r="BC61" s="190">
        <f t="shared" si="21"/>
        <v>0</v>
      </c>
      <c r="BD61" s="190">
        <f t="shared" si="22"/>
        <v>0</v>
      </c>
      <c r="BE61" s="190">
        <f t="shared" si="23"/>
        <v>0</v>
      </c>
      <c r="BF61" s="190">
        <f t="shared" si="24"/>
        <v>0</v>
      </c>
      <c r="BG61" s="190">
        <f t="shared" si="25"/>
        <v>0</v>
      </c>
      <c r="BH61" s="190" t="str">
        <f t="shared" si="41"/>
        <v>0</v>
      </c>
      <c r="BI61" s="190" t="str">
        <f t="shared" si="42"/>
        <v>0</v>
      </c>
      <c r="BJ61" s="190" t="str">
        <f t="shared" si="43"/>
        <v>0</v>
      </c>
      <c r="BK61" s="190" t="str">
        <f t="shared" si="44"/>
        <v>0</v>
      </c>
      <c r="BL61" s="190" t="str">
        <f t="shared" si="45"/>
        <v>0</v>
      </c>
      <c r="BM61" s="190" t="str">
        <f t="shared" si="46"/>
        <v>0</v>
      </c>
      <c r="BN61" s="190" t="str">
        <f t="shared" si="47"/>
        <v>0</v>
      </c>
      <c r="BO61" s="190" t="str">
        <f t="shared" si="48"/>
        <v>0</v>
      </c>
      <c r="BP61" s="190" t="str">
        <f t="shared" si="49"/>
        <v>0</v>
      </c>
      <c r="BQ61" s="190" t="str">
        <f t="shared" si="50"/>
        <v>0</v>
      </c>
      <c r="BR61" s="190" t="str">
        <f t="shared" si="51"/>
        <v>0</v>
      </c>
      <c r="BS61" s="190" t="str">
        <f t="shared" si="52"/>
        <v>0</v>
      </c>
      <c r="BT61" s="190" t="str">
        <f t="shared" si="53"/>
        <v>0</v>
      </c>
      <c r="BU61" s="190" t="str">
        <f t="shared" si="54"/>
        <v>0</v>
      </c>
      <c r="BV61" s="190" t="str">
        <f t="shared" si="55"/>
        <v>0</v>
      </c>
      <c r="BX61" s="193"/>
    </row>
    <row r="62" spans="1:76" ht="20.100000000000001" customHeight="1" thickBot="1">
      <c r="A62" s="191"/>
      <c r="B62" s="87" t="s">
        <v>65</v>
      </c>
      <c r="C62" s="87">
        <v>0.48958333333333331</v>
      </c>
      <c r="D62" s="232" t="s">
        <v>98</v>
      </c>
      <c r="E62" s="233"/>
      <c r="F62" s="233"/>
      <c r="G62" s="233"/>
      <c r="H62" s="252"/>
      <c r="I62" s="121"/>
      <c r="J62" s="121"/>
      <c r="K62" s="186"/>
      <c r="L62" s="187"/>
      <c r="N62" s="189"/>
      <c r="O62" s="189"/>
      <c r="P62" s="189"/>
      <c r="Q62" s="188"/>
      <c r="R62" s="188"/>
      <c r="S62" s="189"/>
      <c r="T62" s="189"/>
      <c r="U62" s="189"/>
      <c r="V62" s="189"/>
      <c r="W62" s="189"/>
      <c r="X62" s="188"/>
      <c r="Y62" s="188"/>
      <c r="Z62" s="189"/>
      <c r="AA62" s="189"/>
      <c r="AB62" s="189"/>
      <c r="AC62" s="189"/>
      <c r="AD62" s="189"/>
      <c r="AE62" s="188"/>
      <c r="AF62" s="188"/>
      <c r="AG62" s="189"/>
      <c r="AH62" s="189"/>
      <c r="AI62" s="189"/>
      <c r="AJ62" s="189"/>
      <c r="AK62" s="189"/>
      <c r="AL62" s="188"/>
      <c r="AM62" s="188"/>
      <c r="AN62" s="189"/>
      <c r="AO62" s="189"/>
      <c r="AP62" s="189"/>
      <c r="AQ62" s="189"/>
      <c r="AS62" s="190">
        <f t="shared" si="11"/>
        <v>0</v>
      </c>
      <c r="AT62" s="190">
        <f t="shared" si="12"/>
        <v>0</v>
      </c>
      <c r="AU62" s="190">
        <f t="shared" si="13"/>
        <v>0</v>
      </c>
      <c r="AV62" s="190">
        <f t="shared" si="14"/>
        <v>0</v>
      </c>
      <c r="AW62" s="190">
        <f t="shared" si="15"/>
        <v>0</v>
      </c>
      <c r="AX62" s="190">
        <f t="shared" si="16"/>
        <v>0</v>
      </c>
      <c r="AY62" s="190">
        <f t="shared" si="17"/>
        <v>0</v>
      </c>
      <c r="AZ62" s="190">
        <f t="shared" si="18"/>
        <v>0</v>
      </c>
      <c r="BA62" s="190">
        <f t="shared" si="19"/>
        <v>0</v>
      </c>
      <c r="BB62" s="190">
        <f t="shared" si="20"/>
        <v>0</v>
      </c>
      <c r="BC62" s="190">
        <f t="shared" si="21"/>
        <v>0</v>
      </c>
      <c r="BD62" s="190">
        <f t="shared" si="22"/>
        <v>0</v>
      </c>
      <c r="BE62" s="190">
        <f t="shared" si="23"/>
        <v>0</v>
      </c>
      <c r="BF62" s="190">
        <f t="shared" si="24"/>
        <v>0</v>
      </c>
      <c r="BG62" s="190">
        <f t="shared" si="25"/>
        <v>0</v>
      </c>
      <c r="BH62" s="190" t="str">
        <f t="shared" si="41"/>
        <v>0</v>
      </c>
      <c r="BI62" s="190" t="str">
        <f t="shared" si="42"/>
        <v>0</v>
      </c>
      <c r="BJ62" s="190" t="str">
        <f t="shared" si="43"/>
        <v>0</v>
      </c>
      <c r="BK62" s="190" t="str">
        <f t="shared" si="44"/>
        <v>0</v>
      </c>
      <c r="BL62" s="190" t="str">
        <f t="shared" si="45"/>
        <v>0</v>
      </c>
      <c r="BM62" s="190" t="str">
        <f t="shared" si="46"/>
        <v>0</v>
      </c>
      <c r="BN62" s="190" t="str">
        <f t="shared" si="47"/>
        <v>0</v>
      </c>
      <c r="BO62" s="190" t="str">
        <f t="shared" si="48"/>
        <v>0</v>
      </c>
      <c r="BP62" s="190" t="str">
        <f t="shared" si="49"/>
        <v>0</v>
      </c>
      <c r="BQ62" s="190" t="str">
        <f t="shared" si="50"/>
        <v>0</v>
      </c>
      <c r="BR62" s="190" t="str">
        <f t="shared" si="51"/>
        <v>0</v>
      </c>
      <c r="BS62" s="190" t="str">
        <f t="shared" si="52"/>
        <v>0</v>
      </c>
      <c r="BT62" s="190" t="str">
        <f t="shared" si="53"/>
        <v>0</v>
      </c>
      <c r="BU62" s="190" t="str">
        <f t="shared" si="54"/>
        <v>0</v>
      </c>
      <c r="BV62" s="190" t="str">
        <f t="shared" si="55"/>
        <v>0</v>
      </c>
      <c r="BX62" s="193"/>
    </row>
    <row r="63" spans="1:76" ht="20.100000000000001" customHeight="1" thickBot="1">
      <c r="A63" s="191"/>
      <c r="B63" s="88" t="s">
        <v>66</v>
      </c>
      <c r="C63" s="88">
        <v>0.50347222222222221</v>
      </c>
      <c r="D63" s="90" t="s">
        <v>380</v>
      </c>
      <c r="E63" s="90" t="s">
        <v>381</v>
      </c>
      <c r="F63" s="90" t="s">
        <v>382</v>
      </c>
      <c r="G63" s="90" t="s">
        <v>383</v>
      </c>
      <c r="H63" s="90" t="s">
        <v>384</v>
      </c>
      <c r="I63" s="123">
        <v>130</v>
      </c>
      <c r="J63" s="123">
        <f>$I63*'Campaign Total'!$F$48</f>
        <v>143</v>
      </c>
      <c r="K63" s="186">
        <f>SUM(AS63:BG63)</f>
        <v>0</v>
      </c>
      <c r="L63" s="187">
        <f>SUM(BH63:BV63)</f>
        <v>0</v>
      </c>
      <c r="N63" s="192"/>
      <c r="O63" s="192"/>
      <c r="P63" s="192"/>
      <c r="Q63" s="188"/>
      <c r="R63" s="188"/>
      <c r="S63" s="192"/>
      <c r="T63" s="192"/>
      <c r="U63" s="192"/>
      <c r="V63" s="192"/>
      <c r="W63" s="192"/>
      <c r="X63" s="188"/>
      <c r="Y63" s="188"/>
      <c r="Z63" s="192"/>
      <c r="AA63" s="192"/>
      <c r="AB63" s="192"/>
      <c r="AC63" s="192"/>
      <c r="AD63" s="192"/>
      <c r="AE63" s="188"/>
      <c r="AF63" s="188"/>
      <c r="AG63" s="192"/>
      <c r="AH63" s="192"/>
      <c r="AI63" s="192"/>
      <c r="AJ63" s="192"/>
      <c r="AK63" s="192"/>
      <c r="AL63" s="188"/>
      <c r="AM63" s="188"/>
      <c r="AN63" s="192"/>
      <c r="AO63" s="192"/>
      <c r="AP63" s="192"/>
      <c r="AQ63" s="192"/>
      <c r="AS63" s="190">
        <f t="shared" si="11"/>
        <v>0</v>
      </c>
      <c r="AT63" s="190">
        <f t="shared" si="12"/>
        <v>0</v>
      </c>
      <c r="AU63" s="190">
        <f t="shared" si="13"/>
        <v>0</v>
      </c>
      <c r="AV63" s="190">
        <f t="shared" si="14"/>
        <v>0</v>
      </c>
      <c r="AW63" s="190">
        <f t="shared" si="15"/>
        <v>0</v>
      </c>
      <c r="AX63" s="190">
        <f t="shared" si="16"/>
        <v>0</v>
      </c>
      <c r="AY63" s="190">
        <f t="shared" si="17"/>
        <v>0</v>
      </c>
      <c r="AZ63" s="190">
        <f t="shared" si="18"/>
        <v>0</v>
      </c>
      <c r="BA63" s="190">
        <f t="shared" si="19"/>
        <v>0</v>
      </c>
      <c r="BB63" s="190">
        <f t="shared" si="20"/>
        <v>0</v>
      </c>
      <c r="BC63" s="190">
        <f t="shared" si="21"/>
        <v>0</v>
      </c>
      <c r="BD63" s="190">
        <f t="shared" si="22"/>
        <v>0</v>
      </c>
      <c r="BE63" s="190">
        <f t="shared" si="23"/>
        <v>0</v>
      </c>
      <c r="BF63" s="190">
        <f t="shared" si="24"/>
        <v>0</v>
      </c>
      <c r="BG63" s="190">
        <f t="shared" si="25"/>
        <v>0</v>
      </c>
      <c r="BH63" s="190" t="str">
        <f t="shared" si="41"/>
        <v>0</v>
      </c>
      <c r="BI63" s="190" t="str">
        <f t="shared" si="42"/>
        <v>0</v>
      </c>
      <c r="BJ63" s="190" t="str">
        <f t="shared" si="43"/>
        <v>0</v>
      </c>
      <c r="BK63" s="190" t="str">
        <f t="shared" si="44"/>
        <v>0</v>
      </c>
      <c r="BL63" s="190" t="str">
        <f t="shared" si="45"/>
        <v>0</v>
      </c>
      <c r="BM63" s="190" t="str">
        <f t="shared" si="46"/>
        <v>0</v>
      </c>
      <c r="BN63" s="190" t="str">
        <f t="shared" si="47"/>
        <v>0</v>
      </c>
      <c r="BO63" s="190" t="str">
        <f t="shared" si="48"/>
        <v>0</v>
      </c>
      <c r="BP63" s="190" t="str">
        <f t="shared" si="49"/>
        <v>0</v>
      </c>
      <c r="BQ63" s="190" t="str">
        <f t="shared" si="50"/>
        <v>0</v>
      </c>
      <c r="BR63" s="190" t="str">
        <f t="shared" si="51"/>
        <v>0</v>
      </c>
      <c r="BS63" s="190" t="str">
        <f t="shared" si="52"/>
        <v>0</v>
      </c>
      <c r="BT63" s="190" t="str">
        <f t="shared" si="53"/>
        <v>0</v>
      </c>
      <c r="BU63" s="190" t="str">
        <f t="shared" si="54"/>
        <v>0</v>
      </c>
      <c r="BV63" s="190" t="str">
        <f t="shared" si="55"/>
        <v>0</v>
      </c>
      <c r="BX63" s="193"/>
    </row>
    <row r="64" spans="1:76" ht="20.100000000000001" customHeight="1" thickBot="1">
      <c r="A64" s="191"/>
      <c r="B64" s="87" t="s">
        <v>65</v>
      </c>
      <c r="C64" s="87">
        <v>0.50694444444444442</v>
      </c>
      <c r="D64" s="232" t="s">
        <v>98</v>
      </c>
      <c r="E64" s="233"/>
      <c r="F64" s="233"/>
      <c r="G64" s="233"/>
      <c r="H64" s="252"/>
      <c r="I64" s="121"/>
      <c r="J64" s="121"/>
      <c r="K64" s="186"/>
      <c r="L64" s="187"/>
      <c r="N64" s="189"/>
      <c r="O64" s="189"/>
      <c r="P64" s="189"/>
      <c r="Q64" s="188"/>
      <c r="R64" s="188"/>
      <c r="S64" s="189"/>
      <c r="T64" s="189"/>
      <c r="U64" s="189"/>
      <c r="V64" s="189"/>
      <c r="W64" s="189"/>
      <c r="X64" s="188"/>
      <c r="Y64" s="188"/>
      <c r="Z64" s="189"/>
      <c r="AA64" s="189"/>
      <c r="AB64" s="189"/>
      <c r="AC64" s="189"/>
      <c r="AD64" s="189"/>
      <c r="AE64" s="188"/>
      <c r="AF64" s="188"/>
      <c r="AG64" s="189"/>
      <c r="AH64" s="189"/>
      <c r="AI64" s="189"/>
      <c r="AJ64" s="189"/>
      <c r="AK64" s="189"/>
      <c r="AL64" s="188"/>
      <c r="AM64" s="188"/>
      <c r="AN64" s="189"/>
      <c r="AO64" s="189"/>
      <c r="AP64" s="189"/>
      <c r="AQ64" s="189"/>
      <c r="AS64" s="190">
        <f t="shared" si="11"/>
        <v>0</v>
      </c>
      <c r="AT64" s="190">
        <f t="shared" si="12"/>
        <v>0</v>
      </c>
      <c r="AU64" s="190">
        <f t="shared" si="13"/>
        <v>0</v>
      </c>
      <c r="AV64" s="190">
        <f t="shared" si="14"/>
        <v>0</v>
      </c>
      <c r="AW64" s="190">
        <f t="shared" si="15"/>
        <v>0</v>
      </c>
      <c r="AX64" s="190">
        <f t="shared" si="16"/>
        <v>0</v>
      </c>
      <c r="AY64" s="190">
        <f t="shared" si="17"/>
        <v>0</v>
      </c>
      <c r="AZ64" s="190">
        <f t="shared" si="18"/>
        <v>0</v>
      </c>
      <c r="BA64" s="190">
        <f t="shared" si="19"/>
        <v>0</v>
      </c>
      <c r="BB64" s="190">
        <f t="shared" si="20"/>
        <v>0</v>
      </c>
      <c r="BC64" s="190">
        <f t="shared" si="21"/>
        <v>0</v>
      </c>
      <c r="BD64" s="190">
        <f t="shared" si="22"/>
        <v>0</v>
      </c>
      <c r="BE64" s="190">
        <f t="shared" si="23"/>
        <v>0</v>
      </c>
      <c r="BF64" s="190">
        <f t="shared" si="24"/>
        <v>0</v>
      </c>
      <c r="BG64" s="190">
        <f t="shared" si="25"/>
        <v>0</v>
      </c>
      <c r="BH64" s="190" t="str">
        <f t="shared" si="41"/>
        <v>0</v>
      </c>
      <c r="BI64" s="190" t="str">
        <f t="shared" si="42"/>
        <v>0</v>
      </c>
      <c r="BJ64" s="190" t="str">
        <f t="shared" si="43"/>
        <v>0</v>
      </c>
      <c r="BK64" s="190" t="str">
        <f t="shared" si="44"/>
        <v>0</v>
      </c>
      <c r="BL64" s="190" t="str">
        <f t="shared" si="45"/>
        <v>0</v>
      </c>
      <c r="BM64" s="190" t="str">
        <f t="shared" si="46"/>
        <v>0</v>
      </c>
      <c r="BN64" s="190" t="str">
        <f t="shared" si="47"/>
        <v>0</v>
      </c>
      <c r="BO64" s="190" t="str">
        <f t="shared" si="48"/>
        <v>0</v>
      </c>
      <c r="BP64" s="190" t="str">
        <f t="shared" si="49"/>
        <v>0</v>
      </c>
      <c r="BQ64" s="190" t="str">
        <f t="shared" si="50"/>
        <v>0</v>
      </c>
      <c r="BR64" s="190" t="str">
        <f t="shared" si="51"/>
        <v>0</v>
      </c>
      <c r="BS64" s="190" t="str">
        <f t="shared" si="52"/>
        <v>0</v>
      </c>
      <c r="BT64" s="190" t="str">
        <f t="shared" si="53"/>
        <v>0</v>
      </c>
      <c r="BU64" s="190" t="str">
        <f t="shared" si="54"/>
        <v>0</v>
      </c>
      <c r="BV64" s="190" t="str">
        <f t="shared" si="55"/>
        <v>0</v>
      </c>
      <c r="BX64" s="193"/>
    </row>
    <row r="65" spans="1:76" ht="20.100000000000001" customHeight="1" thickBot="1">
      <c r="A65" s="191"/>
      <c r="B65" s="87" t="s">
        <v>65</v>
      </c>
      <c r="C65" s="87">
        <v>0.51041666666666663</v>
      </c>
      <c r="D65" s="226" t="s">
        <v>147</v>
      </c>
      <c r="E65" s="227"/>
      <c r="F65" s="227"/>
      <c r="G65" s="227"/>
      <c r="H65" s="228"/>
      <c r="I65" s="121"/>
      <c r="J65" s="121"/>
      <c r="K65" s="186"/>
      <c r="L65" s="187"/>
      <c r="N65" s="189"/>
      <c r="O65" s="189"/>
      <c r="P65" s="189"/>
      <c r="Q65" s="188"/>
      <c r="R65" s="188"/>
      <c r="S65" s="189"/>
      <c r="T65" s="189"/>
      <c r="U65" s="189"/>
      <c r="V65" s="189"/>
      <c r="W65" s="189"/>
      <c r="X65" s="188"/>
      <c r="Y65" s="188"/>
      <c r="Z65" s="189"/>
      <c r="AA65" s="189"/>
      <c r="AB65" s="189"/>
      <c r="AC65" s="189"/>
      <c r="AD65" s="189"/>
      <c r="AE65" s="188"/>
      <c r="AF65" s="188"/>
      <c r="AG65" s="189"/>
      <c r="AH65" s="189"/>
      <c r="AI65" s="189"/>
      <c r="AJ65" s="189"/>
      <c r="AK65" s="189"/>
      <c r="AL65" s="188"/>
      <c r="AM65" s="188"/>
      <c r="AN65" s="189"/>
      <c r="AO65" s="189"/>
      <c r="AP65" s="189"/>
      <c r="AQ65" s="189"/>
      <c r="AS65" s="190">
        <f t="shared" si="11"/>
        <v>0</v>
      </c>
      <c r="AT65" s="190">
        <f t="shared" si="12"/>
        <v>0</v>
      </c>
      <c r="AU65" s="190">
        <f t="shared" si="13"/>
        <v>0</v>
      </c>
      <c r="AV65" s="190">
        <f t="shared" si="14"/>
        <v>0</v>
      </c>
      <c r="AW65" s="190">
        <f t="shared" si="15"/>
        <v>0</v>
      </c>
      <c r="AX65" s="190">
        <f t="shared" si="16"/>
        <v>0</v>
      </c>
      <c r="AY65" s="190">
        <f t="shared" si="17"/>
        <v>0</v>
      </c>
      <c r="AZ65" s="190">
        <f t="shared" si="18"/>
        <v>0</v>
      </c>
      <c r="BA65" s="190">
        <f t="shared" si="19"/>
        <v>0</v>
      </c>
      <c r="BB65" s="190">
        <f t="shared" si="20"/>
        <v>0</v>
      </c>
      <c r="BC65" s="190">
        <f t="shared" si="21"/>
        <v>0</v>
      </c>
      <c r="BD65" s="190">
        <f t="shared" si="22"/>
        <v>0</v>
      </c>
      <c r="BE65" s="190">
        <f t="shared" si="23"/>
        <v>0</v>
      </c>
      <c r="BF65" s="190">
        <f t="shared" si="24"/>
        <v>0</v>
      </c>
      <c r="BG65" s="190">
        <f t="shared" si="25"/>
        <v>0</v>
      </c>
      <c r="BH65" s="190" t="str">
        <f t="shared" ref="BH65" si="118">IF(AS65&gt;0,($J65*AS65*$F$14),"0")</f>
        <v>0</v>
      </c>
      <c r="BI65" s="190" t="str">
        <f t="shared" ref="BI65" si="119">IF(AT65&gt;0,($J65*AT65*$F$15),"0")</f>
        <v>0</v>
      </c>
      <c r="BJ65" s="190" t="str">
        <f t="shared" ref="BJ65" si="120">IF(AU65&gt;0,($J65*AU65*$F$16),"0")</f>
        <v>0</v>
      </c>
      <c r="BK65" s="190" t="str">
        <f t="shared" ref="BK65" si="121">IF(AV65&gt;0,($J65*AV65*$F$17),"0")</f>
        <v>0</v>
      </c>
      <c r="BL65" s="190" t="str">
        <f t="shared" ref="BL65" si="122">IF(AW65&gt;0,($J65*AW65*$F$17),"0")</f>
        <v>0</v>
      </c>
      <c r="BM65" s="190" t="str">
        <f t="shared" ref="BM65" si="123">IF(AX65&gt;0,($J65*AX65*$F$19),"0")</f>
        <v>0</v>
      </c>
      <c r="BN65" s="190" t="str">
        <f t="shared" ref="BN65" si="124">IF(AY65&gt;0,($J65*AY65*$F$20),"0")</f>
        <v>0</v>
      </c>
      <c r="BO65" s="190" t="str">
        <f t="shared" ref="BO65" si="125">IF(AZ65&gt;0,($J65*AZ65*$F$21),"0")</f>
        <v>0</v>
      </c>
      <c r="BP65" s="190" t="str">
        <f t="shared" ref="BP65" si="126">IF(BA65&gt;0,($J65*BA65*$F$22),"0")</f>
        <v>0</v>
      </c>
      <c r="BQ65" s="190" t="str">
        <f t="shared" ref="BQ65" si="127">IF(BB65&gt;0,($J65*BB65*$F$23),"0")</f>
        <v>0</v>
      </c>
      <c r="BR65" s="190" t="str">
        <f t="shared" ref="BR65" si="128">IF(BC65&gt;0,($J65*BC65*$F$24),"0")</f>
        <v>0</v>
      </c>
      <c r="BS65" s="190" t="str">
        <f t="shared" ref="BS65" si="129">IF(BD65&gt;0,($J65*BD65*$F$25),"0")</f>
        <v>0</v>
      </c>
      <c r="BT65" s="190" t="str">
        <f t="shared" ref="BT65" si="130">IF(BE65&gt;0,($J65*BE65*$F$26),"0")</f>
        <v>0</v>
      </c>
      <c r="BU65" s="190" t="str">
        <f t="shared" ref="BU65" si="131">IF(BF65&gt;0,($J65*BF65*$F$27),"0")</f>
        <v>0</v>
      </c>
      <c r="BV65" s="190" t="str">
        <f t="shared" ref="BV65" si="132">IF(BG65&gt;0,($J65*BG65*$F$28),"0")</f>
        <v>0</v>
      </c>
      <c r="BX65" s="193"/>
    </row>
    <row r="66" spans="1:76" ht="20.100000000000001" customHeight="1" thickBot="1">
      <c r="A66" s="191"/>
      <c r="B66" s="87" t="s">
        <v>65</v>
      </c>
      <c r="C66" s="87">
        <v>0.52083333333333337</v>
      </c>
      <c r="D66" s="232" t="s">
        <v>345</v>
      </c>
      <c r="E66" s="233"/>
      <c r="F66" s="233"/>
      <c r="G66" s="233"/>
      <c r="H66" s="233"/>
      <c r="I66" s="121"/>
      <c r="J66" s="121"/>
      <c r="K66" s="186"/>
      <c r="L66" s="187"/>
      <c r="N66" s="189"/>
      <c r="O66" s="189"/>
      <c r="P66" s="189"/>
      <c r="Q66" s="188"/>
      <c r="R66" s="188"/>
      <c r="S66" s="189"/>
      <c r="T66" s="189"/>
      <c r="U66" s="189"/>
      <c r="V66" s="189"/>
      <c r="W66" s="189"/>
      <c r="X66" s="188"/>
      <c r="Y66" s="188"/>
      <c r="Z66" s="189"/>
      <c r="AA66" s="189"/>
      <c r="AB66" s="189"/>
      <c r="AC66" s="189"/>
      <c r="AD66" s="189"/>
      <c r="AE66" s="188"/>
      <c r="AF66" s="188"/>
      <c r="AG66" s="189"/>
      <c r="AH66" s="189"/>
      <c r="AI66" s="189"/>
      <c r="AJ66" s="189"/>
      <c r="AK66" s="189"/>
      <c r="AL66" s="188"/>
      <c r="AM66" s="188"/>
      <c r="AN66" s="189"/>
      <c r="AO66" s="189"/>
      <c r="AP66" s="189"/>
      <c r="AQ66" s="189"/>
      <c r="AS66" s="190">
        <f t="shared" si="11"/>
        <v>0</v>
      </c>
      <c r="AT66" s="190">
        <f t="shared" si="12"/>
        <v>0</v>
      </c>
      <c r="AU66" s="190">
        <f t="shared" si="13"/>
        <v>0</v>
      </c>
      <c r="AV66" s="190">
        <f t="shared" si="14"/>
        <v>0</v>
      </c>
      <c r="AW66" s="190">
        <f t="shared" si="15"/>
        <v>0</v>
      </c>
      <c r="AX66" s="190">
        <f t="shared" si="16"/>
        <v>0</v>
      </c>
      <c r="AY66" s="190">
        <f t="shared" si="17"/>
        <v>0</v>
      </c>
      <c r="AZ66" s="190">
        <f t="shared" si="18"/>
        <v>0</v>
      </c>
      <c r="BA66" s="190">
        <f t="shared" si="19"/>
        <v>0</v>
      </c>
      <c r="BB66" s="190">
        <f t="shared" si="20"/>
        <v>0</v>
      </c>
      <c r="BC66" s="190">
        <f t="shared" si="21"/>
        <v>0</v>
      </c>
      <c r="BD66" s="190">
        <f t="shared" si="22"/>
        <v>0</v>
      </c>
      <c r="BE66" s="190">
        <f t="shared" si="23"/>
        <v>0</v>
      </c>
      <c r="BF66" s="190">
        <f t="shared" si="24"/>
        <v>0</v>
      </c>
      <c r="BG66" s="190">
        <f t="shared" si="25"/>
        <v>0</v>
      </c>
      <c r="BH66" s="190" t="str">
        <f t="shared" ref="BH66" si="133">IF(AS66&gt;0,($J66*AS66*$F$14),"0")</f>
        <v>0</v>
      </c>
      <c r="BI66" s="190" t="str">
        <f t="shared" ref="BI66" si="134">IF(AT66&gt;0,($J66*AT66*$F$15),"0")</f>
        <v>0</v>
      </c>
      <c r="BJ66" s="190" t="str">
        <f t="shared" ref="BJ66" si="135">IF(AU66&gt;0,($J66*AU66*$F$16),"0")</f>
        <v>0</v>
      </c>
      <c r="BK66" s="190" t="str">
        <f t="shared" ref="BK66" si="136">IF(AV66&gt;0,($J66*AV66*$F$17),"0")</f>
        <v>0</v>
      </c>
      <c r="BL66" s="190" t="str">
        <f t="shared" ref="BL66" si="137">IF(AW66&gt;0,($J66*AW66*$F$17),"0")</f>
        <v>0</v>
      </c>
      <c r="BM66" s="190" t="str">
        <f t="shared" ref="BM66" si="138">IF(AX66&gt;0,($J66*AX66*$F$19),"0")</f>
        <v>0</v>
      </c>
      <c r="BN66" s="190" t="str">
        <f t="shared" ref="BN66" si="139">IF(AY66&gt;0,($J66*AY66*$F$20),"0")</f>
        <v>0</v>
      </c>
      <c r="BO66" s="190" t="str">
        <f t="shared" ref="BO66" si="140">IF(AZ66&gt;0,($J66*AZ66*$F$21),"0")</f>
        <v>0</v>
      </c>
      <c r="BP66" s="190" t="str">
        <f t="shared" ref="BP66" si="141">IF(BA66&gt;0,($J66*BA66*$F$22),"0")</f>
        <v>0</v>
      </c>
      <c r="BQ66" s="190" t="str">
        <f t="shared" ref="BQ66" si="142">IF(BB66&gt;0,($J66*BB66*$F$23),"0")</f>
        <v>0</v>
      </c>
      <c r="BR66" s="190" t="str">
        <f t="shared" ref="BR66" si="143">IF(BC66&gt;0,($J66*BC66*$F$24),"0")</f>
        <v>0</v>
      </c>
      <c r="BS66" s="190" t="str">
        <f t="shared" ref="BS66" si="144">IF(BD66&gt;0,($J66*BD66*$F$25),"0")</f>
        <v>0</v>
      </c>
      <c r="BT66" s="190" t="str">
        <f t="shared" ref="BT66" si="145">IF(BE66&gt;0,($J66*BE66*$F$26),"0")</f>
        <v>0</v>
      </c>
      <c r="BU66" s="190" t="str">
        <f t="shared" ref="BU66" si="146">IF(BF66&gt;0,($J66*BF66*$F$27),"0")</f>
        <v>0</v>
      </c>
      <c r="BV66" s="190" t="str">
        <f t="shared" ref="BV66" si="147">IF(BG66&gt;0,($J66*BG66*$F$28),"0")</f>
        <v>0</v>
      </c>
      <c r="BX66" s="193"/>
    </row>
    <row r="67" spans="1:76" ht="20.100000000000001" customHeight="1" thickBot="1">
      <c r="A67" s="191"/>
      <c r="B67" s="88" t="s">
        <v>66</v>
      </c>
      <c r="C67" s="88">
        <v>0.53472222222222221</v>
      </c>
      <c r="D67" s="90" t="s">
        <v>156</v>
      </c>
      <c r="E67" s="90" t="s">
        <v>179</v>
      </c>
      <c r="F67" s="90" t="s">
        <v>201</v>
      </c>
      <c r="G67" s="90" t="s">
        <v>223</v>
      </c>
      <c r="H67" s="122" t="s">
        <v>245</v>
      </c>
      <c r="I67" s="123">
        <v>270</v>
      </c>
      <c r="J67" s="123">
        <f>$I67*'Campaign Total'!$F$48</f>
        <v>297</v>
      </c>
      <c r="K67" s="186">
        <f>SUM(AS67:BG67)</f>
        <v>0</v>
      </c>
      <c r="L67" s="187">
        <f>SUM(BH67:BV67)</f>
        <v>0</v>
      </c>
      <c r="N67" s="192"/>
      <c r="O67" s="192"/>
      <c r="P67" s="192"/>
      <c r="Q67" s="188"/>
      <c r="R67" s="188"/>
      <c r="S67" s="192"/>
      <c r="T67" s="192"/>
      <c r="U67" s="192"/>
      <c r="V67" s="192"/>
      <c r="W67" s="192"/>
      <c r="X67" s="188"/>
      <c r="Y67" s="188"/>
      <c r="Z67" s="192"/>
      <c r="AA67" s="192"/>
      <c r="AB67" s="192"/>
      <c r="AC67" s="192"/>
      <c r="AD67" s="192"/>
      <c r="AE67" s="188"/>
      <c r="AF67" s="188"/>
      <c r="AG67" s="192"/>
      <c r="AH67" s="192"/>
      <c r="AI67" s="192"/>
      <c r="AJ67" s="192"/>
      <c r="AK67" s="192"/>
      <c r="AL67" s="188"/>
      <c r="AM67" s="188"/>
      <c r="AN67" s="192"/>
      <c r="AO67" s="192"/>
      <c r="AP67" s="192"/>
      <c r="AQ67" s="192"/>
      <c r="AS67" s="190">
        <f t="shared" si="11"/>
        <v>0</v>
      </c>
      <c r="AT67" s="190">
        <f t="shared" si="12"/>
        <v>0</v>
      </c>
      <c r="AU67" s="190">
        <f t="shared" si="13"/>
        <v>0</v>
      </c>
      <c r="AV67" s="190">
        <f t="shared" si="14"/>
        <v>0</v>
      </c>
      <c r="AW67" s="190">
        <f t="shared" si="15"/>
        <v>0</v>
      </c>
      <c r="AX67" s="190">
        <f t="shared" si="16"/>
        <v>0</v>
      </c>
      <c r="AY67" s="190">
        <f t="shared" si="17"/>
        <v>0</v>
      </c>
      <c r="AZ67" s="190">
        <f t="shared" si="18"/>
        <v>0</v>
      </c>
      <c r="BA67" s="190">
        <f t="shared" si="19"/>
        <v>0</v>
      </c>
      <c r="BB67" s="190">
        <f t="shared" si="20"/>
        <v>0</v>
      </c>
      <c r="BC67" s="190">
        <f t="shared" si="21"/>
        <v>0</v>
      </c>
      <c r="BD67" s="190">
        <f t="shared" si="22"/>
        <v>0</v>
      </c>
      <c r="BE67" s="190">
        <f t="shared" si="23"/>
        <v>0</v>
      </c>
      <c r="BF67" s="190">
        <f t="shared" si="24"/>
        <v>0</v>
      </c>
      <c r="BG67" s="190">
        <f t="shared" si="25"/>
        <v>0</v>
      </c>
      <c r="BH67" s="190" t="str">
        <f t="shared" si="41"/>
        <v>0</v>
      </c>
      <c r="BI67" s="190" t="str">
        <f t="shared" si="42"/>
        <v>0</v>
      </c>
      <c r="BJ67" s="190" t="str">
        <f t="shared" si="43"/>
        <v>0</v>
      </c>
      <c r="BK67" s="190" t="str">
        <f t="shared" si="44"/>
        <v>0</v>
      </c>
      <c r="BL67" s="190" t="str">
        <f t="shared" si="45"/>
        <v>0</v>
      </c>
      <c r="BM67" s="190" t="str">
        <f t="shared" si="46"/>
        <v>0</v>
      </c>
      <c r="BN67" s="190" t="str">
        <f t="shared" si="47"/>
        <v>0</v>
      </c>
      <c r="BO67" s="190" t="str">
        <f t="shared" si="48"/>
        <v>0</v>
      </c>
      <c r="BP67" s="190" t="str">
        <f t="shared" si="49"/>
        <v>0</v>
      </c>
      <c r="BQ67" s="190" t="str">
        <f t="shared" si="50"/>
        <v>0</v>
      </c>
      <c r="BR67" s="190" t="str">
        <f t="shared" si="51"/>
        <v>0</v>
      </c>
      <c r="BS67" s="190" t="str">
        <f t="shared" si="52"/>
        <v>0</v>
      </c>
      <c r="BT67" s="190" t="str">
        <f t="shared" si="53"/>
        <v>0</v>
      </c>
      <c r="BU67" s="190" t="str">
        <f t="shared" si="54"/>
        <v>0</v>
      </c>
      <c r="BV67" s="190" t="str">
        <f t="shared" si="55"/>
        <v>0</v>
      </c>
      <c r="BX67" s="193"/>
    </row>
    <row r="68" spans="1:76" ht="20.100000000000001" customHeight="1" thickBot="1">
      <c r="A68" s="191"/>
      <c r="B68" s="87" t="s">
        <v>65</v>
      </c>
      <c r="C68" s="87">
        <v>0.53680555555555554</v>
      </c>
      <c r="D68" s="232" t="s">
        <v>345</v>
      </c>
      <c r="E68" s="233"/>
      <c r="F68" s="233"/>
      <c r="G68" s="233"/>
      <c r="H68" s="252"/>
      <c r="I68" s="121"/>
      <c r="J68" s="121"/>
      <c r="K68" s="186"/>
      <c r="L68" s="187"/>
      <c r="N68" s="189"/>
      <c r="O68" s="189"/>
      <c r="P68" s="189"/>
      <c r="Q68" s="188"/>
      <c r="R68" s="188"/>
      <c r="S68" s="189"/>
      <c r="T68" s="189"/>
      <c r="U68" s="189"/>
      <c r="V68" s="189"/>
      <c r="W68" s="189"/>
      <c r="X68" s="188"/>
      <c r="Y68" s="188"/>
      <c r="Z68" s="189"/>
      <c r="AA68" s="189"/>
      <c r="AB68" s="189"/>
      <c r="AC68" s="189"/>
      <c r="AD68" s="189"/>
      <c r="AE68" s="188"/>
      <c r="AF68" s="188"/>
      <c r="AG68" s="189"/>
      <c r="AH68" s="189"/>
      <c r="AI68" s="189"/>
      <c r="AJ68" s="189"/>
      <c r="AK68" s="189"/>
      <c r="AL68" s="188"/>
      <c r="AM68" s="188"/>
      <c r="AN68" s="189"/>
      <c r="AO68" s="189"/>
      <c r="AP68" s="189"/>
      <c r="AQ68" s="189"/>
      <c r="AS68" s="190">
        <f t="shared" si="11"/>
        <v>0</v>
      </c>
      <c r="AT68" s="190">
        <f t="shared" si="12"/>
        <v>0</v>
      </c>
      <c r="AU68" s="190">
        <f t="shared" si="13"/>
        <v>0</v>
      </c>
      <c r="AV68" s="190">
        <f t="shared" si="14"/>
        <v>0</v>
      </c>
      <c r="AW68" s="190">
        <f t="shared" si="15"/>
        <v>0</v>
      </c>
      <c r="AX68" s="190">
        <f t="shared" si="16"/>
        <v>0</v>
      </c>
      <c r="AY68" s="190">
        <f t="shared" si="17"/>
        <v>0</v>
      </c>
      <c r="AZ68" s="190">
        <f t="shared" si="18"/>
        <v>0</v>
      </c>
      <c r="BA68" s="190">
        <f t="shared" si="19"/>
        <v>0</v>
      </c>
      <c r="BB68" s="190">
        <f t="shared" si="20"/>
        <v>0</v>
      </c>
      <c r="BC68" s="190">
        <f t="shared" si="21"/>
        <v>0</v>
      </c>
      <c r="BD68" s="190">
        <f t="shared" si="22"/>
        <v>0</v>
      </c>
      <c r="BE68" s="190">
        <f t="shared" si="23"/>
        <v>0</v>
      </c>
      <c r="BF68" s="190">
        <f t="shared" si="24"/>
        <v>0</v>
      </c>
      <c r="BG68" s="190">
        <f t="shared" si="25"/>
        <v>0</v>
      </c>
      <c r="BH68" s="190" t="str">
        <f t="shared" si="41"/>
        <v>0</v>
      </c>
      <c r="BI68" s="190" t="str">
        <f t="shared" si="42"/>
        <v>0</v>
      </c>
      <c r="BJ68" s="190" t="str">
        <f t="shared" si="43"/>
        <v>0</v>
      </c>
      <c r="BK68" s="190" t="str">
        <f t="shared" si="44"/>
        <v>0</v>
      </c>
      <c r="BL68" s="190" t="str">
        <f t="shared" si="45"/>
        <v>0</v>
      </c>
      <c r="BM68" s="190" t="str">
        <f t="shared" si="46"/>
        <v>0</v>
      </c>
      <c r="BN68" s="190" t="str">
        <f t="shared" si="47"/>
        <v>0</v>
      </c>
      <c r="BO68" s="190" t="str">
        <f t="shared" si="48"/>
        <v>0</v>
      </c>
      <c r="BP68" s="190" t="str">
        <f t="shared" si="49"/>
        <v>0</v>
      </c>
      <c r="BQ68" s="190" t="str">
        <f t="shared" si="50"/>
        <v>0</v>
      </c>
      <c r="BR68" s="190" t="str">
        <f t="shared" si="51"/>
        <v>0</v>
      </c>
      <c r="BS68" s="190" t="str">
        <f t="shared" si="52"/>
        <v>0</v>
      </c>
      <c r="BT68" s="190" t="str">
        <f t="shared" si="53"/>
        <v>0</v>
      </c>
      <c r="BU68" s="190" t="str">
        <f t="shared" si="54"/>
        <v>0</v>
      </c>
      <c r="BV68" s="190" t="str">
        <f t="shared" si="55"/>
        <v>0</v>
      </c>
      <c r="BX68" s="193"/>
    </row>
    <row r="69" spans="1:76" ht="20.25" customHeight="1" thickBot="1">
      <c r="A69" s="191"/>
      <c r="B69" s="88" t="s">
        <v>66</v>
      </c>
      <c r="C69" s="88">
        <v>0.55208333333333337</v>
      </c>
      <c r="D69" s="90" t="s">
        <v>157</v>
      </c>
      <c r="E69" s="90" t="s">
        <v>180</v>
      </c>
      <c r="F69" s="90" t="s">
        <v>202</v>
      </c>
      <c r="G69" s="90" t="s">
        <v>224</v>
      </c>
      <c r="H69" s="90" t="s">
        <v>246</v>
      </c>
      <c r="I69" s="125">
        <v>260</v>
      </c>
      <c r="J69" s="125">
        <f>$I69*'Campaign Total'!$F$48</f>
        <v>286</v>
      </c>
      <c r="K69" s="186">
        <f>SUM(AS69:BG69)</f>
        <v>0</v>
      </c>
      <c r="L69" s="187">
        <f>SUM(BH69:BV69)</f>
        <v>0</v>
      </c>
      <c r="N69" s="192"/>
      <c r="O69" s="192"/>
      <c r="P69" s="192"/>
      <c r="Q69" s="188"/>
      <c r="R69" s="188"/>
      <c r="S69" s="192"/>
      <c r="T69" s="192"/>
      <c r="U69" s="192"/>
      <c r="V69" s="192"/>
      <c r="W69" s="192"/>
      <c r="X69" s="188"/>
      <c r="Y69" s="188"/>
      <c r="Z69" s="192"/>
      <c r="AA69" s="192"/>
      <c r="AB69" s="192"/>
      <c r="AC69" s="192"/>
      <c r="AD69" s="192"/>
      <c r="AE69" s="188"/>
      <c r="AF69" s="188"/>
      <c r="AG69" s="192"/>
      <c r="AH69" s="192"/>
      <c r="AI69" s="192"/>
      <c r="AJ69" s="192"/>
      <c r="AK69" s="192"/>
      <c r="AL69" s="188"/>
      <c r="AM69" s="188"/>
      <c r="AN69" s="192"/>
      <c r="AO69" s="192"/>
      <c r="AP69" s="192"/>
      <c r="AQ69" s="192"/>
      <c r="AS69" s="190">
        <f t="shared" ref="AS69:AS100" si="148">COUNTIF($N69:$AQ69,"a")</f>
        <v>0</v>
      </c>
      <c r="AT69" s="190">
        <f t="shared" ref="AT69:AT100" si="149">COUNTIF($N69:$AQ69,"b")</f>
        <v>0</v>
      </c>
      <c r="AU69" s="190">
        <f t="shared" ref="AU69:AU100" si="150">COUNTIF($N69:$AQ69,"c")</f>
        <v>0</v>
      </c>
      <c r="AV69" s="190">
        <f t="shared" ref="AV69:AV100" si="151">COUNTIF($N69:$AQ69,"d")</f>
        <v>0</v>
      </c>
      <c r="AW69" s="190">
        <f t="shared" ref="AW69:AW100" si="152">COUNTIF($N69:$AQ69,"e")</f>
        <v>0</v>
      </c>
      <c r="AX69" s="190">
        <f t="shared" ref="AX69:AX100" si="153">COUNTIF($N69:$AQ69,"f")</f>
        <v>0</v>
      </c>
      <c r="AY69" s="190">
        <f t="shared" ref="AY69:AY100" si="154">COUNTIF($N69:$AQ69,"g")</f>
        <v>0</v>
      </c>
      <c r="AZ69" s="190">
        <f t="shared" ref="AZ69:AZ100" si="155">COUNTIF($N69:$AQ69,"h")</f>
        <v>0</v>
      </c>
      <c r="BA69" s="190">
        <f t="shared" ref="BA69:BA100" si="156">COUNTIF($N69:$AQ69,"i")</f>
        <v>0</v>
      </c>
      <c r="BB69" s="190">
        <f t="shared" ref="BB69:BB100" si="157">COUNTIF($N69:$AQ69,"j")</f>
        <v>0</v>
      </c>
      <c r="BC69" s="190">
        <f t="shared" ref="BC69:BC100" si="158">COUNTIF($N69:$AQ69,"k")</f>
        <v>0</v>
      </c>
      <c r="BD69" s="190">
        <f t="shared" ref="BD69:BD100" si="159">COUNTIF($N69:$AQ69,"l")</f>
        <v>0</v>
      </c>
      <c r="BE69" s="190">
        <f t="shared" ref="BE69:BE100" si="160">COUNTIF($N69:$AQ69,"m")</f>
        <v>0</v>
      </c>
      <c r="BF69" s="190">
        <f t="shared" ref="BF69:BF100" si="161">COUNTIF($N69:$AQ69,"n")</f>
        <v>0</v>
      </c>
      <c r="BG69" s="190">
        <f t="shared" ref="BG69:BG100" si="162">COUNTIF($N69:$AQ69,"o")</f>
        <v>0</v>
      </c>
      <c r="BH69" s="190" t="str">
        <f t="shared" ref="BH69:BH97" si="163">IF(AS69&gt;0,($J69*AS69*$F$14),"0")</f>
        <v>0</v>
      </c>
      <c r="BI69" s="190" t="str">
        <f t="shared" ref="BI69:BI97" si="164">IF(AT69&gt;0,($J69*AT69*$F$15),"0")</f>
        <v>0</v>
      </c>
      <c r="BJ69" s="190" t="str">
        <f t="shared" ref="BJ69:BJ97" si="165">IF(AU69&gt;0,($J69*AU69*$F$16),"0")</f>
        <v>0</v>
      </c>
      <c r="BK69" s="190" t="str">
        <f t="shared" ref="BK69:BK97" si="166">IF(AV69&gt;0,($J69*AV69*$F$17),"0")</f>
        <v>0</v>
      </c>
      <c r="BL69" s="190" t="str">
        <f t="shared" ref="BL69:BL97" si="167">IF(AW69&gt;0,($J69*AW69*$F$17),"0")</f>
        <v>0</v>
      </c>
      <c r="BM69" s="190" t="str">
        <f t="shared" ref="BM69:BM97" si="168">IF(AX69&gt;0,($J69*AX69*$F$19),"0")</f>
        <v>0</v>
      </c>
      <c r="BN69" s="190" t="str">
        <f t="shared" ref="BN69:BN97" si="169">IF(AY69&gt;0,($J69*AY69*$F$20),"0")</f>
        <v>0</v>
      </c>
      <c r="BO69" s="190" t="str">
        <f t="shared" ref="BO69:BO97" si="170">IF(AZ69&gt;0,($J69*AZ69*$F$21),"0")</f>
        <v>0</v>
      </c>
      <c r="BP69" s="190" t="str">
        <f t="shared" ref="BP69:BP97" si="171">IF(BA69&gt;0,($J69*BA69*$F$22),"0")</f>
        <v>0</v>
      </c>
      <c r="BQ69" s="190" t="str">
        <f t="shared" ref="BQ69:BQ97" si="172">IF(BB69&gt;0,($J69*BB69*$F$23),"0")</f>
        <v>0</v>
      </c>
      <c r="BR69" s="190" t="str">
        <f t="shared" ref="BR69:BR97" si="173">IF(BC69&gt;0,($J69*BC69*$F$24),"0")</f>
        <v>0</v>
      </c>
      <c r="BS69" s="190" t="str">
        <f t="shared" ref="BS69:BS97" si="174">IF(BD69&gt;0,($J69*BD69*$F$25),"0")</f>
        <v>0</v>
      </c>
      <c r="BT69" s="190" t="str">
        <f t="shared" ref="BT69:BT97" si="175">IF(BE69&gt;0,($J69*BE69*$F$26),"0")</f>
        <v>0</v>
      </c>
      <c r="BU69" s="190" t="str">
        <f t="shared" ref="BU69:BU97" si="176">IF(BF69&gt;0,($J69*BF69*$F$27),"0")</f>
        <v>0</v>
      </c>
      <c r="BV69" s="190" t="str">
        <f t="shared" ref="BV69:BV97" si="177">IF(BG69&gt;0,($J69*BG69*$F$28),"0")</f>
        <v>0</v>
      </c>
      <c r="BX69" s="193"/>
    </row>
    <row r="70" spans="1:76" ht="20.100000000000001" customHeight="1" thickBot="1">
      <c r="A70" s="191"/>
      <c r="B70" s="87" t="s">
        <v>65</v>
      </c>
      <c r="C70" s="87">
        <v>0.55555555555555558</v>
      </c>
      <c r="D70" s="232" t="s">
        <v>345</v>
      </c>
      <c r="E70" s="233"/>
      <c r="F70" s="233"/>
      <c r="G70" s="233"/>
      <c r="H70" s="252"/>
      <c r="I70" s="121"/>
      <c r="J70" s="121"/>
      <c r="K70" s="186"/>
      <c r="L70" s="187"/>
      <c r="N70" s="189"/>
      <c r="O70" s="189"/>
      <c r="P70" s="189"/>
      <c r="Q70" s="188"/>
      <c r="R70" s="188"/>
      <c r="S70" s="189"/>
      <c r="T70" s="189"/>
      <c r="U70" s="189"/>
      <c r="V70" s="189"/>
      <c r="W70" s="189"/>
      <c r="X70" s="188"/>
      <c r="Y70" s="188"/>
      <c r="Z70" s="189"/>
      <c r="AA70" s="189"/>
      <c r="AB70" s="189"/>
      <c r="AC70" s="189"/>
      <c r="AD70" s="189"/>
      <c r="AE70" s="188"/>
      <c r="AF70" s="188"/>
      <c r="AG70" s="189"/>
      <c r="AH70" s="189"/>
      <c r="AI70" s="189"/>
      <c r="AJ70" s="189"/>
      <c r="AK70" s="189"/>
      <c r="AL70" s="188"/>
      <c r="AM70" s="188"/>
      <c r="AN70" s="189"/>
      <c r="AO70" s="189"/>
      <c r="AP70" s="189"/>
      <c r="AQ70" s="189"/>
      <c r="AS70" s="190">
        <f t="shared" si="148"/>
        <v>0</v>
      </c>
      <c r="AT70" s="190">
        <f t="shared" si="149"/>
        <v>0</v>
      </c>
      <c r="AU70" s="190">
        <f t="shared" si="150"/>
        <v>0</v>
      </c>
      <c r="AV70" s="190">
        <f t="shared" si="151"/>
        <v>0</v>
      </c>
      <c r="AW70" s="190">
        <f t="shared" si="152"/>
        <v>0</v>
      </c>
      <c r="AX70" s="190">
        <f t="shared" si="153"/>
        <v>0</v>
      </c>
      <c r="AY70" s="190">
        <f t="shared" si="154"/>
        <v>0</v>
      </c>
      <c r="AZ70" s="190">
        <f t="shared" si="155"/>
        <v>0</v>
      </c>
      <c r="BA70" s="190">
        <f t="shared" si="156"/>
        <v>0</v>
      </c>
      <c r="BB70" s="190">
        <f t="shared" si="157"/>
        <v>0</v>
      </c>
      <c r="BC70" s="190">
        <f t="shared" si="158"/>
        <v>0</v>
      </c>
      <c r="BD70" s="190">
        <f t="shared" si="159"/>
        <v>0</v>
      </c>
      <c r="BE70" s="190">
        <f t="shared" si="160"/>
        <v>0</v>
      </c>
      <c r="BF70" s="190">
        <f t="shared" si="161"/>
        <v>0</v>
      </c>
      <c r="BG70" s="190">
        <f t="shared" si="162"/>
        <v>0</v>
      </c>
      <c r="BH70" s="190" t="str">
        <f t="shared" si="163"/>
        <v>0</v>
      </c>
      <c r="BI70" s="190" t="str">
        <f t="shared" si="164"/>
        <v>0</v>
      </c>
      <c r="BJ70" s="190" t="str">
        <f t="shared" si="165"/>
        <v>0</v>
      </c>
      <c r="BK70" s="190" t="str">
        <f t="shared" si="166"/>
        <v>0</v>
      </c>
      <c r="BL70" s="190" t="str">
        <f t="shared" si="167"/>
        <v>0</v>
      </c>
      <c r="BM70" s="190" t="str">
        <f t="shared" si="168"/>
        <v>0</v>
      </c>
      <c r="BN70" s="190" t="str">
        <f t="shared" si="169"/>
        <v>0</v>
      </c>
      <c r="BO70" s="190" t="str">
        <f t="shared" si="170"/>
        <v>0</v>
      </c>
      <c r="BP70" s="190" t="str">
        <f t="shared" si="171"/>
        <v>0</v>
      </c>
      <c r="BQ70" s="190" t="str">
        <f t="shared" si="172"/>
        <v>0</v>
      </c>
      <c r="BR70" s="190" t="str">
        <f t="shared" si="173"/>
        <v>0</v>
      </c>
      <c r="BS70" s="190" t="str">
        <f t="shared" si="174"/>
        <v>0</v>
      </c>
      <c r="BT70" s="190" t="str">
        <f t="shared" si="175"/>
        <v>0</v>
      </c>
      <c r="BU70" s="190" t="str">
        <f t="shared" si="176"/>
        <v>0</v>
      </c>
      <c r="BV70" s="190" t="str">
        <f t="shared" si="177"/>
        <v>0</v>
      </c>
      <c r="BX70" s="193"/>
    </row>
    <row r="71" spans="1:76" ht="20.100000000000001" customHeight="1" thickBot="1">
      <c r="A71" s="191"/>
      <c r="B71" s="87" t="s">
        <v>65</v>
      </c>
      <c r="C71" s="87">
        <v>0.5625</v>
      </c>
      <c r="D71" s="232" t="s">
        <v>84</v>
      </c>
      <c r="E71" s="233"/>
      <c r="F71" s="233"/>
      <c r="G71" s="233"/>
      <c r="H71" s="233"/>
      <c r="I71" s="121"/>
      <c r="J71" s="121"/>
      <c r="K71" s="186"/>
      <c r="L71" s="187"/>
      <c r="N71" s="189"/>
      <c r="O71" s="189"/>
      <c r="P71" s="189"/>
      <c r="Q71" s="188"/>
      <c r="R71" s="188"/>
      <c r="S71" s="189"/>
      <c r="T71" s="189"/>
      <c r="U71" s="189"/>
      <c r="V71" s="189"/>
      <c r="W71" s="189"/>
      <c r="X71" s="188"/>
      <c r="Y71" s="188"/>
      <c r="Z71" s="189"/>
      <c r="AA71" s="189"/>
      <c r="AB71" s="189"/>
      <c r="AC71" s="189"/>
      <c r="AD71" s="189"/>
      <c r="AE71" s="188"/>
      <c r="AF71" s="188"/>
      <c r="AG71" s="189"/>
      <c r="AH71" s="189"/>
      <c r="AI71" s="189"/>
      <c r="AJ71" s="189"/>
      <c r="AK71" s="189"/>
      <c r="AL71" s="188"/>
      <c r="AM71" s="188"/>
      <c r="AN71" s="189"/>
      <c r="AO71" s="189"/>
      <c r="AP71" s="189"/>
      <c r="AQ71" s="189"/>
      <c r="AS71" s="190">
        <f t="shared" si="148"/>
        <v>0</v>
      </c>
      <c r="AT71" s="190">
        <f t="shared" si="149"/>
        <v>0</v>
      </c>
      <c r="AU71" s="190">
        <f t="shared" si="150"/>
        <v>0</v>
      </c>
      <c r="AV71" s="190">
        <f t="shared" si="151"/>
        <v>0</v>
      </c>
      <c r="AW71" s="190">
        <f t="shared" si="152"/>
        <v>0</v>
      </c>
      <c r="AX71" s="190">
        <f t="shared" si="153"/>
        <v>0</v>
      </c>
      <c r="AY71" s="190">
        <f t="shared" si="154"/>
        <v>0</v>
      </c>
      <c r="AZ71" s="190">
        <f t="shared" si="155"/>
        <v>0</v>
      </c>
      <c r="BA71" s="190">
        <f t="shared" si="156"/>
        <v>0</v>
      </c>
      <c r="BB71" s="190">
        <f t="shared" si="157"/>
        <v>0</v>
      </c>
      <c r="BC71" s="190">
        <f t="shared" si="158"/>
        <v>0</v>
      </c>
      <c r="BD71" s="190">
        <f t="shared" si="159"/>
        <v>0</v>
      </c>
      <c r="BE71" s="190">
        <f t="shared" si="160"/>
        <v>0</v>
      </c>
      <c r="BF71" s="190">
        <f t="shared" si="161"/>
        <v>0</v>
      </c>
      <c r="BG71" s="190">
        <f t="shared" si="162"/>
        <v>0</v>
      </c>
      <c r="BH71" s="190" t="str">
        <f t="shared" si="163"/>
        <v>0</v>
      </c>
      <c r="BI71" s="190" t="str">
        <f t="shared" si="164"/>
        <v>0</v>
      </c>
      <c r="BJ71" s="190" t="str">
        <f t="shared" si="165"/>
        <v>0</v>
      </c>
      <c r="BK71" s="190" t="str">
        <f t="shared" si="166"/>
        <v>0</v>
      </c>
      <c r="BL71" s="190" t="str">
        <f t="shared" si="167"/>
        <v>0</v>
      </c>
      <c r="BM71" s="190" t="str">
        <f t="shared" si="168"/>
        <v>0</v>
      </c>
      <c r="BN71" s="190" t="str">
        <f t="shared" si="169"/>
        <v>0</v>
      </c>
      <c r="BO71" s="190" t="str">
        <f t="shared" si="170"/>
        <v>0</v>
      </c>
      <c r="BP71" s="190" t="str">
        <f t="shared" si="171"/>
        <v>0</v>
      </c>
      <c r="BQ71" s="190" t="str">
        <f t="shared" si="172"/>
        <v>0</v>
      </c>
      <c r="BR71" s="190" t="str">
        <f t="shared" si="173"/>
        <v>0</v>
      </c>
      <c r="BS71" s="190" t="str">
        <f t="shared" si="174"/>
        <v>0</v>
      </c>
      <c r="BT71" s="190" t="str">
        <f t="shared" si="175"/>
        <v>0</v>
      </c>
      <c r="BU71" s="190" t="str">
        <f t="shared" si="176"/>
        <v>0</v>
      </c>
      <c r="BV71" s="190" t="str">
        <f t="shared" si="177"/>
        <v>0</v>
      </c>
      <c r="BX71" s="193"/>
    </row>
    <row r="72" spans="1:76" ht="20.25" customHeight="1" thickBot="1">
      <c r="A72" s="191"/>
      <c r="B72" s="88" t="s">
        <v>66</v>
      </c>
      <c r="C72" s="88">
        <v>0.57500000000000007</v>
      </c>
      <c r="D72" s="90" t="s">
        <v>346</v>
      </c>
      <c r="E72" s="90" t="s">
        <v>347</v>
      </c>
      <c r="F72" s="90" t="s">
        <v>348</v>
      </c>
      <c r="G72" s="90" t="s">
        <v>349</v>
      </c>
      <c r="H72" s="90" t="s">
        <v>350</v>
      </c>
      <c r="I72" s="123">
        <v>490</v>
      </c>
      <c r="J72" s="123">
        <f>$I72*'Campaign Total'!$F$48</f>
        <v>539</v>
      </c>
      <c r="K72" s="186">
        <f>SUM(AS72:BG72)</f>
        <v>0</v>
      </c>
      <c r="L72" s="187">
        <f>SUM(BH72:BV72)</f>
        <v>0</v>
      </c>
      <c r="N72" s="192"/>
      <c r="O72" s="192"/>
      <c r="P72" s="192"/>
      <c r="Q72" s="188"/>
      <c r="R72" s="188"/>
      <c r="S72" s="192"/>
      <c r="T72" s="192"/>
      <c r="U72" s="192"/>
      <c r="V72" s="192"/>
      <c r="W72" s="192"/>
      <c r="X72" s="188"/>
      <c r="Y72" s="188"/>
      <c r="Z72" s="192"/>
      <c r="AA72" s="192"/>
      <c r="AB72" s="192"/>
      <c r="AC72" s="192"/>
      <c r="AD72" s="192"/>
      <c r="AE72" s="188"/>
      <c r="AF72" s="188"/>
      <c r="AG72" s="192"/>
      <c r="AH72" s="192"/>
      <c r="AI72" s="192"/>
      <c r="AJ72" s="192"/>
      <c r="AK72" s="192"/>
      <c r="AL72" s="188"/>
      <c r="AM72" s="188"/>
      <c r="AN72" s="192"/>
      <c r="AO72" s="192"/>
      <c r="AP72" s="192"/>
      <c r="AQ72" s="192"/>
      <c r="AS72" s="190">
        <f t="shared" si="148"/>
        <v>0</v>
      </c>
      <c r="AT72" s="190">
        <f t="shared" si="149"/>
        <v>0</v>
      </c>
      <c r="AU72" s="190">
        <f t="shared" si="150"/>
        <v>0</v>
      </c>
      <c r="AV72" s="190">
        <f t="shared" si="151"/>
        <v>0</v>
      </c>
      <c r="AW72" s="190">
        <f t="shared" si="152"/>
        <v>0</v>
      </c>
      <c r="AX72" s="190">
        <f t="shared" si="153"/>
        <v>0</v>
      </c>
      <c r="AY72" s="190">
        <f t="shared" si="154"/>
        <v>0</v>
      </c>
      <c r="AZ72" s="190">
        <f t="shared" si="155"/>
        <v>0</v>
      </c>
      <c r="BA72" s="190">
        <f t="shared" si="156"/>
        <v>0</v>
      </c>
      <c r="BB72" s="190">
        <f t="shared" si="157"/>
        <v>0</v>
      </c>
      <c r="BC72" s="190">
        <f t="shared" si="158"/>
        <v>0</v>
      </c>
      <c r="BD72" s="190">
        <f t="shared" si="159"/>
        <v>0</v>
      </c>
      <c r="BE72" s="190">
        <f t="shared" si="160"/>
        <v>0</v>
      </c>
      <c r="BF72" s="190">
        <f t="shared" si="161"/>
        <v>0</v>
      </c>
      <c r="BG72" s="190">
        <f t="shared" si="162"/>
        <v>0</v>
      </c>
      <c r="BH72" s="190" t="str">
        <f t="shared" ref="BH72" si="178">IF(AS72&gt;0,($J72*AS72*$F$14),"0")</f>
        <v>0</v>
      </c>
      <c r="BI72" s="190" t="str">
        <f t="shared" ref="BI72" si="179">IF(AT72&gt;0,($J72*AT72*$F$15),"0")</f>
        <v>0</v>
      </c>
      <c r="BJ72" s="190" t="str">
        <f t="shared" ref="BJ72" si="180">IF(AU72&gt;0,($J72*AU72*$F$16),"0")</f>
        <v>0</v>
      </c>
      <c r="BK72" s="190" t="str">
        <f t="shared" ref="BK72" si="181">IF(AV72&gt;0,($J72*AV72*$F$17),"0")</f>
        <v>0</v>
      </c>
      <c r="BL72" s="190" t="str">
        <f t="shared" ref="BL72" si="182">IF(AW72&gt;0,($J72*AW72*$F$17),"0")</f>
        <v>0</v>
      </c>
      <c r="BM72" s="190" t="str">
        <f t="shared" ref="BM72" si="183">IF(AX72&gt;0,($J72*AX72*$F$19),"0")</f>
        <v>0</v>
      </c>
      <c r="BN72" s="190" t="str">
        <f t="shared" ref="BN72" si="184">IF(AY72&gt;0,($J72*AY72*$F$20),"0")</f>
        <v>0</v>
      </c>
      <c r="BO72" s="190" t="str">
        <f t="shared" ref="BO72" si="185">IF(AZ72&gt;0,($J72*AZ72*$F$21),"0")</f>
        <v>0</v>
      </c>
      <c r="BP72" s="190" t="str">
        <f t="shared" ref="BP72" si="186">IF(BA72&gt;0,($J72*BA72*$F$22),"0")</f>
        <v>0</v>
      </c>
      <c r="BQ72" s="190" t="str">
        <f t="shared" ref="BQ72" si="187">IF(BB72&gt;0,($J72*BB72*$F$23),"0")</f>
        <v>0</v>
      </c>
      <c r="BR72" s="190" t="str">
        <f t="shared" ref="BR72" si="188">IF(BC72&gt;0,($J72*BC72*$F$24),"0")</f>
        <v>0</v>
      </c>
      <c r="BS72" s="190" t="str">
        <f t="shared" ref="BS72" si="189">IF(BD72&gt;0,($J72*BD72*$F$25),"0")</f>
        <v>0</v>
      </c>
      <c r="BT72" s="190" t="str">
        <f t="shared" ref="BT72" si="190">IF(BE72&gt;0,($J72*BE72*$F$26),"0")</f>
        <v>0</v>
      </c>
      <c r="BU72" s="190" t="str">
        <f t="shared" ref="BU72" si="191">IF(BF72&gt;0,($J72*BF72*$F$27),"0")</f>
        <v>0</v>
      </c>
      <c r="BV72" s="190" t="str">
        <f t="shared" ref="BV72" si="192">IF(BG72&gt;0,($J72*BG72*$F$28),"0")</f>
        <v>0</v>
      </c>
      <c r="BX72" s="193"/>
    </row>
    <row r="73" spans="1:76" ht="20.100000000000001" customHeight="1" thickBot="1">
      <c r="A73" s="191"/>
      <c r="B73" s="87" t="s">
        <v>65</v>
      </c>
      <c r="C73" s="126">
        <v>0.58333333333333337</v>
      </c>
      <c r="D73" s="226" t="s">
        <v>147</v>
      </c>
      <c r="E73" s="227"/>
      <c r="F73" s="227"/>
      <c r="G73" s="227"/>
      <c r="H73" s="228"/>
      <c r="I73" s="121"/>
      <c r="J73" s="121"/>
      <c r="K73" s="186"/>
      <c r="L73" s="187"/>
      <c r="N73" s="189"/>
      <c r="O73" s="189"/>
      <c r="P73" s="189"/>
      <c r="Q73" s="188"/>
      <c r="R73" s="188"/>
      <c r="S73" s="189"/>
      <c r="T73" s="189"/>
      <c r="U73" s="189"/>
      <c r="V73" s="189"/>
      <c r="W73" s="189"/>
      <c r="X73" s="188"/>
      <c r="Y73" s="188"/>
      <c r="Z73" s="189"/>
      <c r="AA73" s="189"/>
      <c r="AB73" s="189"/>
      <c r="AC73" s="189"/>
      <c r="AD73" s="189"/>
      <c r="AE73" s="188"/>
      <c r="AF73" s="188"/>
      <c r="AG73" s="189"/>
      <c r="AH73" s="189"/>
      <c r="AI73" s="189"/>
      <c r="AJ73" s="189"/>
      <c r="AK73" s="189"/>
      <c r="AL73" s="188"/>
      <c r="AM73" s="188"/>
      <c r="AN73" s="189"/>
      <c r="AO73" s="189"/>
      <c r="AP73" s="189"/>
      <c r="AQ73" s="189"/>
      <c r="AS73" s="190">
        <f t="shared" si="148"/>
        <v>0</v>
      </c>
      <c r="AT73" s="190">
        <f t="shared" si="149"/>
        <v>0</v>
      </c>
      <c r="AU73" s="190">
        <f t="shared" si="150"/>
        <v>0</v>
      </c>
      <c r="AV73" s="190">
        <f t="shared" si="151"/>
        <v>0</v>
      </c>
      <c r="AW73" s="190">
        <f t="shared" si="152"/>
        <v>0</v>
      </c>
      <c r="AX73" s="190">
        <f t="shared" si="153"/>
        <v>0</v>
      </c>
      <c r="AY73" s="190">
        <f t="shared" si="154"/>
        <v>0</v>
      </c>
      <c r="AZ73" s="190">
        <f t="shared" si="155"/>
        <v>0</v>
      </c>
      <c r="BA73" s="190">
        <f t="shared" si="156"/>
        <v>0</v>
      </c>
      <c r="BB73" s="190">
        <f t="shared" si="157"/>
        <v>0</v>
      </c>
      <c r="BC73" s="190">
        <f t="shared" si="158"/>
        <v>0</v>
      </c>
      <c r="BD73" s="190">
        <f t="shared" si="159"/>
        <v>0</v>
      </c>
      <c r="BE73" s="190">
        <f t="shared" si="160"/>
        <v>0</v>
      </c>
      <c r="BF73" s="190">
        <f t="shared" si="161"/>
        <v>0</v>
      </c>
      <c r="BG73" s="190">
        <f t="shared" si="162"/>
        <v>0</v>
      </c>
      <c r="BH73" s="190" t="str">
        <f t="shared" si="163"/>
        <v>0</v>
      </c>
      <c r="BI73" s="190" t="str">
        <f t="shared" si="164"/>
        <v>0</v>
      </c>
      <c r="BJ73" s="190" t="str">
        <f t="shared" si="165"/>
        <v>0</v>
      </c>
      <c r="BK73" s="190" t="str">
        <f t="shared" si="166"/>
        <v>0</v>
      </c>
      <c r="BL73" s="190" t="str">
        <f t="shared" si="167"/>
        <v>0</v>
      </c>
      <c r="BM73" s="190" t="str">
        <f t="shared" si="168"/>
        <v>0</v>
      </c>
      <c r="BN73" s="190" t="str">
        <f t="shared" si="169"/>
        <v>0</v>
      </c>
      <c r="BO73" s="190" t="str">
        <f t="shared" si="170"/>
        <v>0</v>
      </c>
      <c r="BP73" s="190" t="str">
        <f t="shared" si="171"/>
        <v>0</v>
      </c>
      <c r="BQ73" s="190" t="str">
        <f t="shared" si="172"/>
        <v>0</v>
      </c>
      <c r="BR73" s="190" t="str">
        <f t="shared" si="173"/>
        <v>0</v>
      </c>
      <c r="BS73" s="190" t="str">
        <f t="shared" si="174"/>
        <v>0</v>
      </c>
      <c r="BT73" s="190" t="str">
        <f t="shared" si="175"/>
        <v>0</v>
      </c>
      <c r="BU73" s="190" t="str">
        <f t="shared" si="176"/>
        <v>0</v>
      </c>
      <c r="BV73" s="190" t="str">
        <f t="shared" si="177"/>
        <v>0</v>
      </c>
      <c r="BX73" s="193"/>
    </row>
    <row r="74" spans="1:76" ht="31.9" customHeight="1" thickBot="1">
      <c r="A74" s="191"/>
      <c r="B74" s="87" t="s">
        <v>65</v>
      </c>
      <c r="C74" s="87">
        <v>0.59375</v>
      </c>
      <c r="D74" s="145" t="s">
        <v>359</v>
      </c>
      <c r="E74" s="145" t="s">
        <v>370</v>
      </c>
      <c r="F74" s="136" t="s">
        <v>357</v>
      </c>
      <c r="G74" s="136" t="s">
        <v>358</v>
      </c>
      <c r="H74" s="136" t="s">
        <v>373</v>
      </c>
      <c r="I74" s="127"/>
      <c r="J74" s="121"/>
      <c r="K74" s="186"/>
      <c r="L74" s="187"/>
      <c r="N74" s="189"/>
      <c r="O74" s="189"/>
      <c r="P74" s="189"/>
      <c r="Q74" s="188"/>
      <c r="R74" s="188"/>
      <c r="S74" s="189"/>
      <c r="T74" s="189"/>
      <c r="U74" s="189"/>
      <c r="V74" s="189"/>
      <c r="W74" s="189"/>
      <c r="X74" s="188"/>
      <c r="Y74" s="188"/>
      <c r="Z74" s="189"/>
      <c r="AA74" s="189"/>
      <c r="AB74" s="189"/>
      <c r="AC74" s="189"/>
      <c r="AD74" s="189"/>
      <c r="AE74" s="188"/>
      <c r="AF74" s="188"/>
      <c r="AG74" s="189"/>
      <c r="AH74" s="189"/>
      <c r="AI74" s="189"/>
      <c r="AJ74" s="189"/>
      <c r="AK74" s="189"/>
      <c r="AL74" s="188"/>
      <c r="AM74" s="188"/>
      <c r="AN74" s="189"/>
      <c r="AO74" s="189"/>
      <c r="AP74" s="189"/>
      <c r="AQ74" s="189"/>
      <c r="AS74" s="190">
        <f t="shared" si="148"/>
        <v>0</v>
      </c>
      <c r="AT74" s="190">
        <f t="shared" si="149"/>
        <v>0</v>
      </c>
      <c r="AU74" s="190">
        <f t="shared" si="150"/>
        <v>0</v>
      </c>
      <c r="AV74" s="190">
        <f t="shared" si="151"/>
        <v>0</v>
      </c>
      <c r="AW74" s="190">
        <f t="shared" si="152"/>
        <v>0</v>
      </c>
      <c r="AX74" s="190">
        <f t="shared" si="153"/>
        <v>0</v>
      </c>
      <c r="AY74" s="190">
        <f t="shared" si="154"/>
        <v>0</v>
      </c>
      <c r="AZ74" s="190">
        <f t="shared" si="155"/>
        <v>0</v>
      </c>
      <c r="BA74" s="190">
        <f t="shared" si="156"/>
        <v>0</v>
      </c>
      <c r="BB74" s="190">
        <f t="shared" si="157"/>
        <v>0</v>
      </c>
      <c r="BC74" s="190">
        <f t="shared" si="158"/>
        <v>0</v>
      </c>
      <c r="BD74" s="190">
        <f t="shared" si="159"/>
        <v>0</v>
      </c>
      <c r="BE74" s="190">
        <f t="shared" si="160"/>
        <v>0</v>
      </c>
      <c r="BF74" s="190">
        <f t="shared" si="161"/>
        <v>0</v>
      </c>
      <c r="BG74" s="190">
        <f t="shared" si="162"/>
        <v>0</v>
      </c>
      <c r="BH74" s="190" t="str">
        <f t="shared" si="163"/>
        <v>0</v>
      </c>
      <c r="BI74" s="190" t="str">
        <f t="shared" si="164"/>
        <v>0</v>
      </c>
      <c r="BJ74" s="190" t="str">
        <f t="shared" si="165"/>
        <v>0</v>
      </c>
      <c r="BK74" s="190" t="str">
        <f t="shared" si="166"/>
        <v>0</v>
      </c>
      <c r="BL74" s="190" t="str">
        <f t="shared" si="167"/>
        <v>0</v>
      </c>
      <c r="BM74" s="190" t="str">
        <f t="shared" si="168"/>
        <v>0</v>
      </c>
      <c r="BN74" s="190" t="str">
        <f t="shared" si="169"/>
        <v>0</v>
      </c>
      <c r="BO74" s="190" t="str">
        <f t="shared" si="170"/>
        <v>0</v>
      </c>
      <c r="BP74" s="190" t="str">
        <f t="shared" si="171"/>
        <v>0</v>
      </c>
      <c r="BQ74" s="190" t="str">
        <f t="shared" si="172"/>
        <v>0</v>
      </c>
      <c r="BR74" s="190" t="str">
        <f t="shared" si="173"/>
        <v>0</v>
      </c>
      <c r="BS74" s="190" t="str">
        <f t="shared" si="174"/>
        <v>0</v>
      </c>
      <c r="BT74" s="190" t="str">
        <f t="shared" si="175"/>
        <v>0</v>
      </c>
      <c r="BU74" s="190" t="str">
        <f t="shared" si="176"/>
        <v>0</v>
      </c>
      <c r="BV74" s="190" t="str">
        <f t="shared" si="177"/>
        <v>0</v>
      </c>
      <c r="BX74" s="193"/>
    </row>
    <row r="75" spans="1:76" ht="20.25" customHeight="1" thickBot="1">
      <c r="A75" s="191"/>
      <c r="B75" s="88" t="s">
        <v>66</v>
      </c>
      <c r="C75" s="88">
        <v>0.60763888888888895</v>
      </c>
      <c r="D75" s="89" t="s">
        <v>158</v>
      </c>
      <c r="E75" s="90" t="s">
        <v>181</v>
      </c>
      <c r="F75" s="90" t="s">
        <v>203</v>
      </c>
      <c r="G75" s="90" t="s">
        <v>225</v>
      </c>
      <c r="H75" s="91" t="s">
        <v>247</v>
      </c>
      <c r="I75" s="123">
        <v>340</v>
      </c>
      <c r="J75" s="123">
        <f>$I75*'Campaign Total'!$F$48</f>
        <v>374.00000000000006</v>
      </c>
      <c r="K75" s="186">
        <f>SUM(AS75:BG75)</f>
        <v>0</v>
      </c>
      <c r="L75" s="187">
        <f>SUM(BH75:BV75)</f>
        <v>0</v>
      </c>
      <c r="N75" s="192"/>
      <c r="O75" s="192"/>
      <c r="P75" s="192"/>
      <c r="Q75" s="188"/>
      <c r="R75" s="188"/>
      <c r="S75" s="192"/>
      <c r="T75" s="192"/>
      <c r="U75" s="192"/>
      <c r="V75" s="192"/>
      <c r="W75" s="192"/>
      <c r="X75" s="188"/>
      <c r="Y75" s="188"/>
      <c r="Z75" s="192"/>
      <c r="AA75" s="192"/>
      <c r="AB75" s="192"/>
      <c r="AC75" s="192"/>
      <c r="AD75" s="192"/>
      <c r="AE75" s="188"/>
      <c r="AF75" s="188"/>
      <c r="AG75" s="192"/>
      <c r="AH75" s="192"/>
      <c r="AI75" s="192"/>
      <c r="AJ75" s="192"/>
      <c r="AK75" s="192"/>
      <c r="AL75" s="188"/>
      <c r="AM75" s="188"/>
      <c r="AN75" s="192"/>
      <c r="AO75" s="192"/>
      <c r="AP75" s="192"/>
      <c r="AQ75" s="192"/>
      <c r="AS75" s="190">
        <f t="shared" si="148"/>
        <v>0</v>
      </c>
      <c r="AT75" s="190">
        <f t="shared" si="149"/>
        <v>0</v>
      </c>
      <c r="AU75" s="190">
        <f t="shared" si="150"/>
        <v>0</v>
      </c>
      <c r="AV75" s="190">
        <f t="shared" si="151"/>
        <v>0</v>
      </c>
      <c r="AW75" s="190">
        <f t="shared" si="152"/>
        <v>0</v>
      </c>
      <c r="AX75" s="190">
        <f t="shared" si="153"/>
        <v>0</v>
      </c>
      <c r="AY75" s="190">
        <f t="shared" si="154"/>
        <v>0</v>
      </c>
      <c r="AZ75" s="190">
        <f t="shared" si="155"/>
        <v>0</v>
      </c>
      <c r="BA75" s="190">
        <f t="shared" si="156"/>
        <v>0</v>
      </c>
      <c r="BB75" s="190">
        <f t="shared" si="157"/>
        <v>0</v>
      </c>
      <c r="BC75" s="190">
        <f t="shared" si="158"/>
        <v>0</v>
      </c>
      <c r="BD75" s="190">
        <f t="shared" si="159"/>
        <v>0</v>
      </c>
      <c r="BE75" s="190">
        <f t="shared" si="160"/>
        <v>0</v>
      </c>
      <c r="BF75" s="190">
        <f t="shared" si="161"/>
        <v>0</v>
      </c>
      <c r="BG75" s="190">
        <f t="shared" si="162"/>
        <v>0</v>
      </c>
      <c r="BH75" s="190" t="str">
        <f t="shared" si="163"/>
        <v>0</v>
      </c>
      <c r="BI75" s="190" t="str">
        <f t="shared" si="164"/>
        <v>0</v>
      </c>
      <c r="BJ75" s="190" t="str">
        <f t="shared" si="165"/>
        <v>0</v>
      </c>
      <c r="BK75" s="190" t="str">
        <f t="shared" si="166"/>
        <v>0</v>
      </c>
      <c r="BL75" s="190" t="str">
        <f t="shared" si="167"/>
        <v>0</v>
      </c>
      <c r="BM75" s="190" t="str">
        <f t="shared" si="168"/>
        <v>0</v>
      </c>
      <c r="BN75" s="190" t="str">
        <f t="shared" si="169"/>
        <v>0</v>
      </c>
      <c r="BO75" s="190" t="str">
        <f t="shared" si="170"/>
        <v>0</v>
      </c>
      <c r="BP75" s="190" t="str">
        <f t="shared" si="171"/>
        <v>0</v>
      </c>
      <c r="BQ75" s="190" t="str">
        <f t="shared" si="172"/>
        <v>0</v>
      </c>
      <c r="BR75" s="190" t="str">
        <f t="shared" si="173"/>
        <v>0</v>
      </c>
      <c r="BS75" s="190" t="str">
        <f t="shared" si="174"/>
        <v>0</v>
      </c>
      <c r="BT75" s="190" t="str">
        <f t="shared" si="175"/>
        <v>0</v>
      </c>
      <c r="BU75" s="190" t="str">
        <f t="shared" si="176"/>
        <v>0</v>
      </c>
      <c r="BV75" s="190" t="str">
        <f t="shared" si="177"/>
        <v>0</v>
      </c>
      <c r="BX75" s="193"/>
    </row>
    <row r="76" spans="1:76" ht="20.25" customHeight="1" thickBot="1">
      <c r="A76" s="191"/>
      <c r="B76" s="87" t="s">
        <v>65</v>
      </c>
      <c r="C76" s="87">
        <v>0.61458333333333337</v>
      </c>
      <c r="D76" s="136" t="s">
        <v>357</v>
      </c>
      <c r="E76" s="145" t="s">
        <v>408</v>
      </c>
      <c r="F76" s="136" t="s">
        <v>409</v>
      </c>
      <c r="G76" s="136" t="s">
        <v>370</v>
      </c>
      <c r="H76" s="145" t="s">
        <v>359</v>
      </c>
      <c r="I76" s="127"/>
      <c r="J76" s="121"/>
      <c r="K76" s="186"/>
      <c r="L76" s="187"/>
      <c r="N76" s="189"/>
      <c r="O76" s="189"/>
      <c r="P76" s="189"/>
      <c r="Q76" s="188"/>
      <c r="R76" s="188"/>
      <c r="S76" s="189"/>
      <c r="T76" s="189"/>
      <c r="U76" s="189"/>
      <c r="V76" s="189"/>
      <c r="W76" s="189"/>
      <c r="X76" s="188"/>
      <c r="Y76" s="188"/>
      <c r="Z76" s="189"/>
      <c r="AA76" s="189"/>
      <c r="AB76" s="189"/>
      <c r="AC76" s="189"/>
      <c r="AD76" s="189"/>
      <c r="AE76" s="188"/>
      <c r="AF76" s="188"/>
      <c r="AG76" s="189"/>
      <c r="AH76" s="189"/>
      <c r="AI76" s="189"/>
      <c r="AJ76" s="189"/>
      <c r="AK76" s="189"/>
      <c r="AL76" s="188"/>
      <c r="AM76" s="188"/>
      <c r="AN76" s="189"/>
      <c r="AO76" s="189"/>
      <c r="AP76" s="189"/>
      <c r="AQ76" s="189"/>
      <c r="AS76" s="190">
        <f t="shared" si="148"/>
        <v>0</v>
      </c>
      <c r="AT76" s="190">
        <f t="shared" si="149"/>
        <v>0</v>
      </c>
      <c r="AU76" s="190">
        <f t="shared" si="150"/>
        <v>0</v>
      </c>
      <c r="AV76" s="190">
        <f t="shared" si="151"/>
        <v>0</v>
      </c>
      <c r="AW76" s="190">
        <f t="shared" si="152"/>
        <v>0</v>
      </c>
      <c r="AX76" s="190">
        <f t="shared" si="153"/>
        <v>0</v>
      </c>
      <c r="AY76" s="190">
        <f t="shared" si="154"/>
        <v>0</v>
      </c>
      <c r="AZ76" s="190">
        <f t="shared" si="155"/>
        <v>0</v>
      </c>
      <c r="BA76" s="190">
        <f t="shared" si="156"/>
        <v>0</v>
      </c>
      <c r="BB76" s="190">
        <f t="shared" si="157"/>
        <v>0</v>
      </c>
      <c r="BC76" s="190">
        <f t="shared" si="158"/>
        <v>0</v>
      </c>
      <c r="BD76" s="190">
        <f t="shared" si="159"/>
        <v>0</v>
      </c>
      <c r="BE76" s="190">
        <f t="shared" si="160"/>
        <v>0</v>
      </c>
      <c r="BF76" s="190">
        <f t="shared" si="161"/>
        <v>0</v>
      </c>
      <c r="BG76" s="190">
        <f t="shared" si="162"/>
        <v>0</v>
      </c>
      <c r="BH76" s="190" t="str">
        <f t="shared" si="163"/>
        <v>0</v>
      </c>
      <c r="BI76" s="190" t="str">
        <f t="shared" si="164"/>
        <v>0</v>
      </c>
      <c r="BJ76" s="190" t="str">
        <f t="shared" si="165"/>
        <v>0</v>
      </c>
      <c r="BK76" s="190" t="str">
        <f t="shared" si="166"/>
        <v>0</v>
      </c>
      <c r="BL76" s="190" t="str">
        <f t="shared" si="167"/>
        <v>0</v>
      </c>
      <c r="BM76" s="190" t="str">
        <f t="shared" si="168"/>
        <v>0</v>
      </c>
      <c r="BN76" s="190" t="str">
        <f t="shared" si="169"/>
        <v>0</v>
      </c>
      <c r="BO76" s="190" t="str">
        <f t="shared" si="170"/>
        <v>0</v>
      </c>
      <c r="BP76" s="190" t="str">
        <f t="shared" si="171"/>
        <v>0</v>
      </c>
      <c r="BQ76" s="190" t="str">
        <f t="shared" si="172"/>
        <v>0</v>
      </c>
      <c r="BR76" s="190" t="str">
        <f t="shared" si="173"/>
        <v>0</v>
      </c>
      <c r="BS76" s="190" t="str">
        <f t="shared" si="174"/>
        <v>0</v>
      </c>
      <c r="BT76" s="190" t="str">
        <f t="shared" si="175"/>
        <v>0</v>
      </c>
      <c r="BU76" s="190" t="str">
        <f t="shared" si="176"/>
        <v>0</v>
      </c>
      <c r="BV76" s="190" t="str">
        <f t="shared" si="177"/>
        <v>0</v>
      </c>
      <c r="BX76" s="193"/>
    </row>
    <row r="77" spans="1:76" ht="20.25" customHeight="1" thickBot="1">
      <c r="A77" s="191"/>
      <c r="B77" s="87" t="s">
        <v>65</v>
      </c>
      <c r="C77" s="87">
        <v>0.63541666666666663</v>
      </c>
      <c r="D77" s="226" t="s">
        <v>147</v>
      </c>
      <c r="E77" s="227"/>
      <c r="F77" s="227"/>
      <c r="G77" s="227"/>
      <c r="H77" s="228"/>
      <c r="I77" s="121"/>
      <c r="J77" s="121"/>
      <c r="K77" s="186"/>
      <c r="L77" s="187"/>
      <c r="N77" s="189"/>
      <c r="O77" s="189"/>
      <c r="P77" s="189"/>
      <c r="Q77" s="188"/>
      <c r="R77" s="188"/>
      <c r="S77" s="189"/>
      <c r="T77" s="189"/>
      <c r="U77" s="189"/>
      <c r="V77" s="189"/>
      <c r="W77" s="189"/>
      <c r="X77" s="188"/>
      <c r="Y77" s="188"/>
      <c r="Z77" s="189"/>
      <c r="AA77" s="189"/>
      <c r="AB77" s="189"/>
      <c r="AC77" s="189"/>
      <c r="AD77" s="189"/>
      <c r="AE77" s="188"/>
      <c r="AF77" s="188"/>
      <c r="AG77" s="189"/>
      <c r="AH77" s="189"/>
      <c r="AI77" s="189"/>
      <c r="AJ77" s="189"/>
      <c r="AK77" s="189"/>
      <c r="AL77" s="188"/>
      <c r="AM77" s="188"/>
      <c r="AN77" s="189"/>
      <c r="AO77" s="189"/>
      <c r="AP77" s="189"/>
      <c r="AQ77" s="189"/>
      <c r="AS77" s="190">
        <f t="shared" si="148"/>
        <v>0</v>
      </c>
      <c r="AT77" s="190">
        <f t="shared" si="149"/>
        <v>0</v>
      </c>
      <c r="AU77" s="190">
        <f t="shared" si="150"/>
        <v>0</v>
      </c>
      <c r="AV77" s="190">
        <f t="shared" si="151"/>
        <v>0</v>
      </c>
      <c r="AW77" s="190">
        <f t="shared" si="152"/>
        <v>0</v>
      </c>
      <c r="AX77" s="190">
        <f t="shared" si="153"/>
        <v>0</v>
      </c>
      <c r="AY77" s="190">
        <f t="shared" si="154"/>
        <v>0</v>
      </c>
      <c r="AZ77" s="190">
        <f t="shared" si="155"/>
        <v>0</v>
      </c>
      <c r="BA77" s="190">
        <f t="shared" si="156"/>
        <v>0</v>
      </c>
      <c r="BB77" s="190">
        <f t="shared" si="157"/>
        <v>0</v>
      </c>
      <c r="BC77" s="190">
        <f t="shared" si="158"/>
        <v>0</v>
      </c>
      <c r="BD77" s="190">
        <f t="shared" si="159"/>
        <v>0</v>
      </c>
      <c r="BE77" s="190">
        <f t="shared" si="160"/>
        <v>0</v>
      </c>
      <c r="BF77" s="190">
        <f t="shared" si="161"/>
        <v>0</v>
      </c>
      <c r="BG77" s="190">
        <f t="shared" si="162"/>
        <v>0</v>
      </c>
      <c r="BH77" s="190" t="str">
        <f t="shared" si="163"/>
        <v>0</v>
      </c>
      <c r="BI77" s="190" t="str">
        <f t="shared" si="164"/>
        <v>0</v>
      </c>
      <c r="BJ77" s="190" t="str">
        <f t="shared" si="165"/>
        <v>0</v>
      </c>
      <c r="BK77" s="190" t="str">
        <f t="shared" si="166"/>
        <v>0</v>
      </c>
      <c r="BL77" s="190" t="str">
        <f t="shared" si="167"/>
        <v>0</v>
      </c>
      <c r="BM77" s="190" t="str">
        <f t="shared" si="168"/>
        <v>0</v>
      </c>
      <c r="BN77" s="190" t="str">
        <f t="shared" si="169"/>
        <v>0</v>
      </c>
      <c r="BO77" s="190" t="str">
        <f t="shared" si="170"/>
        <v>0</v>
      </c>
      <c r="BP77" s="190" t="str">
        <f t="shared" si="171"/>
        <v>0</v>
      </c>
      <c r="BQ77" s="190" t="str">
        <f t="shared" si="172"/>
        <v>0</v>
      </c>
      <c r="BR77" s="190" t="str">
        <f t="shared" si="173"/>
        <v>0</v>
      </c>
      <c r="BS77" s="190" t="str">
        <f t="shared" si="174"/>
        <v>0</v>
      </c>
      <c r="BT77" s="190" t="str">
        <f t="shared" si="175"/>
        <v>0</v>
      </c>
      <c r="BU77" s="190" t="str">
        <f t="shared" si="176"/>
        <v>0</v>
      </c>
      <c r="BV77" s="190" t="str">
        <f t="shared" si="177"/>
        <v>0</v>
      </c>
      <c r="BX77" s="193"/>
    </row>
    <row r="78" spans="1:76" ht="20.25" customHeight="1" thickBot="1">
      <c r="A78" s="191"/>
      <c r="B78" s="87" t="s">
        <v>65</v>
      </c>
      <c r="C78" s="87">
        <v>0.64583333333333337</v>
      </c>
      <c r="D78" s="226" t="s">
        <v>102</v>
      </c>
      <c r="E78" s="227"/>
      <c r="F78" s="227"/>
      <c r="G78" s="227"/>
      <c r="H78" s="228"/>
      <c r="I78" s="121"/>
      <c r="J78" s="121"/>
      <c r="K78" s="186"/>
      <c r="L78" s="187"/>
      <c r="N78" s="189"/>
      <c r="O78" s="189"/>
      <c r="P78" s="189"/>
      <c r="Q78" s="188"/>
      <c r="R78" s="188"/>
      <c r="S78" s="189"/>
      <c r="T78" s="189"/>
      <c r="U78" s="189"/>
      <c r="V78" s="189"/>
      <c r="W78" s="189"/>
      <c r="X78" s="188"/>
      <c r="Y78" s="188"/>
      <c r="Z78" s="189"/>
      <c r="AA78" s="189"/>
      <c r="AB78" s="189"/>
      <c r="AC78" s="189"/>
      <c r="AD78" s="189"/>
      <c r="AE78" s="188"/>
      <c r="AF78" s="188"/>
      <c r="AG78" s="189"/>
      <c r="AH78" s="189"/>
      <c r="AI78" s="189"/>
      <c r="AJ78" s="189"/>
      <c r="AK78" s="189"/>
      <c r="AL78" s="188"/>
      <c r="AM78" s="188"/>
      <c r="AN78" s="189"/>
      <c r="AO78" s="189"/>
      <c r="AP78" s="189"/>
      <c r="AQ78" s="189"/>
      <c r="AS78" s="190">
        <f t="shared" si="148"/>
        <v>0</v>
      </c>
      <c r="AT78" s="190">
        <f t="shared" si="149"/>
        <v>0</v>
      </c>
      <c r="AU78" s="190">
        <f t="shared" si="150"/>
        <v>0</v>
      </c>
      <c r="AV78" s="190">
        <f t="shared" si="151"/>
        <v>0</v>
      </c>
      <c r="AW78" s="190">
        <f t="shared" si="152"/>
        <v>0</v>
      </c>
      <c r="AX78" s="190">
        <f t="shared" si="153"/>
        <v>0</v>
      </c>
      <c r="AY78" s="190">
        <f t="shared" si="154"/>
        <v>0</v>
      </c>
      <c r="AZ78" s="190">
        <f t="shared" si="155"/>
        <v>0</v>
      </c>
      <c r="BA78" s="190">
        <f t="shared" si="156"/>
        <v>0</v>
      </c>
      <c r="BB78" s="190">
        <f t="shared" si="157"/>
        <v>0</v>
      </c>
      <c r="BC78" s="190">
        <f t="shared" si="158"/>
        <v>0</v>
      </c>
      <c r="BD78" s="190">
        <f t="shared" si="159"/>
        <v>0</v>
      </c>
      <c r="BE78" s="190">
        <f t="shared" si="160"/>
        <v>0</v>
      </c>
      <c r="BF78" s="190">
        <f t="shared" si="161"/>
        <v>0</v>
      </c>
      <c r="BG78" s="190">
        <f t="shared" si="162"/>
        <v>0</v>
      </c>
      <c r="BH78" s="190" t="str">
        <f t="shared" ref="BH78" si="193">IF(AS78&gt;0,($J78*AS78*$F$14),"0")</f>
        <v>0</v>
      </c>
      <c r="BI78" s="190" t="str">
        <f t="shared" ref="BI78" si="194">IF(AT78&gt;0,($J78*AT78*$F$15),"0")</f>
        <v>0</v>
      </c>
      <c r="BJ78" s="190" t="str">
        <f t="shared" ref="BJ78" si="195">IF(AU78&gt;0,($J78*AU78*$F$16),"0")</f>
        <v>0</v>
      </c>
      <c r="BK78" s="190" t="str">
        <f t="shared" ref="BK78" si="196">IF(AV78&gt;0,($J78*AV78*$F$17),"0")</f>
        <v>0</v>
      </c>
      <c r="BL78" s="190" t="str">
        <f t="shared" ref="BL78" si="197">IF(AW78&gt;0,($J78*AW78*$F$17),"0")</f>
        <v>0</v>
      </c>
      <c r="BM78" s="190" t="str">
        <f t="shared" ref="BM78" si="198">IF(AX78&gt;0,($J78*AX78*$F$19),"0")</f>
        <v>0</v>
      </c>
      <c r="BN78" s="190" t="str">
        <f t="shared" ref="BN78" si="199">IF(AY78&gt;0,($J78*AY78*$F$20),"0")</f>
        <v>0</v>
      </c>
      <c r="BO78" s="190" t="str">
        <f t="shared" ref="BO78" si="200">IF(AZ78&gt;0,($J78*AZ78*$F$21),"0")</f>
        <v>0</v>
      </c>
      <c r="BP78" s="190" t="str">
        <f t="shared" ref="BP78" si="201">IF(BA78&gt;0,($J78*BA78*$F$22),"0")</f>
        <v>0</v>
      </c>
      <c r="BQ78" s="190" t="str">
        <f t="shared" ref="BQ78" si="202">IF(BB78&gt;0,($J78*BB78*$F$23),"0")</f>
        <v>0</v>
      </c>
      <c r="BR78" s="190" t="str">
        <f t="shared" ref="BR78" si="203">IF(BC78&gt;0,($J78*BC78*$F$24),"0")</f>
        <v>0</v>
      </c>
      <c r="BS78" s="190" t="str">
        <f t="shared" ref="BS78" si="204">IF(BD78&gt;0,($J78*BD78*$F$25),"0")</f>
        <v>0</v>
      </c>
      <c r="BT78" s="190" t="str">
        <f t="shared" ref="BT78" si="205">IF(BE78&gt;0,($J78*BE78*$F$26),"0")</f>
        <v>0</v>
      </c>
      <c r="BU78" s="190" t="str">
        <f t="shared" ref="BU78" si="206">IF(BF78&gt;0,($J78*BF78*$F$27),"0")</f>
        <v>0</v>
      </c>
      <c r="BV78" s="190" t="str">
        <f t="shared" ref="BV78" si="207">IF(BG78&gt;0,($J78*BG78*$F$28),"0")</f>
        <v>0</v>
      </c>
      <c r="BX78" s="193"/>
    </row>
    <row r="79" spans="1:76" ht="19.5" customHeight="1" thickBot="1">
      <c r="A79" s="191"/>
      <c r="B79" s="88" t="s">
        <v>66</v>
      </c>
      <c r="C79" s="88">
        <v>0.65277777777777779</v>
      </c>
      <c r="D79" s="89" t="s">
        <v>159</v>
      </c>
      <c r="E79" s="90" t="s">
        <v>182</v>
      </c>
      <c r="F79" s="90" t="s">
        <v>204</v>
      </c>
      <c r="G79" s="90" t="s">
        <v>226</v>
      </c>
      <c r="H79" s="91" t="s">
        <v>248</v>
      </c>
      <c r="I79" s="123">
        <v>460</v>
      </c>
      <c r="J79" s="123">
        <f>$I79*'Campaign Total'!$F$48</f>
        <v>506.00000000000006</v>
      </c>
      <c r="K79" s="186">
        <f>SUM(AS79:BG79)</f>
        <v>0</v>
      </c>
      <c r="L79" s="187">
        <f>SUM(BH79:BV79)</f>
        <v>0</v>
      </c>
      <c r="N79" s="192"/>
      <c r="O79" s="192"/>
      <c r="P79" s="192"/>
      <c r="Q79" s="188"/>
      <c r="R79" s="188"/>
      <c r="S79" s="192"/>
      <c r="T79" s="192"/>
      <c r="U79" s="192"/>
      <c r="V79" s="192"/>
      <c r="W79" s="192"/>
      <c r="X79" s="188"/>
      <c r="Y79" s="188"/>
      <c r="Z79" s="192"/>
      <c r="AA79" s="192"/>
      <c r="AB79" s="192"/>
      <c r="AC79" s="192"/>
      <c r="AD79" s="192"/>
      <c r="AE79" s="188"/>
      <c r="AF79" s="188"/>
      <c r="AG79" s="192"/>
      <c r="AH79" s="192"/>
      <c r="AI79" s="192"/>
      <c r="AJ79" s="192"/>
      <c r="AK79" s="192"/>
      <c r="AL79" s="188"/>
      <c r="AM79" s="188"/>
      <c r="AN79" s="192"/>
      <c r="AO79" s="192"/>
      <c r="AP79" s="192"/>
      <c r="AQ79" s="192"/>
      <c r="AS79" s="190">
        <f t="shared" si="148"/>
        <v>0</v>
      </c>
      <c r="AT79" s="190">
        <f t="shared" si="149"/>
        <v>0</v>
      </c>
      <c r="AU79" s="190">
        <f t="shared" si="150"/>
        <v>0</v>
      </c>
      <c r="AV79" s="190">
        <f t="shared" si="151"/>
        <v>0</v>
      </c>
      <c r="AW79" s="190">
        <f t="shared" si="152"/>
        <v>0</v>
      </c>
      <c r="AX79" s="190">
        <f t="shared" si="153"/>
        <v>0</v>
      </c>
      <c r="AY79" s="190">
        <f t="shared" si="154"/>
        <v>0</v>
      </c>
      <c r="AZ79" s="190">
        <f t="shared" si="155"/>
        <v>0</v>
      </c>
      <c r="BA79" s="190">
        <f t="shared" si="156"/>
        <v>0</v>
      </c>
      <c r="BB79" s="190">
        <f t="shared" si="157"/>
        <v>0</v>
      </c>
      <c r="BC79" s="190">
        <f t="shared" si="158"/>
        <v>0</v>
      </c>
      <c r="BD79" s="190">
        <f t="shared" si="159"/>
        <v>0</v>
      </c>
      <c r="BE79" s="190">
        <f t="shared" si="160"/>
        <v>0</v>
      </c>
      <c r="BF79" s="190">
        <f t="shared" si="161"/>
        <v>0</v>
      </c>
      <c r="BG79" s="190">
        <f t="shared" si="162"/>
        <v>0</v>
      </c>
      <c r="BH79" s="190" t="str">
        <f t="shared" si="163"/>
        <v>0</v>
      </c>
      <c r="BI79" s="190" t="str">
        <f t="shared" si="164"/>
        <v>0</v>
      </c>
      <c r="BJ79" s="190" t="str">
        <f t="shared" si="165"/>
        <v>0</v>
      </c>
      <c r="BK79" s="190" t="str">
        <f t="shared" si="166"/>
        <v>0</v>
      </c>
      <c r="BL79" s="190" t="str">
        <f t="shared" si="167"/>
        <v>0</v>
      </c>
      <c r="BM79" s="190" t="str">
        <f t="shared" si="168"/>
        <v>0</v>
      </c>
      <c r="BN79" s="190" t="str">
        <f t="shared" si="169"/>
        <v>0</v>
      </c>
      <c r="BO79" s="190" t="str">
        <f t="shared" si="170"/>
        <v>0</v>
      </c>
      <c r="BP79" s="190" t="str">
        <f t="shared" si="171"/>
        <v>0</v>
      </c>
      <c r="BQ79" s="190" t="str">
        <f t="shared" si="172"/>
        <v>0</v>
      </c>
      <c r="BR79" s="190" t="str">
        <f t="shared" si="173"/>
        <v>0</v>
      </c>
      <c r="BS79" s="190" t="str">
        <f t="shared" si="174"/>
        <v>0</v>
      </c>
      <c r="BT79" s="190" t="str">
        <f t="shared" si="175"/>
        <v>0</v>
      </c>
      <c r="BU79" s="190" t="str">
        <f t="shared" si="176"/>
        <v>0</v>
      </c>
      <c r="BV79" s="190" t="str">
        <f t="shared" si="177"/>
        <v>0</v>
      </c>
      <c r="BX79" s="193"/>
    </row>
    <row r="80" spans="1:76" ht="20.25" customHeight="1" thickBot="1">
      <c r="A80" s="191"/>
      <c r="B80" s="87" t="s">
        <v>65</v>
      </c>
      <c r="C80" s="87">
        <v>0.65625</v>
      </c>
      <c r="D80" s="226" t="s">
        <v>147</v>
      </c>
      <c r="E80" s="227"/>
      <c r="F80" s="227"/>
      <c r="G80" s="227"/>
      <c r="H80" s="228"/>
      <c r="I80" s="121"/>
      <c r="J80" s="121"/>
      <c r="K80" s="186"/>
      <c r="L80" s="187"/>
      <c r="N80" s="189"/>
      <c r="O80" s="189"/>
      <c r="P80" s="189"/>
      <c r="Q80" s="188"/>
      <c r="R80" s="188"/>
      <c r="S80" s="189"/>
      <c r="T80" s="189"/>
      <c r="U80" s="189"/>
      <c r="V80" s="189"/>
      <c r="W80" s="189"/>
      <c r="X80" s="188"/>
      <c r="Y80" s="188"/>
      <c r="Z80" s="189"/>
      <c r="AA80" s="189"/>
      <c r="AB80" s="189"/>
      <c r="AC80" s="189"/>
      <c r="AD80" s="189"/>
      <c r="AE80" s="188"/>
      <c r="AF80" s="188"/>
      <c r="AG80" s="189"/>
      <c r="AH80" s="189"/>
      <c r="AI80" s="189"/>
      <c r="AJ80" s="189"/>
      <c r="AK80" s="189"/>
      <c r="AL80" s="188"/>
      <c r="AM80" s="188"/>
      <c r="AN80" s="189"/>
      <c r="AO80" s="189"/>
      <c r="AP80" s="189"/>
      <c r="AQ80" s="189"/>
      <c r="AS80" s="190">
        <f t="shared" si="148"/>
        <v>0</v>
      </c>
      <c r="AT80" s="190">
        <f t="shared" si="149"/>
        <v>0</v>
      </c>
      <c r="AU80" s="190">
        <f t="shared" si="150"/>
        <v>0</v>
      </c>
      <c r="AV80" s="190">
        <f t="shared" si="151"/>
        <v>0</v>
      </c>
      <c r="AW80" s="190">
        <f t="shared" si="152"/>
        <v>0</v>
      </c>
      <c r="AX80" s="190">
        <f t="shared" si="153"/>
        <v>0</v>
      </c>
      <c r="AY80" s="190">
        <f t="shared" si="154"/>
        <v>0</v>
      </c>
      <c r="AZ80" s="190">
        <f t="shared" si="155"/>
        <v>0</v>
      </c>
      <c r="BA80" s="190">
        <f t="shared" si="156"/>
        <v>0</v>
      </c>
      <c r="BB80" s="190">
        <f t="shared" si="157"/>
        <v>0</v>
      </c>
      <c r="BC80" s="190">
        <f t="shared" si="158"/>
        <v>0</v>
      </c>
      <c r="BD80" s="190">
        <f t="shared" si="159"/>
        <v>0</v>
      </c>
      <c r="BE80" s="190">
        <f t="shared" si="160"/>
        <v>0</v>
      </c>
      <c r="BF80" s="190">
        <f t="shared" si="161"/>
        <v>0</v>
      </c>
      <c r="BG80" s="190">
        <f t="shared" si="162"/>
        <v>0</v>
      </c>
      <c r="BH80" s="190" t="str">
        <f t="shared" si="163"/>
        <v>0</v>
      </c>
      <c r="BI80" s="190" t="str">
        <f t="shared" si="164"/>
        <v>0</v>
      </c>
      <c r="BJ80" s="190" t="str">
        <f t="shared" si="165"/>
        <v>0</v>
      </c>
      <c r="BK80" s="190" t="str">
        <f t="shared" si="166"/>
        <v>0</v>
      </c>
      <c r="BL80" s="190" t="str">
        <f t="shared" si="167"/>
        <v>0</v>
      </c>
      <c r="BM80" s="190" t="str">
        <f t="shared" si="168"/>
        <v>0</v>
      </c>
      <c r="BN80" s="190" t="str">
        <f t="shared" si="169"/>
        <v>0</v>
      </c>
      <c r="BO80" s="190" t="str">
        <f t="shared" si="170"/>
        <v>0</v>
      </c>
      <c r="BP80" s="190" t="str">
        <f t="shared" si="171"/>
        <v>0</v>
      </c>
      <c r="BQ80" s="190" t="str">
        <f t="shared" si="172"/>
        <v>0</v>
      </c>
      <c r="BR80" s="190" t="str">
        <f t="shared" si="173"/>
        <v>0</v>
      </c>
      <c r="BS80" s="190" t="str">
        <f t="shared" si="174"/>
        <v>0</v>
      </c>
      <c r="BT80" s="190" t="str">
        <f t="shared" si="175"/>
        <v>0</v>
      </c>
      <c r="BU80" s="190" t="str">
        <f t="shared" si="176"/>
        <v>0</v>
      </c>
      <c r="BV80" s="190" t="str">
        <f t="shared" si="177"/>
        <v>0</v>
      </c>
      <c r="BX80" s="193"/>
    </row>
    <row r="81" spans="1:76" ht="20.100000000000001" customHeight="1" thickTop="1" thickBot="1">
      <c r="A81" s="191"/>
      <c r="B81" s="87" t="s">
        <v>65</v>
      </c>
      <c r="C81" s="87">
        <v>0.66666666666666663</v>
      </c>
      <c r="D81" s="234" t="s">
        <v>98</v>
      </c>
      <c r="E81" s="235"/>
      <c r="F81" s="235"/>
      <c r="G81" s="235"/>
      <c r="H81" s="236"/>
      <c r="I81" s="121"/>
      <c r="J81" s="121"/>
      <c r="K81" s="186"/>
      <c r="L81" s="187"/>
      <c r="N81" s="189"/>
      <c r="O81" s="189"/>
      <c r="P81" s="189"/>
      <c r="Q81" s="188"/>
      <c r="R81" s="188"/>
      <c r="S81" s="189"/>
      <c r="T81" s="189"/>
      <c r="U81" s="189"/>
      <c r="V81" s="189"/>
      <c r="W81" s="189"/>
      <c r="X81" s="188"/>
      <c r="Y81" s="188"/>
      <c r="Z81" s="189"/>
      <c r="AA81" s="189"/>
      <c r="AB81" s="189"/>
      <c r="AC81" s="189"/>
      <c r="AD81" s="189"/>
      <c r="AE81" s="188"/>
      <c r="AF81" s="188"/>
      <c r="AG81" s="189"/>
      <c r="AH81" s="189"/>
      <c r="AI81" s="189"/>
      <c r="AJ81" s="189"/>
      <c r="AK81" s="189"/>
      <c r="AL81" s="188"/>
      <c r="AM81" s="188"/>
      <c r="AN81" s="189"/>
      <c r="AO81" s="189"/>
      <c r="AP81" s="189"/>
      <c r="AQ81" s="189"/>
      <c r="AS81" s="190">
        <f t="shared" si="148"/>
        <v>0</v>
      </c>
      <c r="AT81" s="190">
        <f t="shared" si="149"/>
        <v>0</v>
      </c>
      <c r="AU81" s="190">
        <f t="shared" si="150"/>
        <v>0</v>
      </c>
      <c r="AV81" s="190">
        <f t="shared" si="151"/>
        <v>0</v>
      </c>
      <c r="AW81" s="190">
        <f t="shared" si="152"/>
        <v>0</v>
      </c>
      <c r="AX81" s="190">
        <f t="shared" si="153"/>
        <v>0</v>
      </c>
      <c r="AY81" s="190">
        <f t="shared" si="154"/>
        <v>0</v>
      </c>
      <c r="AZ81" s="190">
        <f t="shared" si="155"/>
        <v>0</v>
      </c>
      <c r="BA81" s="190">
        <f t="shared" si="156"/>
        <v>0</v>
      </c>
      <c r="BB81" s="190">
        <f t="shared" si="157"/>
        <v>0</v>
      </c>
      <c r="BC81" s="190">
        <f t="shared" si="158"/>
        <v>0</v>
      </c>
      <c r="BD81" s="190">
        <f t="shared" si="159"/>
        <v>0</v>
      </c>
      <c r="BE81" s="190">
        <f t="shared" si="160"/>
        <v>0</v>
      </c>
      <c r="BF81" s="190">
        <f t="shared" si="161"/>
        <v>0</v>
      </c>
      <c r="BG81" s="190">
        <f t="shared" si="162"/>
        <v>0</v>
      </c>
      <c r="BH81" s="190" t="str">
        <f t="shared" si="163"/>
        <v>0</v>
      </c>
      <c r="BI81" s="190" t="str">
        <f t="shared" si="164"/>
        <v>0</v>
      </c>
      <c r="BJ81" s="190" t="str">
        <f t="shared" si="165"/>
        <v>0</v>
      </c>
      <c r="BK81" s="190" t="str">
        <f t="shared" si="166"/>
        <v>0</v>
      </c>
      <c r="BL81" s="190" t="str">
        <f t="shared" si="167"/>
        <v>0</v>
      </c>
      <c r="BM81" s="190" t="str">
        <f t="shared" si="168"/>
        <v>0</v>
      </c>
      <c r="BN81" s="190" t="str">
        <f t="shared" si="169"/>
        <v>0</v>
      </c>
      <c r="BO81" s="190" t="str">
        <f t="shared" si="170"/>
        <v>0</v>
      </c>
      <c r="BP81" s="190" t="str">
        <f t="shared" si="171"/>
        <v>0</v>
      </c>
      <c r="BQ81" s="190" t="str">
        <f t="shared" si="172"/>
        <v>0</v>
      </c>
      <c r="BR81" s="190" t="str">
        <f t="shared" si="173"/>
        <v>0</v>
      </c>
      <c r="BS81" s="190" t="str">
        <f t="shared" si="174"/>
        <v>0</v>
      </c>
      <c r="BT81" s="190" t="str">
        <f t="shared" si="175"/>
        <v>0</v>
      </c>
      <c r="BU81" s="190" t="str">
        <f t="shared" si="176"/>
        <v>0</v>
      </c>
      <c r="BV81" s="190" t="str">
        <f t="shared" si="177"/>
        <v>0</v>
      </c>
      <c r="BX81" s="193"/>
    </row>
    <row r="82" spans="1:76" ht="20.100000000000001" customHeight="1" thickBot="1">
      <c r="A82" s="191"/>
      <c r="B82" s="88" t="s">
        <v>66</v>
      </c>
      <c r="C82" s="88">
        <v>0.68055555555555547</v>
      </c>
      <c r="D82" s="89" t="s">
        <v>160</v>
      </c>
      <c r="E82" s="90" t="s">
        <v>183</v>
      </c>
      <c r="F82" s="90" t="s">
        <v>205</v>
      </c>
      <c r="G82" s="90" t="s">
        <v>227</v>
      </c>
      <c r="H82" s="91" t="s">
        <v>249</v>
      </c>
      <c r="I82" s="123">
        <v>220</v>
      </c>
      <c r="J82" s="123">
        <f>$I82*'Campaign Total'!$F$48</f>
        <v>242.00000000000003</v>
      </c>
      <c r="K82" s="186">
        <f>SUM(AS82:BG82)</f>
        <v>0</v>
      </c>
      <c r="L82" s="187">
        <f>SUM(BH82:BV82)</f>
        <v>0</v>
      </c>
      <c r="N82" s="192"/>
      <c r="O82" s="192"/>
      <c r="P82" s="192"/>
      <c r="Q82" s="188"/>
      <c r="R82" s="188"/>
      <c r="S82" s="192"/>
      <c r="T82" s="192"/>
      <c r="U82" s="192"/>
      <c r="V82" s="192"/>
      <c r="W82" s="192"/>
      <c r="X82" s="188"/>
      <c r="Y82" s="188"/>
      <c r="Z82" s="192"/>
      <c r="AA82" s="192"/>
      <c r="AB82" s="192"/>
      <c r="AC82" s="192"/>
      <c r="AD82" s="192"/>
      <c r="AE82" s="188"/>
      <c r="AF82" s="188"/>
      <c r="AG82" s="192"/>
      <c r="AH82" s="192"/>
      <c r="AI82" s="192"/>
      <c r="AJ82" s="192"/>
      <c r="AK82" s="192"/>
      <c r="AL82" s="188"/>
      <c r="AM82" s="188"/>
      <c r="AN82" s="192"/>
      <c r="AO82" s="192"/>
      <c r="AP82" s="192"/>
      <c r="AQ82" s="192"/>
      <c r="AS82" s="190">
        <f t="shared" si="148"/>
        <v>0</v>
      </c>
      <c r="AT82" s="190">
        <f t="shared" si="149"/>
        <v>0</v>
      </c>
      <c r="AU82" s="190">
        <f t="shared" si="150"/>
        <v>0</v>
      </c>
      <c r="AV82" s="190">
        <f t="shared" si="151"/>
        <v>0</v>
      </c>
      <c r="AW82" s="190">
        <f t="shared" si="152"/>
        <v>0</v>
      </c>
      <c r="AX82" s="190">
        <f t="shared" si="153"/>
        <v>0</v>
      </c>
      <c r="AY82" s="190">
        <f t="shared" si="154"/>
        <v>0</v>
      </c>
      <c r="AZ82" s="190">
        <f t="shared" si="155"/>
        <v>0</v>
      </c>
      <c r="BA82" s="190">
        <f t="shared" si="156"/>
        <v>0</v>
      </c>
      <c r="BB82" s="190">
        <f t="shared" si="157"/>
        <v>0</v>
      </c>
      <c r="BC82" s="190">
        <f t="shared" si="158"/>
        <v>0</v>
      </c>
      <c r="BD82" s="190">
        <f t="shared" si="159"/>
        <v>0</v>
      </c>
      <c r="BE82" s="190">
        <f t="shared" si="160"/>
        <v>0</v>
      </c>
      <c r="BF82" s="190">
        <f t="shared" si="161"/>
        <v>0</v>
      </c>
      <c r="BG82" s="190">
        <f t="shared" si="162"/>
        <v>0</v>
      </c>
      <c r="BH82" s="190" t="str">
        <f t="shared" si="163"/>
        <v>0</v>
      </c>
      <c r="BI82" s="190" t="str">
        <f t="shared" si="164"/>
        <v>0</v>
      </c>
      <c r="BJ82" s="190" t="str">
        <f t="shared" si="165"/>
        <v>0</v>
      </c>
      <c r="BK82" s="190" t="str">
        <f t="shared" si="166"/>
        <v>0</v>
      </c>
      <c r="BL82" s="190" t="str">
        <f t="shared" si="167"/>
        <v>0</v>
      </c>
      <c r="BM82" s="190" t="str">
        <f t="shared" si="168"/>
        <v>0</v>
      </c>
      <c r="BN82" s="190" t="str">
        <f t="shared" si="169"/>
        <v>0</v>
      </c>
      <c r="BO82" s="190" t="str">
        <f t="shared" si="170"/>
        <v>0</v>
      </c>
      <c r="BP82" s="190" t="str">
        <f t="shared" si="171"/>
        <v>0</v>
      </c>
      <c r="BQ82" s="190" t="str">
        <f t="shared" si="172"/>
        <v>0</v>
      </c>
      <c r="BR82" s="190" t="str">
        <f t="shared" si="173"/>
        <v>0</v>
      </c>
      <c r="BS82" s="190" t="str">
        <f t="shared" si="174"/>
        <v>0</v>
      </c>
      <c r="BT82" s="190" t="str">
        <f t="shared" si="175"/>
        <v>0</v>
      </c>
      <c r="BU82" s="190" t="str">
        <f t="shared" si="176"/>
        <v>0</v>
      </c>
      <c r="BV82" s="190" t="str">
        <f t="shared" si="177"/>
        <v>0</v>
      </c>
      <c r="BX82" s="193"/>
    </row>
    <row r="83" spans="1:76" ht="20.100000000000001" customHeight="1" thickTop="1" thickBot="1">
      <c r="A83" s="191"/>
      <c r="B83" s="87" t="s">
        <v>65</v>
      </c>
      <c r="C83" s="87">
        <v>0.68402777777777779</v>
      </c>
      <c r="D83" s="234" t="s">
        <v>98</v>
      </c>
      <c r="E83" s="235"/>
      <c r="F83" s="235"/>
      <c r="G83" s="235"/>
      <c r="H83" s="236"/>
      <c r="I83" s="121"/>
      <c r="J83" s="121"/>
      <c r="K83" s="186"/>
      <c r="L83" s="187"/>
      <c r="N83" s="189"/>
      <c r="O83" s="189"/>
      <c r="P83" s="189"/>
      <c r="Q83" s="188"/>
      <c r="R83" s="188"/>
      <c r="S83" s="189"/>
      <c r="T83" s="189"/>
      <c r="U83" s="189"/>
      <c r="V83" s="189"/>
      <c r="W83" s="189"/>
      <c r="X83" s="188"/>
      <c r="Y83" s="188"/>
      <c r="Z83" s="189"/>
      <c r="AA83" s="189"/>
      <c r="AB83" s="189"/>
      <c r="AC83" s="189"/>
      <c r="AD83" s="189"/>
      <c r="AE83" s="188"/>
      <c r="AF83" s="188"/>
      <c r="AG83" s="189"/>
      <c r="AH83" s="189"/>
      <c r="AI83" s="189"/>
      <c r="AJ83" s="189"/>
      <c r="AK83" s="189"/>
      <c r="AL83" s="188"/>
      <c r="AM83" s="188"/>
      <c r="AN83" s="189"/>
      <c r="AO83" s="189"/>
      <c r="AP83" s="189"/>
      <c r="AQ83" s="189"/>
      <c r="AS83" s="190">
        <f t="shared" si="148"/>
        <v>0</v>
      </c>
      <c r="AT83" s="190">
        <f t="shared" si="149"/>
        <v>0</v>
      </c>
      <c r="AU83" s="190">
        <f t="shared" si="150"/>
        <v>0</v>
      </c>
      <c r="AV83" s="190">
        <f t="shared" si="151"/>
        <v>0</v>
      </c>
      <c r="AW83" s="190">
        <f t="shared" si="152"/>
        <v>0</v>
      </c>
      <c r="AX83" s="190">
        <f t="shared" si="153"/>
        <v>0</v>
      </c>
      <c r="AY83" s="190">
        <f t="shared" si="154"/>
        <v>0</v>
      </c>
      <c r="AZ83" s="190">
        <f t="shared" si="155"/>
        <v>0</v>
      </c>
      <c r="BA83" s="190">
        <f t="shared" si="156"/>
        <v>0</v>
      </c>
      <c r="BB83" s="190">
        <f t="shared" si="157"/>
        <v>0</v>
      </c>
      <c r="BC83" s="190">
        <f t="shared" si="158"/>
        <v>0</v>
      </c>
      <c r="BD83" s="190">
        <f t="shared" si="159"/>
        <v>0</v>
      </c>
      <c r="BE83" s="190">
        <f t="shared" si="160"/>
        <v>0</v>
      </c>
      <c r="BF83" s="190">
        <f t="shared" si="161"/>
        <v>0</v>
      </c>
      <c r="BG83" s="190">
        <f t="shared" si="162"/>
        <v>0</v>
      </c>
      <c r="BH83" s="190" t="str">
        <f t="shared" si="163"/>
        <v>0</v>
      </c>
      <c r="BI83" s="190" t="str">
        <f t="shared" si="164"/>
        <v>0</v>
      </c>
      <c r="BJ83" s="190" t="str">
        <f t="shared" si="165"/>
        <v>0</v>
      </c>
      <c r="BK83" s="190" t="str">
        <f t="shared" si="166"/>
        <v>0</v>
      </c>
      <c r="BL83" s="190" t="str">
        <f t="shared" si="167"/>
        <v>0</v>
      </c>
      <c r="BM83" s="190" t="str">
        <f t="shared" si="168"/>
        <v>0</v>
      </c>
      <c r="BN83" s="190" t="str">
        <f t="shared" si="169"/>
        <v>0</v>
      </c>
      <c r="BO83" s="190" t="str">
        <f t="shared" si="170"/>
        <v>0</v>
      </c>
      <c r="BP83" s="190" t="str">
        <f t="shared" si="171"/>
        <v>0</v>
      </c>
      <c r="BQ83" s="190" t="str">
        <f t="shared" si="172"/>
        <v>0</v>
      </c>
      <c r="BR83" s="190" t="str">
        <f t="shared" si="173"/>
        <v>0</v>
      </c>
      <c r="BS83" s="190" t="str">
        <f t="shared" si="174"/>
        <v>0</v>
      </c>
      <c r="BT83" s="190" t="str">
        <f t="shared" si="175"/>
        <v>0</v>
      </c>
      <c r="BU83" s="190" t="str">
        <f t="shared" si="176"/>
        <v>0</v>
      </c>
      <c r="BV83" s="190" t="str">
        <f t="shared" si="177"/>
        <v>0</v>
      </c>
      <c r="BX83" s="193"/>
    </row>
    <row r="84" spans="1:76" ht="20.100000000000001" customHeight="1" thickBot="1">
      <c r="A84" s="191"/>
      <c r="B84" s="87" t="s">
        <v>65</v>
      </c>
      <c r="C84" s="87">
        <v>0.70138888888888884</v>
      </c>
      <c r="D84" s="136" t="s">
        <v>356</v>
      </c>
      <c r="E84" s="136" t="s">
        <v>341</v>
      </c>
      <c r="F84" s="136" t="s">
        <v>358</v>
      </c>
      <c r="G84" s="136" t="s">
        <v>355</v>
      </c>
      <c r="H84" s="136" t="s">
        <v>354</v>
      </c>
      <c r="I84" s="121"/>
      <c r="J84" s="121"/>
      <c r="K84" s="186"/>
      <c r="L84" s="187"/>
      <c r="N84" s="189"/>
      <c r="O84" s="189"/>
      <c r="P84" s="189"/>
      <c r="Q84" s="188"/>
      <c r="R84" s="188"/>
      <c r="S84" s="189"/>
      <c r="T84" s="189"/>
      <c r="U84" s="189"/>
      <c r="V84" s="189"/>
      <c r="W84" s="189"/>
      <c r="X84" s="188"/>
      <c r="Y84" s="188"/>
      <c r="Z84" s="189"/>
      <c r="AA84" s="189"/>
      <c r="AB84" s="189"/>
      <c r="AC84" s="189"/>
      <c r="AD84" s="189"/>
      <c r="AE84" s="188"/>
      <c r="AF84" s="188"/>
      <c r="AG84" s="189"/>
      <c r="AH84" s="189"/>
      <c r="AI84" s="189"/>
      <c r="AJ84" s="189"/>
      <c r="AK84" s="189"/>
      <c r="AL84" s="188"/>
      <c r="AM84" s="188"/>
      <c r="AN84" s="189"/>
      <c r="AO84" s="189"/>
      <c r="AP84" s="189"/>
      <c r="AQ84" s="189"/>
      <c r="AS84" s="190">
        <f t="shared" si="148"/>
        <v>0</v>
      </c>
      <c r="AT84" s="190">
        <f t="shared" si="149"/>
        <v>0</v>
      </c>
      <c r="AU84" s="190">
        <f t="shared" si="150"/>
        <v>0</v>
      </c>
      <c r="AV84" s="190">
        <f t="shared" si="151"/>
        <v>0</v>
      </c>
      <c r="AW84" s="190">
        <f t="shared" si="152"/>
        <v>0</v>
      </c>
      <c r="AX84" s="190">
        <f t="shared" si="153"/>
        <v>0</v>
      </c>
      <c r="AY84" s="190">
        <f t="shared" si="154"/>
        <v>0</v>
      </c>
      <c r="AZ84" s="190">
        <f t="shared" si="155"/>
        <v>0</v>
      </c>
      <c r="BA84" s="190">
        <f t="shared" si="156"/>
        <v>0</v>
      </c>
      <c r="BB84" s="190">
        <f t="shared" si="157"/>
        <v>0</v>
      </c>
      <c r="BC84" s="190">
        <f t="shared" si="158"/>
        <v>0</v>
      </c>
      <c r="BD84" s="190">
        <f t="shared" si="159"/>
        <v>0</v>
      </c>
      <c r="BE84" s="190">
        <f t="shared" si="160"/>
        <v>0</v>
      </c>
      <c r="BF84" s="190">
        <f t="shared" si="161"/>
        <v>0</v>
      </c>
      <c r="BG84" s="190">
        <f t="shared" si="162"/>
        <v>0</v>
      </c>
      <c r="BH84" s="190" t="str">
        <f t="shared" ref="BH84" si="208">IF(AS84&gt;0,($J84*AS84*$F$14),"0")</f>
        <v>0</v>
      </c>
      <c r="BI84" s="190" t="str">
        <f t="shared" ref="BI84" si="209">IF(AT84&gt;0,($J84*AT84*$F$15),"0")</f>
        <v>0</v>
      </c>
      <c r="BJ84" s="190" t="str">
        <f t="shared" ref="BJ84" si="210">IF(AU84&gt;0,($J84*AU84*$F$16),"0")</f>
        <v>0</v>
      </c>
      <c r="BK84" s="190" t="str">
        <f t="shared" ref="BK84" si="211">IF(AV84&gt;0,($J84*AV84*$F$17),"0")</f>
        <v>0</v>
      </c>
      <c r="BL84" s="190" t="str">
        <f t="shared" ref="BL84" si="212">IF(AW84&gt;0,($J84*AW84*$F$17),"0")</f>
        <v>0</v>
      </c>
      <c r="BM84" s="190" t="str">
        <f t="shared" ref="BM84" si="213">IF(AX84&gt;0,($J84*AX84*$F$19),"0")</f>
        <v>0</v>
      </c>
      <c r="BN84" s="190" t="str">
        <f t="shared" ref="BN84" si="214">IF(AY84&gt;0,($J84*AY84*$F$20),"0")</f>
        <v>0</v>
      </c>
      <c r="BO84" s="190" t="str">
        <f t="shared" ref="BO84" si="215">IF(AZ84&gt;0,($J84*AZ84*$F$21),"0")</f>
        <v>0</v>
      </c>
      <c r="BP84" s="190" t="str">
        <f t="shared" ref="BP84" si="216">IF(BA84&gt;0,($J84*BA84*$F$22),"0")</f>
        <v>0</v>
      </c>
      <c r="BQ84" s="190" t="str">
        <f t="shared" ref="BQ84" si="217">IF(BB84&gt;0,($J84*BB84*$F$23),"0")</f>
        <v>0</v>
      </c>
      <c r="BR84" s="190" t="str">
        <f t="shared" ref="BR84" si="218">IF(BC84&gt;0,($J84*BC84*$F$24),"0")</f>
        <v>0</v>
      </c>
      <c r="BS84" s="190" t="str">
        <f t="shared" ref="BS84" si="219">IF(BD84&gt;0,($J84*BD84*$F$25),"0")</f>
        <v>0</v>
      </c>
      <c r="BT84" s="190" t="str">
        <f t="shared" ref="BT84" si="220">IF(BE84&gt;0,($J84*BE84*$F$26),"0")</f>
        <v>0</v>
      </c>
      <c r="BU84" s="190" t="str">
        <f t="shared" ref="BU84" si="221">IF(BF84&gt;0,($J84*BF84*$F$27),"0")</f>
        <v>0</v>
      </c>
      <c r="BV84" s="190" t="str">
        <f t="shared" ref="BV84" si="222">IF(BG84&gt;0,($J84*BG84*$F$28),"0")</f>
        <v>0</v>
      </c>
      <c r="BX84" s="193"/>
    </row>
    <row r="85" spans="1:76" ht="20.100000000000001" customHeight="1" thickBot="1">
      <c r="A85" s="191"/>
      <c r="B85" s="88" t="s">
        <v>66</v>
      </c>
      <c r="C85" s="88">
        <v>0.71875</v>
      </c>
      <c r="D85" s="89" t="s">
        <v>161</v>
      </c>
      <c r="E85" s="90" t="s">
        <v>184</v>
      </c>
      <c r="F85" s="90" t="s">
        <v>206</v>
      </c>
      <c r="G85" s="90" t="s">
        <v>228</v>
      </c>
      <c r="H85" s="91" t="s">
        <v>250</v>
      </c>
      <c r="I85" s="123">
        <v>330</v>
      </c>
      <c r="J85" s="123">
        <f>$I85*'Campaign Total'!$F$48</f>
        <v>363.00000000000006</v>
      </c>
      <c r="K85" s="186">
        <f>SUM(AS85:BG85)</f>
        <v>0</v>
      </c>
      <c r="L85" s="187">
        <f>SUM(BH85:BV85)</f>
        <v>0</v>
      </c>
      <c r="N85" s="192"/>
      <c r="O85" s="192"/>
      <c r="P85" s="192"/>
      <c r="Q85" s="188"/>
      <c r="R85" s="188"/>
      <c r="S85" s="192"/>
      <c r="T85" s="192"/>
      <c r="U85" s="192"/>
      <c r="V85" s="192"/>
      <c r="W85" s="192"/>
      <c r="X85" s="188"/>
      <c r="Y85" s="188"/>
      <c r="Z85" s="192"/>
      <c r="AA85" s="192"/>
      <c r="AB85" s="192"/>
      <c r="AC85" s="192"/>
      <c r="AD85" s="192"/>
      <c r="AE85" s="188"/>
      <c r="AF85" s="188"/>
      <c r="AG85" s="192"/>
      <c r="AH85" s="192"/>
      <c r="AI85" s="192"/>
      <c r="AJ85" s="192"/>
      <c r="AK85" s="192"/>
      <c r="AL85" s="188"/>
      <c r="AM85" s="188"/>
      <c r="AN85" s="192"/>
      <c r="AO85" s="192"/>
      <c r="AP85" s="192"/>
      <c r="AQ85" s="192"/>
      <c r="AS85" s="190">
        <f t="shared" si="148"/>
        <v>0</v>
      </c>
      <c r="AT85" s="190">
        <f t="shared" si="149"/>
        <v>0</v>
      </c>
      <c r="AU85" s="190">
        <f t="shared" si="150"/>
        <v>0</v>
      </c>
      <c r="AV85" s="190">
        <f t="shared" si="151"/>
        <v>0</v>
      </c>
      <c r="AW85" s="190">
        <f t="shared" si="152"/>
        <v>0</v>
      </c>
      <c r="AX85" s="190">
        <f t="shared" si="153"/>
        <v>0</v>
      </c>
      <c r="AY85" s="190">
        <f t="shared" si="154"/>
        <v>0</v>
      </c>
      <c r="AZ85" s="190">
        <f t="shared" si="155"/>
        <v>0</v>
      </c>
      <c r="BA85" s="190">
        <f t="shared" si="156"/>
        <v>0</v>
      </c>
      <c r="BB85" s="190">
        <f t="shared" si="157"/>
        <v>0</v>
      </c>
      <c r="BC85" s="190">
        <f t="shared" si="158"/>
        <v>0</v>
      </c>
      <c r="BD85" s="190">
        <f t="shared" si="159"/>
        <v>0</v>
      </c>
      <c r="BE85" s="190">
        <f t="shared" si="160"/>
        <v>0</v>
      </c>
      <c r="BF85" s="190">
        <f t="shared" si="161"/>
        <v>0</v>
      </c>
      <c r="BG85" s="190">
        <f t="shared" si="162"/>
        <v>0</v>
      </c>
      <c r="BH85" s="190" t="str">
        <f t="shared" si="163"/>
        <v>0</v>
      </c>
      <c r="BI85" s="190" t="str">
        <f t="shared" si="164"/>
        <v>0</v>
      </c>
      <c r="BJ85" s="190" t="str">
        <f t="shared" si="165"/>
        <v>0</v>
      </c>
      <c r="BK85" s="190" t="str">
        <f t="shared" si="166"/>
        <v>0</v>
      </c>
      <c r="BL85" s="190" t="str">
        <f t="shared" si="167"/>
        <v>0</v>
      </c>
      <c r="BM85" s="190" t="str">
        <f t="shared" si="168"/>
        <v>0</v>
      </c>
      <c r="BN85" s="190" t="str">
        <f t="shared" si="169"/>
        <v>0</v>
      </c>
      <c r="BO85" s="190" t="str">
        <f t="shared" si="170"/>
        <v>0</v>
      </c>
      <c r="BP85" s="190" t="str">
        <f t="shared" si="171"/>
        <v>0</v>
      </c>
      <c r="BQ85" s="190" t="str">
        <f t="shared" si="172"/>
        <v>0</v>
      </c>
      <c r="BR85" s="190" t="str">
        <f t="shared" si="173"/>
        <v>0</v>
      </c>
      <c r="BS85" s="190" t="str">
        <f t="shared" si="174"/>
        <v>0</v>
      </c>
      <c r="BT85" s="190" t="str">
        <f t="shared" si="175"/>
        <v>0</v>
      </c>
      <c r="BU85" s="190" t="str">
        <f t="shared" si="176"/>
        <v>0</v>
      </c>
      <c r="BV85" s="190" t="str">
        <f t="shared" si="177"/>
        <v>0</v>
      </c>
      <c r="BX85" s="193"/>
    </row>
    <row r="86" spans="1:76" ht="27.75" customHeight="1" thickBot="1">
      <c r="A86" s="191"/>
      <c r="B86" s="87" t="s">
        <v>65</v>
      </c>
      <c r="C86" s="87">
        <v>0.72222222222222221</v>
      </c>
      <c r="D86" s="136" t="s">
        <v>356</v>
      </c>
      <c r="E86" s="136" t="s">
        <v>341</v>
      </c>
      <c r="F86" s="145" t="s">
        <v>359</v>
      </c>
      <c r="G86" s="136" t="s">
        <v>355</v>
      </c>
      <c r="H86" s="136" t="s">
        <v>354</v>
      </c>
      <c r="I86" s="121"/>
      <c r="J86" s="121"/>
      <c r="K86" s="186"/>
      <c r="L86" s="187"/>
      <c r="N86" s="189"/>
      <c r="O86" s="189"/>
      <c r="P86" s="189"/>
      <c r="Q86" s="188"/>
      <c r="R86" s="188"/>
      <c r="S86" s="189"/>
      <c r="T86" s="189"/>
      <c r="U86" s="189"/>
      <c r="V86" s="189"/>
      <c r="W86" s="189"/>
      <c r="X86" s="188"/>
      <c r="Y86" s="188"/>
      <c r="Z86" s="189"/>
      <c r="AA86" s="189"/>
      <c r="AB86" s="189"/>
      <c r="AC86" s="189"/>
      <c r="AD86" s="189"/>
      <c r="AE86" s="188"/>
      <c r="AF86" s="188"/>
      <c r="AG86" s="189"/>
      <c r="AH86" s="189"/>
      <c r="AI86" s="189"/>
      <c r="AJ86" s="189"/>
      <c r="AK86" s="189"/>
      <c r="AL86" s="188"/>
      <c r="AM86" s="188"/>
      <c r="AN86" s="189"/>
      <c r="AO86" s="189"/>
      <c r="AP86" s="189"/>
      <c r="AQ86" s="189"/>
      <c r="AS86" s="190">
        <f t="shared" si="148"/>
        <v>0</v>
      </c>
      <c r="AT86" s="190">
        <f t="shared" si="149"/>
        <v>0</v>
      </c>
      <c r="AU86" s="190">
        <f t="shared" si="150"/>
        <v>0</v>
      </c>
      <c r="AV86" s="190">
        <f t="shared" si="151"/>
        <v>0</v>
      </c>
      <c r="AW86" s="190">
        <f t="shared" si="152"/>
        <v>0</v>
      </c>
      <c r="AX86" s="190">
        <f t="shared" si="153"/>
        <v>0</v>
      </c>
      <c r="AY86" s="190">
        <f t="shared" si="154"/>
        <v>0</v>
      </c>
      <c r="AZ86" s="190">
        <f t="shared" si="155"/>
        <v>0</v>
      </c>
      <c r="BA86" s="190">
        <f t="shared" si="156"/>
        <v>0</v>
      </c>
      <c r="BB86" s="190">
        <f t="shared" si="157"/>
        <v>0</v>
      </c>
      <c r="BC86" s="190">
        <f t="shared" si="158"/>
        <v>0</v>
      </c>
      <c r="BD86" s="190">
        <f t="shared" si="159"/>
        <v>0</v>
      </c>
      <c r="BE86" s="190">
        <f t="shared" si="160"/>
        <v>0</v>
      </c>
      <c r="BF86" s="190">
        <f t="shared" si="161"/>
        <v>0</v>
      </c>
      <c r="BG86" s="190">
        <f t="shared" si="162"/>
        <v>0</v>
      </c>
      <c r="BH86" s="190" t="str">
        <f t="shared" ref="BH86" si="223">IF(AS86&gt;0,($J86*AS86*$F$14),"0")</f>
        <v>0</v>
      </c>
      <c r="BI86" s="190" t="str">
        <f t="shared" ref="BI86" si="224">IF(AT86&gt;0,($J86*AT86*$F$15),"0")</f>
        <v>0</v>
      </c>
      <c r="BJ86" s="190" t="str">
        <f t="shared" ref="BJ86" si="225">IF(AU86&gt;0,($J86*AU86*$F$16),"0")</f>
        <v>0</v>
      </c>
      <c r="BK86" s="190" t="str">
        <f t="shared" ref="BK86" si="226">IF(AV86&gt;0,($J86*AV86*$F$17),"0")</f>
        <v>0</v>
      </c>
      <c r="BL86" s="190" t="str">
        <f t="shared" ref="BL86" si="227">IF(AW86&gt;0,($J86*AW86*$F$17),"0")</f>
        <v>0</v>
      </c>
      <c r="BM86" s="190" t="str">
        <f t="shared" ref="BM86" si="228">IF(AX86&gt;0,($J86*AX86*$F$19),"0")</f>
        <v>0</v>
      </c>
      <c r="BN86" s="190" t="str">
        <f t="shared" ref="BN86" si="229">IF(AY86&gt;0,($J86*AY86*$F$20),"0")</f>
        <v>0</v>
      </c>
      <c r="BO86" s="190" t="str">
        <f t="shared" ref="BO86" si="230">IF(AZ86&gt;0,($J86*AZ86*$F$21),"0")</f>
        <v>0</v>
      </c>
      <c r="BP86" s="190" t="str">
        <f t="shared" ref="BP86" si="231">IF(BA86&gt;0,($J86*BA86*$F$22),"0")</f>
        <v>0</v>
      </c>
      <c r="BQ86" s="190" t="str">
        <f t="shared" ref="BQ86" si="232">IF(BB86&gt;0,($J86*BB86*$F$23),"0")</f>
        <v>0</v>
      </c>
      <c r="BR86" s="190" t="str">
        <f t="shared" ref="BR86" si="233">IF(BC86&gt;0,($J86*BC86*$F$24),"0")</f>
        <v>0</v>
      </c>
      <c r="BS86" s="190" t="str">
        <f t="shared" ref="BS86" si="234">IF(BD86&gt;0,($J86*BD86*$F$25),"0")</f>
        <v>0</v>
      </c>
      <c r="BT86" s="190" t="str">
        <f t="shared" ref="BT86" si="235">IF(BE86&gt;0,($J86*BE86*$F$26),"0")</f>
        <v>0</v>
      </c>
      <c r="BU86" s="190" t="str">
        <f t="shared" ref="BU86" si="236">IF(BF86&gt;0,($J86*BF86*$F$27),"0")</f>
        <v>0</v>
      </c>
      <c r="BV86" s="190" t="str">
        <f t="shared" ref="BV86" si="237">IF(BG86&gt;0,($J86*BG86*$F$28),"0")</f>
        <v>0</v>
      </c>
      <c r="BX86" s="193"/>
    </row>
    <row r="87" spans="1:76" ht="20.100000000000001" customHeight="1" thickBot="1">
      <c r="A87" s="191"/>
      <c r="B87" s="119" t="s">
        <v>65</v>
      </c>
      <c r="C87" s="128">
        <v>0.74305555555555547</v>
      </c>
      <c r="D87" s="226" t="s">
        <v>79</v>
      </c>
      <c r="E87" s="227"/>
      <c r="F87" s="227"/>
      <c r="G87" s="227"/>
      <c r="H87" s="228"/>
      <c r="I87" s="121"/>
      <c r="J87" s="121"/>
      <c r="K87" s="186"/>
      <c r="L87" s="187"/>
      <c r="N87" s="189"/>
      <c r="O87" s="189"/>
      <c r="P87" s="189"/>
      <c r="Q87" s="188"/>
      <c r="R87" s="188"/>
      <c r="S87" s="189"/>
      <c r="T87" s="189"/>
      <c r="U87" s="189"/>
      <c r="V87" s="189"/>
      <c r="W87" s="189"/>
      <c r="X87" s="188"/>
      <c r="Y87" s="188"/>
      <c r="Z87" s="189"/>
      <c r="AA87" s="189"/>
      <c r="AB87" s="189"/>
      <c r="AC87" s="189"/>
      <c r="AD87" s="189"/>
      <c r="AE87" s="188"/>
      <c r="AF87" s="188"/>
      <c r="AG87" s="189"/>
      <c r="AH87" s="189"/>
      <c r="AI87" s="189"/>
      <c r="AJ87" s="189"/>
      <c r="AK87" s="189"/>
      <c r="AL87" s="188"/>
      <c r="AM87" s="188"/>
      <c r="AN87" s="189"/>
      <c r="AO87" s="189"/>
      <c r="AP87" s="189"/>
      <c r="AQ87" s="189"/>
      <c r="AS87" s="190">
        <f t="shared" si="148"/>
        <v>0</v>
      </c>
      <c r="AT87" s="190">
        <f t="shared" si="149"/>
        <v>0</v>
      </c>
      <c r="AU87" s="190">
        <f t="shared" si="150"/>
        <v>0</v>
      </c>
      <c r="AV87" s="190">
        <f t="shared" si="151"/>
        <v>0</v>
      </c>
      <c r="AW87" s="190">
        <f t="shared" si="152"/>
        <v>0</v>
      </c>
      <c r="AX87" s="190">
        <f t="shared" si="153"/>
        <v>0</v>
      </c>
      <c r="AY87" s="190">
        <f t="shared" si="154"/>
        <v>0</v>
      </c>
      <c r="AZ87" s="190">
        <f t="shared" si="155"/>
        <v>0</v>
      </c>
      <c r="BA87" s="190">
        <f t="shared" si="156"/>
        <v>0</v>
      </c>
      <c r="BB87" s="190">
        <f t="shared" si="157"/>
        <v>0</v>
      </c>
      <c r="BC87" s="190">
        <f t="shared" si="158"/>
        <v>0</v>
      </c>
      <c r="BD87" s="190">
        <f t="shared" si="159"/>
        <v>0</v>
      </c>
      <c r="BE87" s="190">
        <f t="shared" si="160"/>
        <v>0</v>
      </c>
      <c r="BF87" s="190">
        <f t="shared" si="161"/>
        <v>0</v>
      </c>
      <c r="BG87" s="190">
        <f t="shared" si="162"/>
        <v>0</v>
      </c>
      <c r="BH87" s="190" t="str">
        <f t="shared" si="163"/>
        <v>0</v>
      </c>
      <c r="BI87" s="190" t="str">
        <f t="shared" si="164"/>
        <v>0</v>
      </c>
      <c r="BJ87" s="190" t="str">
        <f t="shared" si="165"/>
        <v>0</v>
      </c>
      <c r="BK87" s="190" t="str">
        <f t="shared" si="166"/>
        <v>0</v>
      </c>
      <c r="BL87" s="190" t="str">
        <f t="shared" si="167"/>
        <v>0</v>
      </c>
      <c r="BM87" s="190" t="str">
        <f t="shared" si="168"/>
        <v>0</v>
      </c>
      <c r="BN87" s="190" t="str">
        <f t="shared" si="169"/>
        <v>0</v>
      </c>
      <c r="BO87" s="190" t="str">
        <f t="shared" si="170"/>
        <v>0</v>
      </c>
      <c r="BP87" s="190" t="str">
        <f t="shared" si="171"/>
        <v>0</v>
      </c>
      <c r="BQ87" s="190" t="str">
        <f t="shared" si="172"/>
        <v>0</v>
      </c>
      <c r="BR87" s="190" t="str">
        <f t="shared" si="173"/>
        <v>0</v>
      </c>
      <c r="BS87" s="190" t="str">
        <f t="shared" si="174"/>
        <v>0</v>
      </c>
      <c r="BT87" s="190" t="str">
        <f t="shared" si="175"/>
        <v>0</v>
      </c>
      <c r="BU87" s="190" t="str">
        <f t="shared" si="176"/>
        <v>0</v>
      </c>
      <c r="BV87" s="190" t="str">
        <f t="shared" si="177"/>
        <v>0</v>
      </c>
      <c r="BX87" s="193"/>
    </row>
    <row r="88" spans="1:76" ht="20.100000000000001" customHeight="1" thickBot="1">
      <c r="A88" s="185"/>
      <c r="B88" s="88" t="s">
        <v>66</v>
      </c>
      <c r="C88" s="88">
        <v>0.75694444444444453</v>
      </c>
      <c r="D88" s="91" t="s">
        <v>162</v>
      </c>
      <c r="E88" s="91" t="s">
        <v>185</v>
      </c>
      <c r="F88" s="91" t="s">
        <v>207</v>
      </c>
      <c r="G88" s="91" t="s">
        <v>229</v>
      </c>
      <c r="H88" s="91" t="s">
        <v>251</v>
      </c>
      <c r="I88" s="123">
        <v>390</v>
      </c>
      <c r="J88" s="123">
        <f>$I88*'Campaign Total'!$F$48</f>
        <v>429.00000000000006</v>
      </c>
      <c r="K88" s="186">
        <f t="shared" ref="K88" si="238">SUM(AS88:BG88)</f>
        <v>0</v>
      </c>
      <c r="L88" s="187">
        <f t="shared" ref="L88" si="239">SUM(BH88:BV88)</f>
        <v>0</v>
      </c>
      <c r="N88" s="192"/>
      <c r="O88" s="192"/>
      <c r="P88" s="192"/>
      <c r="Q88" s="188"/>
      <c r="R88" s="188"/>
      <c r="S88" s="192"/>
      <c r="T88" s="192"/>
      <c r="U88" s="192"/>
      <c r="V88" s="192"/>
      <c r="W88" s="192"/>
      <c r="X88" s="188"/>
      <c r="Y88" s="188"/>
      <c r="Z88" s="192"/>
      <c r="AA88" s="192"/>
      <c r="AB88" s="192"/>
      <c r="AC88" s="192"/>
      <c r="AD88" s="192"/>
      <c r="AE88" s="188"/>
      <c r="AF88" s="188"/>
      <c r="AG88" s="192"/>
      <c r="AH88" s="192"/>
      <c r="AI88" s="192"/>
      <c r="AJ88" s="192"/>
      <c r="AK88" s="192"/>
      <c r="AL88" s="188"/>
      <c r="AM88" s="188"/>
      <c r="AN88" s="192"/>
      <c r="AO88" s="192"/>
      <c r="AP88" s="192"/>
      <c r="AQ88" s="192"/>
      <c r="AS88" s="190">
        <f t="shared" si="148"/>
        <v>0</v>
      </c>
      <c r="AT88" s="190">
        <f t="shared" si="149"/>
        <v>0</v>
      </c>
      <c r="AU88" s="190">
        <f t="shared" si="150"/>
        <v>0</v>
      </c>
      <c r="AV88" s="190">
        <f t="shared" si="151"/>
        <v>0</v>
      </c>
      <c r="AW88" s="190">
        <f t="shared" si="152"/>
        <v>0</v>
      </c>
      <c r="AX88" s="190">
        <f t="shared" si="153"/>
        <v>0</v>
      </c>
      <c r="AY88" s="190">
        <f t="shared" si="154"/>
        <v>0</v>
      </c>
      <c r="AZ88" s="190">
        <f t="shared" si="155"/>
        <v>0</v>
      </c>
      <c r="BA88" s="190">
        <f t="shared" si="156"/>
        <v>0</v>
      </c>
      <c r="BB88" s="190">
        <f t="shared" si="157"/>
        <v>0</v>
      </c>
      <c r="BC88" s="190">
        <f t="shared" si="158"/>
        <v>0</v>
      </c>
      <c r="BD88" s="190">
        <f t="shared" si="159"/>
        <v>0</v>
      </c>
      <c r="BE88" s="190">
        <f t="shared" si="160"/>
        <v>0</v>
      </c>
      <c r="BF88" s="190">
        <f t="shared" si="161"/>
        <v>0</v>
      </c>
      <c r="BG88" s="190">
        <f t="shared" si="162"/>
        <v>0</v>
      </c>
      <c r="BH88" s="190" t="str">
        <f t="shared" si="163"/>
        <v>0</v>
      </c>
      <c r="BI88" s="190" t="str">
        <f t="shared" si="164"/>
        <v>0</v>
      </c>
      <c r="BJ88" s="190" t="str">
        <f t="shared" si="165"/>
        <v>0</v>
      </c>
      <c r="BK88" s="190" t="str">
        <f t="shared" si="166"/>
        <v>0</v>
      </c>
      <c r="BL88" s="190" t="str">
        <f t="shared" si="167"/>
        <v>0</v>
      </c>
      <c r="BM88" s="190" t="str">
        <f t="shared" si="168"/>
        <v>0</v>
      </c>
      <c r="BN88" s="190" t="str">
        <f t="shared" si="169"/>
        <v>0</v>
      </c>
      <c r="BO88" s="190" t="str">
        <f t="shared" si="170"/>
        <v>0</v>
      </c>
      <c r="BP88" s="190" t="str">
        <f t="shared" si="171"/>
        <v>0</v>
      </c>
      <c r="BQ88" s="190" t="str">
        <f t="shared" si="172"/>
        <v>0</v>
      </c>
      <c r="BR88" s="190" t="str">
        <f t="shared" si="173"/>
        <v>0</v>
      </c>
      <c r="BS88" s="190" t="str">
        <f t="shared" si="174"/>
        <v>0</v>
      </c>
      <c r="BT88" s="190" t="str">
        <f t="shared" si="175"/>
        <v>0</v>
      </c>
      <c r="BU88" s="190" t="str">
        <f t="shared" si="176"/>
        <v>0</v>
      </c>
      <c r="BV88" s="190" t="str">
        <f t="shared" si="177"/>
        <v>0</v>
      </c>
      <c r="BX88" s="193"/>
    </row>
    <row r="89" spans="1:76" ht="20.100000000000001" customHeight="1" thickBot="1">
      <c r="A89" s="191"/>
      <c r="B89" s="119" t="s">
        <v>65</v>
      </c>
      <c r="C89" s="119">
        <v>0.75902777777777775</v>
      </c>
      <c r="D89" s="232" t="s">
        <v>79</v>
      </c>
      <c r="E89" s="233"/>
      <c r="F89" s="233"/>
      <c r="G89" s="233"/>
      <c r="H89" s="252"/>
      <c r="I89" s="121"/>
      <c r="J89" s="121"/>
      <c r="K89" s="186"/>
      <c r="L89" s="187"/>
      <c r="N89" s="189"/>
      <c r="O89" s="189"/>
      <c r="P89" s="189"/>
      <c r="Q89" s="188"/>
      <c r="R89" s="188"/>
      <c r="S89" s="189"/>
      <c r="T89" s="189"/>
      <c r="U89" s="189"/>
      <c r="V89" s="189"/>
      <c r="W89" s="189"/>
      <c r="X89" s="188"/>
      <c r="Y89" s="188"/>
      <c r="Z89" s="189"/>
      <c r="AA89" s="189"/>
      <c r="AB89" s="189"/>
      <c r="AC89" s="189"/>
      <c r="AD89" s="189"/>
      <c r="AE89" s="188"/>
      <c r="AF89" s="188"/>
      <c r="AG89" s="189"/>
      <c r="AH89" s="189"/>
      <c r="AI89" s="189"/>
      <c r="AJ89" s="189"/>
      <c r="AK89" s="189"/>
      <c r="AL89" s="188"/>
      <c r="AM89" s="188"/>
      <c r="AN89" s="189"/>
      <c r="AO89" s="189"/>
      <c r="AP89" s="189"/>
      <c r="AQ89" s="189"/>
      <c r="AS89" s="190">
        <f t="shared" si="148"/>
        <v>0</v>
      </c>
      <c r="AT89" s="190">
        <f t="shared" si="149"/>
        <v>0</v>
      </c>
      <c r="AU89" s="190">
        <f t="shared" si="150"/>
        <v>0</v>
      </c>
      <c r="AV89" s="190">
        <f t="shared" si="151"/>
        <v>0</v>
      </c>
      <c r="AW89" s="190">
        <f t="shared" si="152"/>
        <v>0</v>
      </c>
      <c r="AX89" s="190">
        <f t="shared" si="153"/>
        <v>0</v>
      </c>
      <c r="AY89" s="190">
        <f t="shared" si="154"/>
        <v>0</v>
      </c>
      <c r="AZ89" s="190">
        <f t="shared" si="155"/>
        <v>0</v>
      </c>
      <c r="BA89" s="190">
        <f t="shared" si="156"/>
        <v>0</v>
      </c>
      <c r="BB89" s="190">
        <f t="shared" si="157"/>
        <v>0</v>
      </c>
      <c r="BC89" s="190">
        <f t="shared" si="158"/>
        <v>0</v>
      </c>
      <c r="BD89" s="190">
        <f t="shared" si="159"/>
        <v>0</v>
      </c>
      <c r="BE89" s="190">
        <f t="shared" si="160"/>
        <v>0</v>
      </c>
      <c r="BF89" s="190">
        <f t="shared" si="161"/>
        <v>0</v>
      </c>
      <c r="BG89" s="190">
        <f t="shared" si="162"/>
        <v>0</v>
      </c>
      <c r="BH89" s="190" t="str">
        <f t="shared" si="163"/>
        <v>0</v>
      </c>
      <c r="BI89" s="190" t="str">
        <f t="shared" si="164"/>
        <v>0</v>
      </c>
      <c r="BJ89" s="190" t="str">
        <f t="shared" si="165"/>
        <v>0</v>
      </c>
      <c r="BK89" s="190" t="str">
        <f t="shared" si="166"/>
        <v>0</v>
      </c>
      <c r="BL89" s="190" t="str">
        <f t="shared" si="167"/>
        <v>0</v>
      </c>
      <c r="BM89" s="190" t="str">
        <f t="shared" si="168"/>
        <v>0</v>
      </c>
      <c r="BN89" s="190" t="str">
        <f t="shared" si="169"/>
        <v>0</v>
      </c>
      <c r="BO89" s="190" t="str">
        <f t="shared" si="170"/>
        <v>0</v>
      </c>
      <c r="BP89" s="190" t="str">
        <f t="shared" si="171"/>
        <v>0</v>
      </c>
      <c r="BQ89" s="190" t="str">
        <f t="shared" si="172"/>
        <v>0</v>
      </c>
      <c r="BR89" s="190" t="str">
        <f t="shared" si="173"/>
        <v>0</v>
      </c>
      <c r="BS89" s="190" t="str">
        <f t="shared" si="174"/>
        <v>0</v>
      </c>
      <c r="BT89" s="190" t="str">
        <f t="shared" si="175"/>
        <v>0</v>
      </c>
      <c r="BU89" s="190" t="str">
        <f t="shared" si="176"/>
        <v>0</v>
      </c>
      <c r="BV89" s="190" t="str">
        <f t="shared" si="177"/>
        <v>0</v>
      </c>
      <c r="BX89" s="193"/>
    </row>
    <row r="90" spans="1:76" ht="20.100000000000001" customHeight="1" thickBot="1">
      <c r="A90" s="185"/>
      <c r="B90" s="119" t="s">
        <v>65</v>
      </c>
      <c r="C90" s="119">
        <v>0.77083333333333337</v>
      </c>
      <c r="D90" s="243" t="s">
        <v>85</v>
      </c>
      <c r="E90" s="244"/>
      <c r="F90" s="244"/>
      <c r="G90" s="244"/>
      <c r="H90" s="245"/>
      <c r="I90" s="121"/>
      <c r="J90" s="121"/>
      <c r="K90" s="186"/>
      <c r="L90" s="187"/>
      <c r="N90" s="189"/>
      <c r="O90" s="189"/>
      <c r="P90" s="189"/>
      <c r="Q90" s="188"/>
      <c r="R90" s="188"/>
      <c r="S90" s="189"/>
      <c r="T90" s="189"/>
      <c r="U90" s="189"/>
      <c r="V90" s="189"/>
      <c r="W90" s="189"/>
      <c r="X90" s="188"/>
      <c r="Y90" s="188"/>
      <c r="Z90" s="189"/>
      <c r="AA90" s="189"/>
      <c r="AB90" s="189"/>
      <c r="AC90" s="189"/>
      <c r="AD90" s="189"/>
      <c r="AE90" s="188"/>
      <c r="AF90" s="188"/>
      <c r="AG90" s="189"/>
      <c r="AH90" s="189"/>
      <c r="AI90" s="189"/>
      <c r="AJ90" s="189"/>
      <c r="AK90" s="189"/>
      <c r="AL90" s="188"/>
      <c r="AM90" s="188"/>
      <c r="AN90" s="189"/>
      <c r="AO90" s="189"/>
      <c r="AP90" s="189"/>
      <c r="AQ90" s="189"/>
      <c r="AS90" s="190">
        <f t="shared" si="148"/>
        <v>0</v>
      </c>
      <c r="AT90" s="190">
        <f t="shared" si="149"/>
        <v>0</v>
      </c>
      <c r="AU90" s="190">
        <f t="shared" si="150"/>
        <v>0</v>
      </c>
      <c r="AV90" s="190">
        <f t="shared" si="151"/>
        <v>0</v>
      </c>
      <c r="AW90" s="190">
        <f t="shared" si="152"/>
        <v>0</v>
      </c>
      <c r="AX90" s="190">
        <f t="shared" si="153"/>
        <v>0</v>
      </c>
      <c r="AY90" s="190">
        <f t="shared" si="154"/>
        <v>0</v>
      </c>
      <c r="AZ90" s="190">
        <f t="shared" si="155"/>
        <v>0</v>
      </c>
      <c r="BA90" s="190">
        <f t="shared" si="156"/>
        <v>0</v>
      </c>
      <c r="BB90" s="190">
        <f t="shared" si="157"/>
        <v>0</v>
      </c>
      <c r="BC90" s="190">
        <f t="shared" si="158"/>
        <v>0</v>
      </c>
      <c r="BD90" s="190">
        <f t="shared" si="159"/>
        <v>0</v>
      </c>
      <c r="BE90" s="190">
        <f t="shared" si="160"/>
        <v>0</v>
      </c>
      <c r="BF90" s="190">
        <f t="shared" si="161"/>
        <v>0</v>
      </c>
      <c r="BG90" s="190">
        <f t="shared" si="162"/>
        <v>0</v>
      </c>
      <c r="BH90" s="190" t="str">
        <f t="shared" si="163"/>
        <v>0</v>
      </c>
      <c r="BI90" s="190" t="str">
        <f t="shared" si="164"/>
        <v>0</v>
      </c>
      <c r="BJ90" s="190" t="str">
        <f t="shared" si="165"/>
        <v>0</v>
      </c>
      <c r="BK90" s="190" t="str">
        <f t="shared" si="166"/>
        <v>0</v>
      </c>
      <c r="BL90" s="190" t="str">
        <f t="shared" si="167"/>
        <v>0</v>
      </c>
      <c r="BM90" s="190" t="str">
        <f t="shared" si="168"/>
        <v>0</v>
      </c>
      <c r="BN90" s="190" t="str">
        <f t="shared" si="169"/>
        <v>0</v>
      </c>
      <c r="BO90" s="190" t="str">
        <f t="shared" si="170"/>
        <v>0</v>
      </c>
      <c r="BP90" s="190" t="str">
        <f t="shared" si="171"/>
        <v>0</v>
      </c>
      <c r="BQ90" s="190" t="str">
        <f t="shared" si="172"/>
        <v>0</v>
      </c>
      <c r="BR90" s="190" t="str">
        <f t="shared" si="173"/>
        <v>0</v>
      </c>
      <c r="BS90" s="190" t="str">
        <f t="shared" si="174"/>
        <v>0</v>
      </c>
      <c r="BT90" s="190" t="str">
        <f t="shared" si="175"/>
        <v>0</v>
      </c>
      <c r="BU90" s="190" t="str">
        <f t="shared" si="176"/>
        <v>0</v>
      </c>
      <c r="BV90" s="190" t="str">
        <f t="shared" si="177"/>
        <v>0</v>
      </c>
      <c r="BX90" s="193"/>
    </row>
    <row r="91" spans="1:76" ht="20.100000000000001" customHeight="1" thickBot="1">
      <c r="A91" s="185"/>
      <c r="B91" s="88" t="s">
        <v>66</v>
      </c>
      <c r="C91" s="88">
        <v>0.79861111111111116</v>
      </c>
      <c r="D91" s="91" t="s">
        <v>163</v>
      </c>
      <c r="E91" s="91" t="s">
        <v>186</v>
      </c>
      <c r="F91" s="91" t="s">
        <v>208</v>
      </c>
      <c r="G91" s="91" t="s">
        <v>230</v>
      </c>
      <c r="H91" s="91" t="s">
        <v>252</v>
      </c>
      <c r="I91" s="123">
        <v>590</v>
      </c>
      <c r="J91" s="123">
        <f>$I91*'Campaign Total'!$F$48</f>
        <v>649</v>
      </c>
      <c r="K91" s="186">
        <f>SUM(AS91:BG91)</f>
        <v>0</v>
      </c>
      <c r="L91" s="187">
        <f>SUM(BH91:BV91)</f>
        <v>0</v>
      </c>
      <c r="N91" s="192"/>
      <c r="O91" s="192"/>
      <c r="P91" s="192"/>
      <c r="Q91" s="188"/>
      <c r="R91" s="188"/>
      <c r="S91" s="192"/>
      <c r="T91" s="192"/>
      <c r="U91" s="192"/>
      <c r="V91" s="192"/>
      <c r="W91" s="192"/>
      <c r="X91" s="188"/>
      <c r="Y91" s="188"/>
      <c r="Z91" s="192"/>
      <c r="AA91" s="192"/>
      <c r="AB91" s="192"/>
      <c r="AC91" s="192"/>
      <c r="AD91" s="192"/>
      <c r="AE91" s="188"/>
      <c r="AF91" s="188"/>
      <c r="AG91" s="192"/>
      <c r="AH91" s="192"/>
      <c r="AI91" s="192"/>
      <c r="AJ91" s="192"/>
      <c r="AK91" s="192"/>
      <c r="AL91" s="188"/>
      <c r="AM91" s="188"/>
      <c r="AN91" s="192"/>
      <c r="AO91" s="192"/>
      <c r="AP91" s="192"/>
      <c r="AQ91" s="192"/>
      <c r="AS91" s="190">
        <f t="shared" si="148"/>
        <v>0</v>
      </c>
      <c r="AT91" s="190">
        <f t="shared" si="149"/>
        <v>0</v>
      </c>
      <c r="AU91" s="190">
        <f t="shared" si="150"/>
        <v>0</v>
      </c>
      <c r="AV91" s="190">
        <f t="shared" si="151"/>
        <v>0</v>
      </c>
      <c r="AW91" s="190">
        <f t="shared" si="152"/>
        <v>0</v>
      </c>
      <c r="AX91" s="190">
        <f t="shared" si="153"/>
        <v>0</v>
      </c>
      <c r="AY91" s="190">
        <f t="shared" si="154"/>
        <v>0</v>
      </c>
      <c r="AZ91" s="190">
        <f t="shared" si="155"/>
        <v>0</v>
      </c>
      <c r="BA91" s="190">
        <f t="shared" si="156"/>
        <v>0</v>
      </c>
      <c r="BB91" s="190">
        <f t="shared" si="157"/>
        <v>0</v>
      </c>
      <c r="BC91" s="190">
        <f t="shared" si="158"/>
        <v>0</v>
      </c>
      <c r="BD91" s="190">
        <f t="shared" si="159"/>
        <v>0</v>
      </c>
      <c r="BE91" s="190">
        <f t="shared" si="160"/>
        <v>0</v>
      </c>
      <c r="BF91" s="190">
        <f t="shared" si="161"/>
        <v>0</v>
      </c>
      <c r="BG91" s="190">
        <f t="shared" si="162"/>
        <v>0</v>
      </c>
      <c r="BH91" s="190" t="str">
        <f t="shared" si="163"/>
        <v>0</v>
      </c>
      <c r="BI91" s="190" t="str">
        <f t="shared" si="164"/>
        <v>0</v>
      </c>
      <c r="BJ91" s="190" t="str">
        <f t="shared" si="165"/>
        <v>0</v>
      </c>
      <c r="BK91" s="190" t="str">
        <f t="shared" si="166"/>
        <v>0</v>
      </c>
      <c r="BL91" s="190" t="str">
        <f t="shared" si="167"/>
        <v>0</v>
      </c>
      <c r="BM91" s="190" t="str">
        <f t="shared" si="168"/>
        <v>0</v>
      </c>
      <c r="BN91" s="190" t="str">
        <f t="shared" si="169"/>
        <v>0</v>
      </c>
      <c r="BO91" s="190" t="str">
        <f t="shared" si="170"/>
        <v>0</v>
      </c>
      <c r="BP91" s="190" t="str">
        <f t="shared" si="171"/>
        <v>0</v>
      </c>
      <c r="BQ91" s="190" t="str">
        <f t="shared" si="172"/>
        <v>0</v>
      </c>
      <c r="BR91" s="190" t="str">
        <f t="shared" si="173"/>
        <v>0</v>
      </c>
      <c r="BS91" s="190" t="str">
        <f t="shared" si="174"/>
        <v>0</v>
      </c>
      <c r="BT91" s="190" t="str">
        <f t="shared" si="175"/>
        <v>0</v>
      </c>
      <c r="BU91" s="190" t="str">
        <f t="shared" si="176"/>
        <v>0</v>
      </c>
      <c r="BV91" s="190" t="str">
        <f t="shared" si="177"/>
        <v>0</v>
      </c>
      <c r="BX91" s="193"/>
    </row>
    <row r="92" spans="1:76" ht="20.100000000000001" customHeight="1" thickBot="1">
      <c r="A92" s="185"/>
      <c r="B92" s="119" t="s">
        <v>65</v>
      </c>
      <c r="C92" s="119">
        <v>0.80069444444444438</v>
      </c>
      <c r="D92" s="243" t="s">
        <v>85</v>
      </c>
      <c r="E92" s="244"/>
      <c r="F92" s="244"/>
      <c r="G92" s="244"/>
      <c r="H92" s="245"/>
      <c r="I92" s="121"/>
      <c r="J92" s="121"/>
      <c r="K92" s="186"/>
      <c r="L92" s="187"/>
      <c r="N92" s="189"/>
      <c r="O92" s="189"/>
      <c r="P92" s="189"/>
      <c r="Q92" s="188"/>
      <c r="R92" s="188"/>
      <c r="S92" s="189"/>
      <c r="T92" s="189"/>
      <c r="U92" s="189"/>
      <c r="V92" s="189"/>
      <c r="W92" s="189"/>
      <c r="X92" s="188"/>
      <c r="Y92" s="188"/>
      <c r="Z92" s="189"/>
      <c r="AA92" s="189"/>
      <c r="AB92" s="189"/>
      <c r="AC92" s="189"/>
      <c r="AD92" s="189"/>
      <c r="AE92" s="188"/>
      <c r="AF92" s="188"/>
      <c r="AG92" s="189"/>
      <c r="AH92" s="189"/>
      <c r="AI92" s="189"/>
      <c r="AJ92" s="189"/>
      <c r="AK92" s="189"/>
      <c r="AL92" s="188"/>
      <c r="AM92" s="188"/>
      <c r="AN92" s="189"/>
      <c r="AO92" s="189"/>
      <c r="AP92" s="189"/>
      <c r="AQ92" s="189"/>
      <c r="AS92" s="190">
        <f t="shared" si="148"/>
        <v>0</v>
      </c>
      <c r="AT92" s="190">
        <f t="shared" si="149"/>
        <v>0</v>
      </c>
      <c r="AU92" s="190">
        <f t="shared" si="150"/>
        <v>0</v>
      </c>
      <c r="AV92" s="190">
        <f t="shared" si="151"/>
        <v>0</v>
      </c>
      <c r="AW92" s="190">
        <f t="shared" si="152"/>
        <v>0</v>
      </c>
      <c r="AX92" s="190">
        <f t="shared" si="153"/>
        <v>0</v>
      </c>
      <c r="AY92" s="190">
        <f t="shared" si="154"/>
        <v>0</v>
      </c>
      <c r="AZ92" s="190">
        <f t="shared" si="155"/>
        <v>0</v>
      </c>
      <c r="BA92" s="190">
        <f t="shared" si="156"/>
        <v>0</v>
      </c>
      <c r="BB92" s="190">
        <f t="shared" si="157"/>
        <v>0</v>
      </c>
      <c r="BC92" s="190">
        <f t="shared" si="158"/>
        <v>0</v>
      </c>
      <c r="BD92" s="190">
        <f t="shared" si="159"/>
        <v>0</v>
      </c>
      <c r="BE92" s="190">
        <f t="shared" si="160"/>
        <v>0</v>
      </c>
      <c r="BF92" s="190">
        <f t="shared" si="161"/>
        <v>0</v>
      </c>
      <c r="BG92" s="190">
        <f t="shared" si="162"/>
        <v>0</v>
      </c>
      <c r="BH92" s="190" t="str">
        <f t="shared" si="163"/>
        <v>0</v>
      </c>
      <c r="BI92" s="190" t="str">
        <f t="shared" si="164"/>
        <v>0</v>
      </c>
      <c r="BJ92" s="190" t="str">
        <f t="shared" si="165"/>
        <v>0</v>
      </c>
      <c r="BK92" s="190" t="str">
        <f t="shared" si="166"/>
        <v>0</v>
      </c>
      <c r="BL92" s="190" t="str">
        <f t="shared" si="167"/>
        <v>0</v>
      </c>
      <c r="BM92" s="190" t="str">
        <f t="shared" si="168"/>
        <v>0</v>
      </c>
      <c r="BN92" s="190" t="str">
        <f t="shared" si="169"/>
        <v>0</v>
      </c>
      <c r="BO92" s="190" t="str">
        <f t="shared" si="170"/>
        <v>0</v>
      </c>
      <c r="BP92" s="190" t="str">
        <f t="shared" si="171"/>
        <v>0</v>
      </c>
      <c r="BQ92" s="190" t="str">
        <f t="shared" si="172"/>
        <v>0</v>
      </c>
      <c r="BR92" s="190" t="str">
        <f t="shared" si="173"/>
        <v>0</v>
      </c>
      <c r="BS92" s="190" t="str">
        <f t="shared" si="174"/>
        <v>0</v>
      </c>
      <c r="BT92" s="190" t="str">
        <f t="shared" si="175"/>
        <v>0</v>
      </c>
      <c r="BU92" s="190" t="str">
        <f t="shared" si="176"/>
        <v>0</v>
      </c>
      <c r="BV92" s="190" t="str">
        <f t="shared" si="177"/>
        <v>0</v>
      </c>
      <c r="BX92" s="193"/>
    </row>
    <row r="93" spans="1:76" ht="20.100000000000001" customHeight="1" thickBot="1">
      <c r="A93" s="185"/>
      <c r="B93" s="119" t="s">
        <v>65</v>
      </c>
      <c r="C93" s="119">
        <v>0.8125</v>
      </c>
      <c r="D93" s="243" t="s">
        <v>86</v>
      </c>
      <c r="E93" s="244"/>
      <c r="F93" s="244"/>
      <c r="G93" s="244"/>
      <c r="H93" s="245"/>
      <c r="I93" s="121"/>
      <c r="J93" s="121"/>
      <c r="K93" s="186"/>
      <c r="L93" s="187"/>
      <c r="N93" s="189"/>
      <c r="O93" s="189"/>
      <c r="P93" s="189"/>
      <c r="Q93" s="188"/>
      <c r="R93" s="188"/>
      <c r="S93" s="189"/>
      <c r="T93" s="189"/>
      <c r="U93" s="189"/>
      <c r="V93" s="189"/>
      <c r="W93" s="189"/>
      <c r="X93" s="188"/>
      <c r="Y93" s="188"/>
      <c r="Z93" s="189"/>
      <c r="AA93" s="189"/>
      <c r="AB93" s="189"/>
      <c r="AC93" s="189"/>
      <c r="AD93" s="189"/>
      <c r="AE93" s="188"/>
      <c r="AF93" s="188"/>
      <c r="AG93" s="189"/>
      <c r="AH93" s="189"/>
      <c r="AI93" s="189"/>
      <c r="AJ93" s="189"/>
      <c r="AK93" s="189"/>
      <c r="AL93" s="188"/>
      <c r="AM93" s="188"/>
      <c r="AN93" s="189"/>
      <c r="AO93" s="189"/>
      <c r="AP93" s="189"/>
      <c r="AQ93" s="189"/>
      <c r="AS93" s="190">
        <f t="shared" si="148"/>
        <v>0</v>
      </c>
      <c r="AT93" s="190">
        <f t="shared" si="149"/>
        <v>0</v>
      </c>
      <c r="AU93" s="190">
        <f t="shared" si="150"/>
        <v>0</v>
      </c>
      <c r="AV93" s="190">
        <f t="shared" si="151"/>
        <v>0</v>
      </c>
      <c r="AW93" s="190">
        <f t="shared" si="152"/>
        <v>0</v>
      </c>
      <c r="AX93" s="190">
        <f t="shared" si="153"/>
        <v>0</v>
      </c>
      <c r="AY93" s="190">
        <f t="shared" si="154"/>
        <v>0</v>
      </c>
      <c r="AZ93" s="190">
        <f t="shared" si="155"/>
        <v>0</v>
      </c>
      <c r="BA93" s="190">
        <f t="shared" si="156"/>
        <v>0</v>
      </c>
      <c r="BB93" s="190">
        <f t="shared" si="157"/>
        <v>0</v>
      </c>
      <c r="BC93" s="190">
        <f t="shared" si="158"/>
        <v>0</v>
      </c>
      <c r="BD93" s="190">
        <f t="shared" si="159"/>
        <v>0</v>
      </c>
      <c r="BE93" s="190">
        <f t="shared" si="160"/>
        <v>0</v>
      </c>
      <c r="BF93" s="190">
        <f t="shared" si="161"/>
        <v>0</v>
      </c>
      <c r="BG93" s="190">
        <f t="shared" si="162"/>
        <v>0</v>
      </c>
      <c r="BH93" s="190" t="str">
        <f t="shared" si="163"/>
        <v>0</v>
      </c>
      <c r="BI93" s="190" t="str">
        <f t="shared" si="164"/>
        <v>0</v>
      </c>
      <c r="BJ93" s="190" t="str">
        <f t="shared" si="165"/>
        <v>0</v>
      </c>
      <c r="BK93" s="190" t="str">
        <f t="shared" si="166"/>
        <v>0</v>
      </c>
      <c r="BL93" s="190" t="str">
        <f t="shared" si="167"/>
        <v>0</v>
      </c>
      <c r="BM93" s="190" t="str">
        <f t="shared" si="168"/>
        <v>0</v>
      </c>
      <c r="BN93" s="190" t="str">
        <f t="shared" si="169"/>
        <v>0</v>
      </c>
      <c r="BO93" s="190" t="str">
        <f t="shared" si="170"/>
        <v>0</v>
      </c>
      <c r="BP93" s="190" t="str">
        <f t="shared" si="171"/>
        <v>0</v>
      </c>
      <c r="BQ93" s="190" t="str">
        <f t="shared" si="172"/>
        <v>0</v>
      </c>
      <c r="BR93" s="190" t="str">
        <f t="shared" si="173"/>
        <v>0</v>
      </c>
      <c r="BS93" s="190" t="str">
        <f t="shared" si="174"/>
        <v>0</v>
      </c>
      <c r="BT93" s="190" t="str">
        <f t="shared" si="175"/>
        <v>0</v>
      </c>
      <c r="BU93" s="190" t="str">
        <f t="shared" si="176"/>
        <v>0</v>
      </c>
      <c r="BV93" s="190" t="str">
        <f t="shared" si="177"/>
        <v>0</v>
      </c>
      <c r="BX93" s="193"/>
    </row>
    <row r="94" spans="1:76" ht="20.100000000000001" customHeight="1" thickBot="1">
      <c r="A94" s="191"/>
      <c r="B94" s="88" t="s">
        <v>66</v>
      </c>
      <c r="C94" s="88">
        <v>0.82638888888888884</v>
      </c>
      <c r="D94" s="91" t="s">
        <v>164</v>
      </c>
      <c r="E94" s="91" t="s">
        <v>187</v>
      </c>
      <c r="F94" s="91" t="s">
        <v>209</v>
      </c>
      <c r="G94" s="91" t="s">
        <v>231</v>
      </c>
      <c r="H94" s="91" t="s">
        <v>253</v>
      </c>
      <c r="I94" s="123">
        <v>570</v>
      </c>
      <c r="J94" s="123">
        <f>$I94*'Campaign Total'!$F$48</f>
        <v>627</v>
      </c>
      <c r="K94" s="186">
        <f>SUM(AS94:BG94)</f>
        <v>0</v>
      </c>
      <c r="L94" s="187">
        <f>SUM(BH94:BV94)</f>
        <v>0</v>
      </c>
      <c r="N94" s="192"/>
      <c r="O94" s="192"/>
      <c r="P94" s="192"/>
      <c r="Q94" s="188"/>
      <c r="R94" s="188"/>
      <c r="S94" s="192"/>
      <c r="T94" s="192"/>
      <c r="U94" s="192"/>
      <c r="V94" s="192"/>
      <c r="W94" s="192"/>
      <c r="X94" s="188"/>
      <c r="Y94" s="188"/>
      <c r="Z94" s="192"/>
      <c r="AA94" s="192"/>
      <c r="AB94" s="192"/>
      <c r="AC94" s="192"/>
      <c r="AD94" s="192"/>
      <c r="AE94" s="188"/>
      <c r="AF94" s="188"/>
      <c r="AG94" s="192"/>
      <c r="AH94" s="192"/>
      <c r="AI94" s="192"/>
      <c r="AJ94" s="192"/>
      <c r="AK94" s="192"/>
      <c r="AL94" s="188"/>
      <c r="AM94" s="188"/>
      <c r="AN94" s="192"/>
      <c r="AO94" s="192"/>
      <c r="AP94" s="192"/>
      <c r="AQ94" s="192"/>
      <c r="AS94" s="190">
        <f t="shared" si="148"/>
        <v>0</v>
      </c>
      <c r="AT94" s="190">
        <f t="shared" si="149"/>
        <v>0</v>
      </c>
      <c r="AU94" s="190">
        <f t="shared" si="150"/>
        <v>0</v>
      </c>
      <c r="AV94" s="190">
        <f t="shared" si="151"/>
        <v>0</v>
      </c>
      <c r="AW94" s="190">
        <f t="shared" si="152"/>
        <v>0</v>
      </c>
      <c r="AX94" s="190">
        <f t="shared" si="153"/>
        <v>0</v>
      </c>
      <c r="AY94" s="190">
        <f t="shared" si="154"/>
        <v>0</v>
      </c>
      <c r="AZ94" s="190">
        <f t="shared" si="155"/>
        <v>0</v>
      </c>
      <c r="BA94" s="190">
        <f t="shared" si="156"/>
        <v>0</v>
      </c>
      <c r="BB94" s="190">
        <f t="shared" si="157"/>
        <v>0</v>
      </c>
      <c r="BC94" s="190">
        <f t="shared" si="158"/>
        <v>0</v>
      </c>
      <c r="BD94" s="190">
        <f t="shared" si="159"/>
        <v>0</v>
      </c>
      <c r="BE94" s="190">
        <f t="shared" si="160"/>
        <v>0</v>
      </c>
      <c r="BF94" s="190">
        <f t="shared" si="161"/>
        <v>0</v>
      </c>
      <c r="BG94" s="190">
        <f t="shared" si="162"/>
        <v>0</v>
      </c>
      <c r="BH94" s="190" t="str">
        <f t="shared" si="163"/>
        <v>0</v>
      </c>
      <c r="BI94" s="190" t="str">
        <f t="shared" si="164"/>
        <v>0</v>
      </c>
      <c r="BJ94" s="190" t="str">
        <f t="shared" si="165"/>
        <v>0</v>
      </c>
      <c r="BK94" s="190" t="str">
        <f t="shared" si="166"/>
        <v>0</v>
      </c>
      <c r="BL94" s="190" t="str">
        <f t="shared" si="167"/>
        <v>0</v>
      </c>
      <c r="BM94" s="190" t="str">
        <f t="shared" si="168"/>
        <v>0</v>
      </c>
      <c r="BN94" s="190" t="str">
        <f t="shared" si="169"/>
        <v>0</v>
      </c>
      <c r="BO94" s="190" t="str">
        <f t="shared" si="170"/>
        <v>0</v>
      </c>
      <c r="BP94" s="190" t="str">
        <f t="shared" si="171"/>
        <v>0</v>
      </c>
      <c r="BQ94" s="190" t="str">
        <f t="shared" si="172"/>
        <v>0</v>
      </c>
      <c r="BR94" s="190" t="str">
        <f t="shared" si="173"/>
        <v>0</v>
      </c>
      <c r="BS94" s="190" t="str">
        <f t="shared" si="174"/>
        <v>0</v>
      </c>
      <c r="BT94" s="190" t="str">
        <f t="shared" si="175"/>
        <v>0</v>
      </c>
      <c r="BU94" s="190" t="str">
        <f t="shared" si="176"/>
        <v>0</v>
      </c>
      <c r="BV94" s="190" t="str">
        <f t="shared" si="177"/>
        <v>0</v>
      </c>
      <c r="BX94" s="193"/>
    </row>
    <row r="95" spans="1:76" ht="20.100000000000001" customHeight="1" thickBot="1">
      <c r="A95" s="185"/>
      <c r="B95" s="119" t="s">
        <v>65</v>
      </c>
      <c r="C95" s="119">
        <v>0.82847222222222217</v>
      </c>
      <c r="D95" s="243" t="s">
        <v>86</v>
      </c>
      <c r="E95" s="244"/>
      <c r="F95" s="244"/>
      <c r="G95" s="244"/>
      <c r="H95" s="245"/>
      <c r="I95" s="121"/>
      <c r="J95" s="121"/>
      <c r="K95" s="186"/>
      <c r="L95" s="187"/>
      <c r="N95" s="189"/>
      <c r="O95" s="189"/>
      <c r="P95" s="189"/>
      <c r="Q95" s="188"/>
      <c r="R95" s="188"/>
      <c r="S95" s="189"/>
      <c r="T95" s="189"/>
      <c r="U95" s="189"/>
      <c r="V95" s="189"/>
      <c r="W95" s="189"/>
      <c r="X95" s="188"/>
      <c r="Y95" s="188"/>
      <c r="Z95" s="189"/>
      <c r="AA95" s="189"/>
      <c r="AB95" s="189"/>
      <c r="AC95" s="189"/>
      <c r="AD95" s="189"/>
      <c r="AE95" s="188"/>
      <c r="AF95" s="188"/>
      <c r="AG95" s="189"/>
      <c r="AH95" s="189"/>
      <c r="AI95" s="189"/>
      <c r="AJ95" s="189"/>
      <c r="AK95" s="189"/>
      <c r="AL95" s="188"/>
      <c r="AM95" s="188"/>
      <c r="AN95" s="189"/>
      <c r="AO95" s="189"/>
      <c r="AP95" s="189"/>
      <c r="AQ95" s="189"/>
      <c r="AS95" s="190">
        <f t="shared" si="148"/>
        <v>0</v>
      </c>
      <c r="AT95" s="190">
        <f t="shared" si="149"/>
        <v>0</v>
      </c>
      <c r="AU95" s="190">
        <f t="shared" si="150"/>
        <v>0</v>
      </c>
      <c r="AV95" s="190">
        <f t="shared" si="151"/>
        <v>0</v>
      </c>
      <c r="AW95" s="190">
        <f t="shared" si="152"/>
        <v>0</v>
      </c>
      <c r="AX95" s="190">
        <f t="shared" si="153"/>
        <v>0</v>
      </c>
      <c r="AY95" s="190">
        <f t="shared" si="154"/>
        <v>0</v>
      </c>
      <c r="AZ95" s="190">
        <f t="shared" si="155"/>
        <v>0</v>
      </c>
      <c r="BA95" s="190">
        <f t="shared" si="156"/>
        <v>0</v>
      </c>
      <c r="BB95" s="190">
        <f t="shared" si="157"/>
        <v>0</v>
      </c>
      <c r="BC95" s="190">
        <f t="shared" si="158"/>
        <v>0</v>
      </c>
      <c r="BD95" s="190">
        <f t="shared" si="159"/>
        <v>0</v>
      </c>
      <c r="BE95" s="190">
        <f t="shared" si="160"/>
        <v>0</v>
      </c>
      <c r="BF95" s="190">
        <f t="shared" si="161"/>
        <v>0</v>
      </c>
      <c r="BG95" s="190">
        <f t="shared" si="162"/>
        <v>0</v>
      </c>
      <c r="BH95" s="190" t="str">
        <f t="shared" si="163"/>
        <v>0</v>
      </c>
      <c r="BI95" s="190" t="str">
        <f t="shared" si="164"/>
        <v>0</v>
      </c>
      <c r="BJ95" s="190" t="str">
        <f t="shared" si="165"/>
        <v>0</v>
      </c>
      <c r="BK95" s="190" t="str">
        <f t="shared" si="166"/>
        <v>0</v>
      </c>
      <c r="BL95" s="190" t="str">
        <f t="shared" si="167"/>
        <v>0</v>
      </c>
      <c r="BM95" s="190" t="str">
        <f t="shared" si="168"/>
        <v>0</v>
      </c>
      <c r="BN95" s="190" t="str">
        <f t="shared" si="169"/>
        <v>0</v>
      </c>
      <c r="BO95" s="190" t="str">
        <f t="shared" si="170"/>
        <v>0</v>
      </c>
      <c r="BP95" s="190" t="str">
        <f t="shared" si="171"/>
        <v>0</v>
      </c>
      <c r="BQ95" s="190" t="str">
        <f t="shared" si="172"/>
        <v>0</v>
      </c>
      <c r="BR95" s="190" t="str">
        <f t="shared" si="173"/>
        <v>0</v>
      </c>
      <c r="BS95" s="190" t="str">
        <f t="shared" si="174"/>
        <v>0</v>
      </c>
      <c r="BT95" s="190" t="str">
        <f t="shared" si="175"/>
        <v>0</v>
      </c>
      <c r="BU95" s="190" t="str">
        <f t="shared" si="176"/>
        <v>0</v>
      </c>
      <c r="BV95" s="190" t="str">
        <f t="shared" si="177"/>
        <v>0</v>
      </c>
      <c r="BX95" s="193"/>
    </row>
    <row r="96" spans="1:76" ht="20.100000000000001" customHeight="1" thickBot="1">
      <c r="A96" s="185"/>
      <c r="B96" s="88" t="s">
        <v>66</v>
      </c>
      <c r="C96" s="88">
        <v>0.84722222222222221</v>
      </c>
      <c r="D96" s="90" t="s">
        <v>165</v>
      </c>
      <c r="E96" s="90" t="s">
        <v>188</v>
      </c>
      <c r="F96" s="90" t="s">
        <v>210</v>
      </c>
      <c r="G96" s="90" t="s">
        <v>232</v>
      </c>
      <c r="H96" s="90" t="s">
        <v>254</v>
      </c>
      <c r="I96" s="123">
        <v>460</v>
      </c>
      <c r="J96" s="123">
        <f>$I96*'Campaign Total'!$F$48</f>
        <v>506.00000000000006</v>
      </c>
      <c r="K96" s="186">
        <f>SUM(AS96:BG96)</f>
        <v>0</v>
      </c>
      <c r="L96" s="187">
        <f>SUM(BH96:BV96)</f>
        <v>0</v>
      </c>
      <c r="N96" s="192"/>
      <c r="O96" s="192"/>
      <c r="P96" s="192"/>
      <c r="Q96" s="188"/>
      <c r="R96" s="188"/>
      <c r="S96" s="192"/>
      <c r="T96" s="192"/>
      <c r="U96" s="192"/>
      <c r="V96" s="192"/>
      <c r="W96" s="192"/>
      <c r="X96" s="188"/>
      <c r="Y96" s="188"/>
      <c r="Z96" s="192"/>
      <c r="AA96" s="192"/>
      <c r="AB96" s="192"/>
      <c r="AC96" s="192"/>
      <c r="AD96" s="192"/>
      <c r="AE96" s="188"/>
      <c r="AF96" s="188"/>
      <c r="AG96" s="192"/>
      <c r="AH96" s="192"/>
      <c r="AI96" s="192"/>
      <c r="AJ96" s="192"/>
      <c r="AK96" s="192"/>
      <c r="AL96" s="188"/>
      <c r="AM96" s="188"/>
      <c r="AN96" s="192"/>
      <c r="AO96" s="192"/>
      <c r="AP96" s="192"/>
      <c r="AQ96" s="192"/>
      <c r="AS96" s="190">
        <f t="shared" si="148"/>
        <v>0</v>
      </c>
      <c r="AT96" s="190">
        <f t="shared" si="149"/>
        <v>0</v>
      </c>
      <c r="AU96" s="190">
        <f t="shared" si="150"/>
        <v>0</v>
      </c>
      <c r="AV96" s="190">
        <f t="shared" si="151"/>
        <v>0</v>
      </c>
      <c r="AW96" s="190">
        <f t="shared" si="152"/>
        <v>0</v>
      </c>
      <c r="AX96" s="190">
        <f t="shared" si="153"/>
        <v>0</v>
      </c>
      <c r="AY96" s="190">
        <f t="shared" si="154"/>
        <v>0</v>
      </c>
      <c r="AZ96" s="190">
        <f t="shared" si="155"/>
        <v>0</v>
      </c>
      <c r="BA96" s="190">
        <f t="shared" si="156"/>
        <v>0</v>
      </c>
      <c r="BB96" s="190">
        <f t="shared" si="157"/>
        <v>0</v>
      </c>
      <c r="BC96" s="190">
        <f t="shared" si="158"/>
        <v>0</v>
      </c>
      <c r="BD96" s="190">
        <f t="shared" si="159"/>
        <v>0</v>
      </c>
      <c r="BE96" s="190">
        <f t="shared" si="160"/>
        <v>0</v>
      </c>
      <c r="BF96" s="190">
        <f t="shared" si="161"/>
        <v>0</v>
      </c>
      <c r="BG96" s="190">
        <f t="shared" si="162"/>
        <v>0</v>
      </c>
      <c r="BH96" s="190" t="str">
        <f t="shared" si="163"/>
        <v>0</v>
      </c>
      <c r="BI96" s="190" t="str">
        <f t="shared" si="164"/>
        <v>0</v>
      </c>
      <c r="BJ96" s="190" t="str">
        <f t="shared" si="165"/>
        <v>0</v>
      </c>
      <c r="BK96" s="190" t="str">
        <f t="shared" si="166"/>
        <v>0</v>
      </c>
      <c r="BL96" s="190" t="str">
        <f t="shared" si="167"/>
        <v>0</v>
      </c>
      <c r="BM96" s="190" t="str">
        <f t="shared" si="168"/>
        <v>0</v>
      </c>
      <c r="BN96" s="190" t="str">
        <f t="shared" si="169"/>
        <v>0</v>
      </c>
      <c r="BO96" s="190" t="str">
        <f t="shared" si="170"/>
        <v>0</v>
      </c>
      <c r="BP96" s="190" t="str">
        <f t="shared" si="171"/>
        <v>0</v>
      </c>
      <c r="BQ96" s="190" t="str">
        <f t="shared" si="172"/>
        <v>0</v>
      </c>
      <c r="BR96" s="190" t="str">
        <f t="shared" si="173"/>
        <v>0</v>
      </c>
      <c r="BS96" s="190" t="str">
        <f t="shared" si="174"/>
        <v>0</v>
      </c>
      <c r="BT96" s="190" t="str">
        <f t="shared" si="175"/>
        <v>0</v>
      </c>
      <c r="BU96" s="190" t="str">
        <f t="shared" si="176"/>
        <v>0</v>
      </c>
      <c r="BV96" s="190" t="str">
        <f t="shared" si="177"/>
        <v>0</v>
      </c>
      <c r="BX96" s="193"/>
    </row>
    <row r="97" spans="1:76" ht="20.100000000000001" customHeight="1" thickBot="1">
      <c r="A97" s="185"/>
      <c r="B97" s="119" t="s">
        <v>65</v>
      </c>
      <c r="C97" s="119">
        <v>0.84930555555555554</v>
      </c>
      <c r="D97" s="243" t="s">
        <v>86</v>
      </c>
      <c r="E97" s="244"/>
      <c r="F97" s="244"/>
      <c r="G97" s="244"/>
      <c r="H97" s="245"/>
      <c r="I97" s="121"/>
      <c r="J97" s="121"/>
      <c r="K97" s="186"/>
      <c r="L97" s="187"/>
      <c r="N97" s="189"/>
      <c r="O97" s="189"/>
      <c r="P97" s="189"/>
      <c r="Q97" s="188"/>
      <c r="R97" s="188"/>
      <c r="S97" s="189"/>
      <c r="T97" s="189"/>
      <c r="U97" s="189"/>
      <c r="V97" s="189"/>
      <c r="W97" s="189"/>
      <c r="X97" s="188"/>
      <c r="Y97" s="188"/>
      <c r="Z97" s="189"/>
      <c r="AA97" s="189"/>
      <c r="AB97" s="189"/>
      <c r="AC97" s="189"/>
      <c r="AD97" s="189"/>
      <c r="AE97" s="188"/>
      <c r="AF97" s="188"/>
      <c r="AG97" s="189"/>
      <c r="AH97" s="189"/>
      <c r="AI97" s="189"/>
      <c r="AJ97" s="189"/>
      <c r="AK97" s="189"/>
      <c r="AL97" s="188"/>
      <c r="AM97" s="188"/>
      <c r="AN97" s="189"/>
      <c r="AO97" s="189"/>
      <c r="AP97" s="189"/>
      <c r="AQ97" s="189"/>
      <c r="AS97" s="190">
        <f t="shared" si="148"/>
        <v>0</v>
      </c>
      <c r="AT97" s="190">
        <f t="shared" si="149"/>
        <v>0</v>
      </c>
      <c r="AU97" s="190">
        <f t="shared" si="150"/>
        <v>0</v>
      </c>
      <c r="AV97" s="190">
        <f t="shared" si="151"/>
        <v>0</v>
      </c>
      <c r="AW97" s="190">
        <f t="shared" si="152"/>
        <v>0</v>
      </c>
      <c r="AX97" s="190">
        <f t="shared" si="153"/>
        <v>0</v>
      </c>
      <c r="AY97" s="190">
        <f t="shared" si="154"/>
        <v>0</v>
      </c>
      <c r="AZ97" s="190">
        <f t="shared" si="155"/>
        <v>0</v>
      </c>
      <c r="BA97" s="190">
        <f t="shared" si="156"/>
        <v>0</v>
      </c>
      <c r="BB97" s="190">
        <f t="shared" si="157"/>
        <v>0</v>
      </c>
      <c r="BC97" s="190">
        <f t="shared" si="158"/>
        <v>0</v>
      </c>
      <c r="BD97" s="190">
        <f t="shared" si="159"/>
        <v>0</v>
      </c>
      <c r="BE97" s="190">
        <f t="shared" si="160"/>
        <v>0</v>
      </c>
      <c r="BF97" s="190">
        <f t="shared" si="161"/>
        <v>0</v>
      </c>
      <c r="BG97" s="190">
        <f t="shared" si="162"/>
        <v>0</v>
      </c>
      <c r="BH97" s="190" t="str">
        <f t="shared" si="163"/>
        <v>0</v>
      </c>
      <c r="BI97" s="190" t="str">
        <f t="shared" si="164"/>
        <v>0</v>
      </c>
      <c r="BJ97" s="190" t="str">
        <f t="shared" si="165"/>
        <v>0</v>
      </c>
      <c r="BK97" s="190" t="str">
        <f t="shared" si="166"/>
        <v>0</v>
      </c>
      <c r="BL97" s="190" t="str">
        <f t="shared" si="167"/>
        <v>0</v>
      </c>
      <c r="BM97" s="190" t="str">
        <f t="shared" si="168"/>
        <v>0</v>
      </c>
      <c r="BN97" s="190" t="str">
        <f t="shared" si="169"/>
        <v>0</v>
      </c>
      <c r="BO97" s="190" t="str">
        <f t="shared" si="170"/>
        <v>0</v>
      </c>
      <c r="BP97" s="190" t="str">
        <f t="shared" si="171"/>
        <v>0</v>
      </c>
      <c r="BQ97" s="190" t="str">
        <f t="shared" si="172"/>
        <v>0</v>
      </c>
      <c r="BR97" s="190" t="str">
        <f t="shared" si="173"/>
        <v>0</v>
      </c>
      <c r="BS97" s="190" t="str">
        <f t="shared" si="174"/>
        <v>0</v>
      </c>
      <c r="BT97" s="190" t="str">
        <f t="shared" si="175"/>
        <v>0</v>
      </c>
      <c r="BU97" s="190" t="str">
        <f t="shared" si="176"/>
        <v>0</v>
      </c>
      <c r="BV97" s="190" t="str">
        <f t="shared" si="177"/>
        <v>0</v>
      </c>
      <c r="BX97" s="193"/>
    </row>
    <row r="98" spans="1:76" ht="20.100000000000001" customHeight="1" thickBot="1">
      <c r="A98" s="191"/>
      <c r="B98" s="87" t="s">
        <v>65</v>
      </c>
      <c r="C98" s="87">
        <v>0.85416666666666663</v>
      </c>
      <c r="D98" s="232" t="s">
        <v>82</v>
      </c>
      <c r="E98" s="233"/>
      <c r="F98" s="233"/>
      <c r="G98" s="233"/>
      <c r="H98" s="252"/>
      <c r="I98" s="121"/>
      <c r="J98" s="121"/>
      <c r="K98" s="186"/>
      <c r="L98" s="187"/>
      <c r="N98" s="189"/>
      <c r="O98" s="189"/>
      <c r="P98" s="189"/>
      <c r="Q98" s="188"/>
      <c r="R98" s="188"/>
      <c r="S98" s="189"/>
      <c r="T98" s="189"/>
      <c r="U98" s="189"/>
      <c r="V98" s="189"/>
      <c r="W98" s="189"/>
      <c r="X98" s="188"/>
      <c r="Y98" s="188"/>
      <c r="Z98" s="189"/>
      <c r="AA98" s="189"/>
      <c r="AB98" s="189"/>
      <c r="AC98" s="189"/>
      <c r="AD98" s="189"/>
      <c r="AE98" s="188"/>
      <c r="AF98" s="188"/>
      <c r="AG98" s="189"/>
      <c r="AH98" s="189"/>
      <c r="AI98" s="189"/>
      <c r="AJ98" s="189"/>
      <c r="AK98" s="189"/>
      <c r="AL98" s="188"/>
      <c r="AM98" s="188"/>
      <c r="AN98" s="189"/>
      <c r="AO98" s="189"/>
      <c r="AP98" s="189"/>
      <c r="AQ98" s="189"/>
      <c r="AS98" s="190">
        <f t="shared" si="148"/>
        <v>0</v>
      </c>
      <c r="AT98" s="190">
        <f t="shared" si="149"/>
        <v>0</v>
      </c>
      <c r="AU98" s="190">
        <f t="shared" si="150"/>
        <v>0</v>
      </c>
      <c r="AV98" s="190">
        <f t="shared" si="151"/>
        <v>0</v>
      </c>
      <c r="AW98" s="190">
        <f t="shared" si="152"/>
        <v>0</v>
      </c>
      <c r="AX98" s="190">
        <f t="shared" si="153"/>
        <v>0</v>
      </c>
      <c r="AY98" s="190">
        <f t="shared" si="154"/>
        <v>0</v>
      </c>
      <c r="AZ98" s="190">
        <f t="shared" si="155"/>
        <v>0</v>
      </c>
      <c r="BA98" s="190">
        <f t="shared" si="156"/>
        <v>0</v>
      </c>
      <c r="BB98" s="190">
        <f t="shared" si="157"/>
        <v>0</v>
      </c>
      <c r="BC98" s="190">
        <f t="shared" si="158"/>
        <v>0</v>
      </c>
      <c r="BD98" s="190">
        <f t="shared" si="159"/>
        <v>0</v>
      </c>
      <c r="BE98" s="190">
        <f t="shared" si="160"/>
        <v>0</v>
      </c>
      <c r="BF98" s="190">
        <f t="shared" si="161"/>
        <v>0</v>
      </c>
      <c r="BG98" s="190">
        <f t="shared" si="162"/>
        <v>0</v>
      </c>
      <c r="BH98" s="190" t="str">
        <f t="shared" ref="BH98:BH123" si="240">IF(AS98&gt;0,($J98*AS98*$F$14),"0")</f>
        <v>0</v>
      </c>
      <c r="BI98" s="190" t="str">
        <f t="shared" ref="BI98:BI123" si="241">IF(AT98&gt;0,($J98*AT98*$F$15),"0")</f>
        <v>0</v>
      </c>
      <c r="BJ98" s="190" t="str">
        <f t="shared" ref="BJ98:BJ123" si="242">IF(AU98&gt;0,($J98*AU98*$F$16),"0")</f>
        <v>0</v>
      </c>
      <c r="BK98" s="190" t="str">
        <f t="shared" ref="BK98:BK123" si="243">IF(AV98&gt;0,($J98*AV98*$F$17),"0")</f>
        <v>0</v>
      </c>
      <c r="BL98" s="190" t="str">
        <f t="shared" ref="BL98:BL123" si="244">IF(AW98&gt;0,($J98*AW98*$F$17),"0")</f>
        <v>0</v>
      </c>
      <c r="BM98" s="190" t="str">
        <f t="shared" ref="BM98:BM123" si="245">IF(AX98&gt;0,($J98*AX98*$F$19),"0")</f>
        <v>0</v>
      </c>
      <c r="BN98" s="190" t="str">
        <f t="shared" ref="BN98:BN123" si="246">IF(AY98&gt;0,($J98*AY98*$F$20),"0")</f>
        <v>0</v>
      </c>
      <c r="BO98" s="190" t="str">
        <f t="shared" ref="BO98:BO123" si="247">IF(AZ98&gt;0,($J98*AZ98*$F$21),"0")</f>
        <v>0</v>
      </c>
      <c r="BP98" s="190" t="str">
        <f t="shared" ref="BP98:BP123" si="248">IF(BA98&gt;0,($J98*BA98*$F$22),"0")</f>
        <v>0</v>
      </c>
      <c r="BQ98" s="190" t="str">
        <f t="shared" ref="BQ98:BQ123" si="249">IF(BB98&gt;0,($J98*BB98*$F$23),"0")</f>
        <v>0</v>
      </c>
      <c r="BR98" s="190" t="str">
        <f t="shared" ref="BR98:BR123" si="250">IF(BC98&gt;0,($J98*BC98*$F$24),"0")</f>
        <v>0</v>
      </c>
      <c r="BS98" s="190" t="str">
        <f t="shared" ref="BS98:BS123" si="251">IF(BD98&gt;0,($J98*BD98*$F$25),"0")</f>
        <v>0</v>
      </c>
      <c r="BT98" s="190" t="str">
        <f t="shared" ref="BT98:BT123" si="252">IF(BE98&gt;0,($J98*BE98*$F$26),"0")</f>
        <v>0</v>
      </c>
      <c r="BU98" s="190" t="str">
        <f t="shared" ref="BU98:BU123" si="253">IF(BF98&gt;0,($J98*BF98*$F$27),"0")</f>
        <v>0</v>
      </c>
      <c r="BV98" s="190" t="str">
        <f t="shared" ref="BV98:BV123" si="254">IF(BG98&gt;0,($J98*BG98*$F$28),"0")</f>
        <v>0</v>
      </c>
      <c r="BX98" s="193"/>
    </row>
    <row r="99" spans="1:76" ht="20.100000000000001" customHeight="1" thickBot="1">
      <c r="A99" s="185"/>
      <c r="B99" s="88" t="s">
        <v>66</v>
      </c>
      <c r="C99" s="88">
        <v>0.86805555555555547</v>
      </c>
      <c r="D99" s="90" t="s">
        <v>166</v>
      </c>
      <c r="E99" s="90" t="s">
        <v>189</v>
      </c>
      <c r="F99" s="90" t="s">
        <v>211</v>
      </c>
      <c r="G99" s="90" t="s">
        <v>233</v>
      </c>
      <c r="H99" s="90" t="s">
        <v>255</v>
      </c>
      <c r="I99" s="123">
        <v>300</v>
      </c>
      <c r="J99" s="123">
        <f>$I99*'Campaign Total'!$F$48</f>
        <v>330</v>
      </c>
      <c r="K99" s="186">
        <f t="shared" ref="K99:K118" si="255">SUM(AS99:BG99)</f>
        <v>0</v>
      </c>
      <c r="L99" s="187">
        <f t="shared" ref="L99:L118" si="256">SUM(BH99:BV99)</f>
        <v>0</v>
      </c>
      <c r="N99" s="192"/>
      <c r="O99" s="192"/>
      <c r="P99" s="192"/>
      <c r="Q99" s="188"/>
      <c r="R99" s="188"/>
      <c r="S99" s="192"/>
      <c r="T99" s="192"/>
      <c r="U99" s="192"/>
      <c r="V99" s="192"/>
      <c r="W99" s="192"/>
      <c r="X99" s="188"/>
      <c r="Y99" s="188"/>
      <c r="Z99" s="192"/>
      <c r="AA99" s="192"/>
      <c r="AB99" s="192"/>
      <c r="AC99" s="192"/>
      <c r="AD99" s="192"/>
      <c r="AE99" s="188"/>
      <c r="AF99" s="188"/>
      <c r="AG99" s="192"/>
      <c r="AH99" s="192"/>
      <c r="AI99" s="192"/>
      <c r="AJ99" s="192"/>
      <c r="AK99" s="192"/>
      <c r="AL99" s="188"/>
      <c r="AM99" s="188"/>
      <c r="AN99" s="192"/>
      <c r="AO99" s="192"/>
      <c r="AP99" s="192"/>
      <c r="AQ99" s="192"/>
      <c r="AS99" s="190">
        <f t="shared" si="148"/>
        <v>0</v>
      </c>
      <c r="AT99" s="190">
        <f t="shared" si="149"/>
        <v>0</v>
      </c>
      <c r="AU99" s="190">
        <f t="shared" si="150"/>
        <v>0</v>
      </c>
      <c r="AV99" s="190">
        <f t="shared" si="151"/>
        <v>0</v>
      </c>
      <c r="AW99" s="190">
        <f t="shared" si="152"/>
        <v>0</v>
      </c>
      <c r="AX99" s="190">
        <f t="shared" si="153"/>
        <v>0</v>
      </c>
      <c r="AY99" s="190">
        <f t="shared" si="154"/>
        <v>0</v>
      </c>
      <c r="AZ99" s="190">
        <f t="shared" si="155"/>
        <v>0</v>
      </c>
      <c r="BA99" s="190">
        <f t="shared" si="156"/>
        <v>0</v>
      </c>
      <c r="BB99" s="190">
        <f t="shared" si="157"/>
        <v>0</v>
      </c>
      <c r="BC99" s="190">
        <f t="shared" si="158"/>
        <v>0</v>
      </c>
      <c r="BD99" s="190">
        <f t="shared" si="159"/>
        <v>0</v>
      </c>
      <c r="BE99" s="190">
        <f t="shared" si="160"/>
        <v>0</v>
      </c>
      <c r="BF99" s="190">
        <f t="shared" si="161"/>
        <v>0</v>
      </c>
      <c r="BG99" s="190">
        <f t="shared" si="162"/>
        <v>0</v>
      </c>
      <c r="BH99" s="190" t="str">
        <f t="shared" si="240"/>
        <v>0</v>
      </c>
      <c r="BI99" s="190" t="str">
        <f t="shared" si="241"/>
        <v>0</v>
      </c>
      <c r="BJ99" s="190" t="str">
        <f t="shared" si="242"/>
        <v>0</v>
      </c>
      <c r="BK99" s="190" t="str">
        <f t="shared" si="243"/>
        <v>0</v>
      </c>
      <c r="BL99" s="190" t="str">
        <f t="shared" si="244"/>
        <v>0</v>
      </c>
      <c r="BM99" s="190" t="str">
        <f t="shared" si="245"/>
        <v>0</v>
      </c>
      <c r="BN99" s="190" t="str">
        <f t="shared" si="246"/>
        <v>0</v>
      </c>
      <c r="BO99" s="190" t="str">
        <f t="shared" si="247"/>
        <v>0</v>
      </c>
      <c r="BP99" s="190" t="str">
        <f t="shared" si="248"/>
        <v>0</v>
      </c>
      <c r="BQ99" s="190" t="str">
        <f t="shared" si="249"/>
        <v>0</v>
      </c>
      <c r="BR99" s="190" t="str">
        <f t="shared" si="250"/>
        <v>0</v>
      </c>
      <c r="BS99" s="190" t="str">
        <f t="shared" si="251"/>
        <v>0</v>
      </c>
      <c r="BT99" s="190" t="str">
        <f t="shared" si="252"/>
        <v>0</v>
      </c>
      <c r="BU99" s="190" t="str">
        <f t="shared" si="253"/>
        <v>0</v>
      </c>
      <c r="BV99" s="190" t="str">
        <f t="shared" si="254"/>
        <v>0</v>
      </c>
      <c r="BX99" s="193"/>
    </row>
    <row r="100" spans="1:76" ht="20.100000000000001" customHeight="1" thickBot="1">
      <c r="A100" s="191"/>
      <c r="B100" s="87" t="s">
        <v>65</v>
      </c>
      <c r="C100" s="87">
        <v>0.87152777777777779</v>
      </c>
      <c r="D100" s="232" t="s">
        <v>82</v>
      </c>
      <c r="E100" s="233"/>
      <c r="F100" s="233"/>
      <c r="G100" s="233"/>
      <c r="H100" s="252"/>
      <c r="I100" s="121"/>
      <c r="J100" s="121"/>
      <c r="K100" s="186"/>
      <c r="L100" s="187"/>
      <c r="N100" s="189"/>
      <c r="O100" s="189"/>
      <c r="P100" s="189"/>
      <c r="Q100" s="188"/>
      <c r="R100" s="188"/>
      <c r="S100" s="189"/>
      <c r="T100" s="189"/>
      <c r="U100" s="189"/>
      <c r="V100" s="189"/>
      <c r="W100" s="189"/>
      <c r="X100" s="188"/>
      <c r="Y100" s="188"/>
      <c r="Z100" s="189"/>
      <c r="AA100" s="189"/>
      <c r="AB100" s="189"/>
      <c r="AC100" s="189"/>
      <c r="AD100" s="189"/>
      <c r="AE100" s="188"/>
      <c r="AF100" s="188"/>
      <c r="AG100" s="189"/>
      <c r="AH100" s="189"/>
      <c r="AI100" s="189"/>
      <c r="AJ100" s="189"/>
      <c r="AK100" s="189"/>
      <c r="AL100" s="188"/>
      <c r="AM100" s="188"/>
      <c r="AN100" s="189"/>
      <c r="AO100" s="189"/>
      <c r="AP100" s="189"/>
      <c r="AQ100" s="189"/>
      <c r="AS100" s="190">
        <f t="shared" si="148"/>
        <v>0</v>
      </c>
      <c r="AT100" s="190">
        <f t="shared" si="149"/>
        <v>0</v>
      </c>
      <c r="AU100" s="190">
        <f t="shared" si="150"/>
        <v>0</v>
      </c>
      <c r="AV100" s="190">
        <f t="shared" si="151"/>
        <v>0</v>
      </c>
      <c r="AW100" s="190">
        <f t="shared" si="152"/>
        <v>0</v>
      </c>
      <c r="AX100" s="190">
        <f t="shared" si="153"/>
        <v>0</v>
      </c>
      <c r="AY100" s="190">
        <f t="shared" si="154"/>
        <v>0</v>
      </c>
      <c r="AZ100" s="190">
        <f t="shared" si="155"/>
        <v>0</v>
      </c>
      <c r="BA100" s="190">
        <f t="shared" si="156"/>
        <v>0</v>
      </c>
      <c r="BB100" s="190">
        <f t="shared" si="157"/>
        <v>0</v>
      </c>
      <c r="BC100" s="190">
        <f t="shared" si="158"/>
        <v>0</v>
      </c>
      <c r="BD100" s="190">
        <f t="shared" si="159"/>
        <v>0</v>
      </c>
      <c r="BE100" s="190">
        <f t="shared" si="160"/>
        <v>0</v>
      </c>
      <c r="BF100" s="190">
        <f t="shared" si="161"/>
        <v>0</v>
      </c>
      <c r="BG100" s="190">
        <f t="shared" si="162"/>
        <v>0</v>
      </c>
      <c r="BH100" s="190" t="str">
        <f t="shared" si="240"/>
        <v>0</v>
      </c>
      <c r="BI100" s="190" t="str">
        <f t="shared" si="241"/>
        <v>0</v>
      </c>
      <c r="BJ100" s="190" t="str">
        <f t="shared" si="242"/>
        <v>0</v>
      </c>
      <c r="BK100" s="190" t="str">
        <f t="shared" si="243"/>
        <v>0</v>
      </c>
      <c r="BL100" s="190" t="str">
        <f t="shared" si="244"/>
        <v>0</v>
      </c>
      <c r="BM100" s="190" t="str">
        <f t="shared" si="245"/>
        <v>0</v>
      </c>
      <c r="BN100" s="190" t="str">
        <f t="shared" si="246"/>
        <v>0</v>
      </c>
      <c r="BO100" s="190" t="str">
        <f t="shared" si="247"/>
        <v>0</v>
      </c>
      <c r="BP100" s="190" t="str">
        <f t="shared" si="248"/>
        <v>0</v>
      </c>
      <c r="BQ100" s="190" t="str">
        <f t="shared" si="249"/>
        <v>0</v>
      </c>
      <c r="BR100" s="190" t="str">
        <f t="shared" si="250"/>
        <v>0</v>
      </c>
      <c r="BS100" s="190" t="str">
        <f t="shared" si="251"/>
        <v>0</v>
      </c>
      <c r="BT100" s="190" t="str">
        <f t="shared" si="252"/>
        <v>0</v>
      </c>
      <c r="BU100" s="190" t="str">
        <f t="shared" si="253"/>
        <v>0</v>
      </c>
      <c r="BV100" s="190" t="str">
        <f t="shared" si="254"/>
        <v>0</v>
      </c>
      <c r="BX100" s="193"/>
    </row>
    <row r="101" spans="1:76" ht="20.100000000000001" customHeight="1" thickBot="1">
      <c r="A101" s="185"/>
      <c r="B101" s="88" t="s">
        <v>66</v>
      </c>
      <c r="C101" s="88">
        <v>0.88888888888888884</v>
      </c>
      <c r="D101" s="90" t="s">
        <v>167</v>
      </c>
      <c r="E101" s="90" t="s">
        <v>190</v>
      </c>
      <c r="F101" s="90" t="s">
        <v>212</v>
      </c>
      <c r="G101" s="90" t="s">
        <v>234</v>
      </c>
      <c r="H101" s="122" t="s">
        <v>256</v>
      </c>
      <c r="I101" s="123">
        <v>360</v>
      </c>
      <c r="J101" s="123">
        <f>$I101*'Campaign Total'!$F$48</f>
        <v>396.00000000000006</v>
      </c>
      <c r="K101" s="186">
        <f t="shared" si="255"/>
        <v>0</v>
      </c>
      <c r="L101" s="187">
        <f t="shared" si="256"/>
        <v>0</v>
      </c>
      <c r="N101" s="192"/>
      <c r="O101" s="192"/>
      <c r="P101" s="192"/>
      <c r="Q101" s="188"/>
      <c r="R101" s="188"/>
      <c r="S101" s="192"/>
      <c r="T101" s="192"/>
      <c r="U101" s="192"/>
      <c r="V101" s="192"/>
      <c r="W101" s="192"/>
      <c r="X101" s="188"/>
      <c r="Y101" s="188"/>
      <c r="Z101" s="192"/>
      <c r="AA101" s="192"/>
      <c r="AB101" s="192"/>
      <c r="AC101" s="192"/>
      <c r="AD101" s="192"/>
      <c r="AE101" s="188"/>
      <c r="AF101" s="188"/>
      <c r="AG101" s="192"/>
      <c r="AH101" s="192"/>
      <c r="AI101" s="192"/>
      <c r="AJ101" s="192"/>
      <c r="AK101" s="192"/>
      <c r="AL101" s="188"/>
      <c r="AM101" s="188"/>
      <c r="AN101" s="192"/>
      <c r="AO101" s="192"/>
      <c r="AP101" s="192"/>
      <c r="AQ101" s="192"/>
      <c r="AS101" s="190">
        <f t="shared" ref="AS101:AS123" si="257">COUNTIF($N101:$AQ101,"a")</f>
        <v>0</v>
      </c>
      <c r="AT101" s="190">
        <f t="shared" ref="AT101:AT123" si="258">COUNTIF($N101:$AQ101,"b")</f>
        <v>0</v>
      </c>
      <c r="AU101" s="190">
        <f t="shared" ref="AU101:AU123" si="259">COUNTIF($N101:$AQ101,"c")</f>
        <v>0</v>
      </c>
      <c r="AV101" s="190">
        <f t="shared" ref="AV101:AV123" si="260">COUNTIF($N101:$AQ101,"d")</f>
        <v>0</v>
      </c>
      <c r="AW101" s="190">
        <f t="shared" ref="AW101:AW123" si="261">COUNTIF($N101:$AQ101,"e")</f>
        <v>0</v>
      </c>
      <c r="AX101" s="190">
        <f t="shared" ref="AX101:AX123" si="262">COUNTIF($N101:$AQ101,"f")</f>
        <v>0</v>
      </c>
      <c r="AY101" s="190">
        <f t="shared" ref="AY101:AY123" si="263">COUNTIF($N101:$AQ101,"g")</f>
        <v>0</v>
      </c>
      <c r="AZ101" s="190">
        <f t="shared" ref="AZ101:AZ123" si="264">COUNTIF($N101:$AQ101,"h")</f>
        <v>0</v>
      </c>
      <c r="BA101" s="190">
        <f t="shared" ref="BA101:BA123" si="265">COUNTIF($N101:$AQ101,"i")</f>
        <v>0</v>
      </c>
      <c r="BB101" s="190">
        <f t="shared" ref="BB101:BB123" si="266">COUNTIF($N101:$AQ101,"j")</f>
        <v>0</v>
      </c>
      <c r="BC101" s="190">
        <f t="shared" ref="BC101:BC123" si="267">COUNTIF($N101:$AQ101,"k")</f>
        <v>0</v>
      </c>
      <c r="BD101" s="190">
        <f t="shared" ref="BD101:BD123" si="268">COUNTIF($N101:$AQ101,"l")</f>
        <v>0</v>
      </c>
      <c r="BE101" s="190">
        <f t="shared" ref="BE101:BE123" si="269">COUNTIF($N101:$AQ101,"m")</f>
        <v>0</v>
      </c>
      <c r="BF101" s="190">
        <f t="shared" ref="BF101:BF123" si="270">COUNTIF($N101:$AQ101,"n")</f>
        <v>0</v>
      </c>
      <c r="BG101" s="190">
        <f t="shared" ref="BG101:BG123" si="271">COUNTIF($N101:$AQ101,"o")</f>
        <v>0</v>
      </c>
      <c r="BH101" s="190" t="str">
        <f t="shared" si="240"/>
        <v>0</v>
      </c>
      <c r="BI101" s="190" t="str">
        <f t="shared" si="241"/>
        <v>0</v>
      </c>
      <c r="BJ101" s="190" t="str">
        <f t="shared" si="242"/>
        <v>0</v>
      </c>
      <c r="BK101" s="190" t="str">
        <f t="shared" si="243"/>
        <v>0</v>
      </c>
      <c r="BL101" s="190" t="str">
        <f t="shared" si="244"/>
        <v>0</v>
      </c>
      <c r="BM101" s="190" t="str">
        <f t="shared" si="245"/>
        <v>0</v>
      </c>
      <c r="BN101" s="190" t="str">
        <f t="shared" si="246"/>
        <v>0</v>
      </c>
      <c r="BO101" s="190" t="str">
        <f t="shared" si="247"/>
        <v>0</v>
      </c>
      <c r="BP101" s="190" t="str">
        <f t="shared" si="248"/>
        <v>0</v>
      </c>
      <c r="BQ101" s="190" t="str">
        <f t="shared" si="249"/>
        <v>0</v>
      </c>
      <c r="BR101" s="190" t="str">
        <f t="shared" si="250"/>
        <v>0</v>
      </c>
      <c r="BS101" s="190" t="str">
        <f t="shared" si="251"/>
        <v>0</v>
      </c>
      <c r="BT101" s="190" t="str">
        <f t="shared" si="252"/>
        <v>0</v>
      </c>
      <c r="BU101" s="190" t="str">
        <f t="shared" si="253"/>
        <v>0</v>
      </c>
      <c r="BV101" s="190" t="str">
        <f t="shared" si="254"/>
        <v>0</v>
      </c>
      <c r="BX101" s="193"/>
    </row>
    <row r="102" spans="1:76" ht="20.100000000000001" customHeight="1" thickBot="1">
      <c r="A102" s="191"/>
      <c r="B102" s="87" t="s">
        <v>65</v>
      </c>
      <c r="C102" s="87">
        <v>0.89236111111111116</v>
      </c>
      <c r="D102" s="232" t="s">
        <v>82</v>
      </c>
      <c r="E102" s="233"/>
      <c r="F102" s="233"/>
      <c r="G102" s="233"/>
      <c r="H102" s="252"/>
      <c r="I102" s="121"/>
      <c r="J102" s="121"/>
      <c r="K102" s="186"/>
      <c r="L102" s="187"/>
      <c r="N102" s="189"/>
      <c r="O102" s="189"/>
      <c r="P102" s="189"/>
      <c r="Q102" s="188"/>
      <c r="R102" s="188"/>
      <c r="S102" s="189"/>
      <c r="T102" s="189"/>
      <c r="U102" s="189"/>
      <c r="V102" s="189"/>
      <c r="W102" s="189"/>
      <c r="X102" s="188"/>
      <c r="Y102" s="188"/>
      <c r="Z102" s="189"/>
      <c r="AA102" s="189"/>
      <c r="AB102" s="189"/>
      <c r="AC102" s="189"/>
      <c r="AD102" s="189"/>
      <c r="AE102" s="188"/>
      <c r="AF102" s="188"/>
      <c r="AG102" s="189"/>
      <c r="AH102" s="189"/>
      <c r="AI102" s="189"/>
      <c r="AJ102" s="189"/>
      <c r="AK102" s="189"/>
      <c r="AL102" s="188"/>
      <c r="AM102" s="188"/>
      <c r="AN102" s="189"/>
      <c r="AO102" s="189"/>
      <c r="AP102" s="189"/>
      <c r="AQ102" s="189"/>
      <c r="AS102" s="190">
        <f t="shared" si="257"/>
        <v>0</v>
      </c>
      <c r="AT102" s="190">
        <f t="shared" si="258"/>
        <v>0</v>
      </c>
      <c r="AU102" s="190">
        <f t="shared" si="259"/>
        <v>0</v>
      </c>
      <c r="AV102" s="190">
        <f t="shared" si="260"/>
        <v>0</v>
      </c>
      <c r="AW102" s="190">
        <f t="shared" si="261"/>
        <v>0</v>
      </c>
      <c r="AX102" s="190">
        <f t="shared" si="262"/>
        <v>0</v>
      </c>
      <c r="AY102" s="190">
        <f t="shared" si="263"/>
        <v>0</v>
      </c>
      <c r="AZ102" s="190">
        <f t="shared" si="264"/>
        <v>0</v>
      </c>
      <c r="BA102" s="190">
        <f t="shared" si="265"/>
        <v>0</v>
      </c>
      <c r="BB102" s="190">
        <f t="shared" si="266"/>
        <v>0</v>
      </c>
      <c r="BC102" s="190">
        <f t="shared" si="267"/>
        <v>0</v>
      </c>
      <c r="BD102" s="190">
        <f t="shared" si="268"/>
        <v>0</v>
      </c>
      <c r="BE102" s="190">
        <f t="shared" si="269"/>
        <v>0</v>
      </c>
      <c r="BF102" s="190">
        <f t="shared" si="270"/>
        <v>0</v>
      </c>
      <c r="BG102" s="190">
        <f t="shared" si="271"/>
        <v>0</v>
      </c>
      <c r="BH102" s="190" t="str">
        <f t="shared" si="240"/>
        <v>0</v>
      </c>
      <c r="BI102" s="190" t="str">
        <f t="shared" si="241"/>
        <v>0</v>
      </c>
      <c r="BJ102" s="190" t="str">
        <f t="shared" si="242"/>
        <v>0</v>
      </c>
      <c r="BK102" s="190" t="str">
        <f t="shared" si="243"/>
        <v>0</v>
      </c>
      <c r="BL102" s="190" t="str">
        <f t="shared" si="244"/>
        <v>0</v>
      </c>
      <c r="BM102" s="190" t="str">
        <f t="shared" si="245"/>
        <v>0</v>
      </c>
      <c r="BN102" s="190" t="str">
        <f t="shared" si="246"/>
        <v>0</v>
      </c>
      <c r="BO102" s="190" t="str">
        <f t="shared" si="247"/>
        <v>0</v>
      </c>
      <c r="BP102" s="190" t="str">
        <f t="shared" si="248"/>
        <v>0</v>
      </c>
      <c r="BQ102" s="190" t="str">
        <f t="shared" si="249"/>
        <v>0</v>
      </c>
      <c r="BR102" s="190" t="str">
        <f t="shared" si="250"/>
        <v>0</v>
      </c>
      <c r="BS102" s="190" t="str">
        <f t="shared" si="251"/>
        <v>0</v>
      </c>
      <c r="BT102" s="190" t="str">
        <f t="shared" si="252"/>
        <v>0</v>
      </c>
      <c r="BU102" s="190" t="str">
        <f t="shared" si="253"/>
        <v>0</v>
      </c>
      <c r="BV102" s="190" t="str">
        <f t="shared" si="254"/>
        <v>0</v>
      </c>
      <c r="BX102" s="193"/>
    </row>
    <row r="103" spans="1:76" ht="20.100000000000001" customHeight="1" thickBot="1">
      <c r="A103" s="185"/>
      <c r="B103" s="119" t="s">
        <v>65</v>
      </c>
      <c r="C103" s="87">
        <v>0.89583333333333337</v>
      </c>
      <c r="D103" s="243" t="s">
        <v>84</v>
      </c>
      <c r="E103" s="244"/>
      <c r="F103" s="244"/>
      <c r="G103" s="244"/>
      <c r="H103" s="245"/>
      <c r="I103" s="121"/>
      <c r="J103" s="121"/>
      <c r="K103" s="186"/>
      <c r="L103" s="187"/>
      <c r="N103" s="189"/>
      <c r="O103" s="189"/>
      <c r="P103" s="189"/>
      <c r="Q103" s="188"/>
      <c r="R103" s="188"/>
      <c r="S103" s="189"/>
      <c r="T103" s="189"/>
      <c r="U103" s="189"/>
      <c r="V103" s="189"/>
      <c r="W103" s="189"/>
      <c r="X103" s="188"/>
      <c r="Y103" s="188"/>
      <c r="Z103" s="189"/>
      <c r="AA103" s="189"/>
      <c r="AB103" s="189"/>
      <c r="AC103" s="189"/>
      <c r="AD103" s="189"/>
      <c r="AE103" s="188"/>
      <c r="AF103" s="188"/>
      <c r="AG103" s="189"/>
      <c r="AH103" s="189"/>
      <c r="AI103" s="189"/>
      <c r="AJ103" s="189"/>
      <c r="AK103" s="189"/>
      <c r="AL103" s="188"/>
      <c r="AM103" s="188"/>
      <c r="AN103" s="189"/>
      <c r="AO103" s="189"/>
      <c r="AP103" s="189"/>
      <c r="AQ103" s="189"/>
      <c r="AS103" s="190">
        <f t="shared" si="257"/>
        <v>0</v>
      </c>
      <c r="AT103" s="190">
        <f t="shared" si="258"/>
        <v>0</v>
      </c>
      <c r="AU103" s="190">
        <f t="shared" si="259"/>
        <v>0</v>
      </c>
      <c r="AV103" s="190">
        <f t="shared" si="260"/>
        <v>0</v>
      </c>
      <c r="AW103" s="190">
        <f t="shared" si="261"/>
        <v>0</v>
      </c>
      <c r="AX103" s="190">
        <f t="shared" si="262"/>
        <v>0</v>
      </c>
      <c r="AY103" s="190">
        <f t="shared" si="263"/>
        <v>0</v>
      </c>
      <c r="AZ103" s="190">
        <f t="shared" si="264"/>
        <v>0</v>
      </c>
      <c r="BA103" s="190">
        <f t="shared" si="265"/>
        <v>0</v>
      </c>
      <c r="BB103" s="190">
        <f t="shared" si="266"/>
        <v>0</v>
      </c>
      <c r="BC103" s="190">
        <f t="shared" si="267"/>
        <v>0</v>
      </c>
      <c r="BD103" s="190">
        <f t="shared" si="268"/>
        <v>0</v>
      </c>
      <c r="BE103" s="190">
        <f t="shared" si="269"/>
        <v>0</v>
      </c>
      <c r="BF103" s="190">
        <f t="shared" si="270"/>
        <v>0</v>
      </c>
      <c r="BG103" s="190">
        <f t="shared" si="271"/>
        <v>0</v>
      </c>
      <c r="BH103" s="190" t="str">
        <f t="shared" si="240"/>
        <v>0</v>
      </c>
      <c r="BI103" s="190" t="str">
        <f t="shared" si="241"/>
        <v>0</v>
      </c>
      <c r="BJ103" s="190" t="str">
        <f t="shared" si="242"/>
        <v>0</v>
      </c>
      <c r="BK103" s="190" t="str">
        <f t="shared" si="243"/>
        <v>0</v>
      </c>
      <c r="BL103" s="190" t="str">
        <f t="shared" si="244"/>
        <v>0</v>
      </c>
      <c r="BM103" s="190" t="str">
        <f t="shared" si="245"/>
        <v>0</v>
      </c>
      <c r="BN103" s="190" t="str">
        <f t="shared" si="246"/>
        <v>0</v>
      </c>
      <c r="BO103" s="190" t="str">
        <f t="shared" si="247"/>
        <v>0</v>
      </c>
      <c r="BP103" s="190" t="str">
        <f t="shared" si="248"/>
        <v>0</v>
      </c>
      <c r="BQ103" s="190" t="str">
        <f t="shared" si="249"/>
        <v>0</v>
      </c>
      <c r="BR103" s="190" t="str">
        <f t="shared" si="250"/>
        <v>0</v>
      </c>
      <c r="BS103" s="190" t="str">
        <f t="shared" si="251"/>
        <v>0</v>
      </c>
      <c r="BT103" s="190" t="str">
        <f t="shared" si="252"/>
        <v>0</v>
      </c>
      <c r="BU103" s="190" t="str">
        <f t="shared" si="253"/>
        <v>0</v>
      </c>
      <c r="BV103" s="190" t="str">
        <f t="shared" si="254"/>
        <v>0</v>
      </c>
      <c r="BX103" s="193"/>
    </row>
    <row r="104" spans="1:76" ht="20.100000000000001" customHeight="1" thickBot="1">
      <c r="A104" s="185"/>
      <c r="B104" s="88" t="s">
        <v>66</v>
      </c>
      <c r="C104" s="88">
        <v>0.90972222222222221</v>
      </c>
      <c r="D104" s="90" t="s">
        <v>168</v>
      </c>
      <c r="E104" s="90" t="s">
        <v>191</v>
      </c>
      <c r="F104" s="90" t="s">
        <v>213</v>
      </c>
      <c r="G104" s="90" t="s">
        <v>235</v>
      </c>
      <c r="H104" s="122" t="s">
        <v>257</v>
      </c>
      <c r="I104" s="123">
        <v>690</v>
      </c>
      <c r="J104" s="123">
        <f>$I104*'Campaign Total'!$F$48</f>
        <v>759.00000000000011</v>
      </c>
      <c r="K104" s="186">
        <f t="shared" si="255"/>
        <v>0</v>
      </c>
      <c r="L104" s="187">
        <f t="shared" si="256"/>
        <v>0</v>
      </c>
      <c r="N104" s="192"/>
      <c r="O104" s="192"/>
      <c r="P104" s="192"/>
      <c r="Q104" s="188"/>
      <c r="R104" s="188"/>
      <c r="S104" s="192"/>
      <c r="T104" s="192"/>
      <c r="U104" s="192"/>
      <c r="V104" s="192"/>
      <c r="W104" s="192"/>
      <c r="X104" s="188"/>
      <c r="Y104" s="188"/>
      <c r="Z104" s="192"/>
      <c r="AA104" s="192"/>
      <c r="AB104" s="192"/>
      <c r="AC104" s="192"/>
      <c r="AD104" s="192"/>
      <c r="AE104" s="188"/>
      <c r="AF104" s="188"/>
      <c r="AG104" s="192"/>
      <c r="AH104" s="192"/>
      <c r="AI104" s="192"/>
      <c r="AJ104" s="192"/>
      <c r="AK104" s="192"/>
      <c r="AL104" s="188"/>
      <c r="AM104" s="188"/>
      <c r="AN104" s="192"/>
      <c r="AO104" s="192"/>
      <c r="AP104" s="192"/>
      <c r="AQ104" s="192"/>
      <c r="AS104" s="190">
        <f t="shared" si="257"/>
        <v>0</v>
      </c>
      <c r="AT104" s="190">
        <f t="shared" si="258"/>
        <v>0</v>
      </c>
      <c r="AU104" s="190">
        <f t="shared" si="259"/>
        <v>0</v>
      </c>
      <c r="AV104" s="190">
        <f t="shared" si="260"/>
        <v>0</v>
      </c>
      <c r="AW104" s="190">
        <f t="shared" si="261"/>
        <v>0</v>
      </c>
      <c r="AX104" s="190">
        <f t="shared" si="262"/>
        <v>0</v>
      </c>
      <c r="AY104" s="190">
        <f t="shared" si="263"/>
        <v>0</v>
      </c>
      <c r="AZ104" s="190">
        <f t="shared" si="264"/>
        <v>0</v>
      </c>
      <c r="BA104" s="190">
        <f t="shared" si="265"/>
        <v>0</v>
      </c>
      <c r="BB104" s="190">
        <f t="shared" si="266"/>
        <v>0</v>
      </c>
      <c r="BC104" s="190">
        <f t="shared" si="267"/>
        <v>0</v>
      </c>
      <c r="BD104" s="190">
        <f t="shared" si="268"/>
        <v>0</v>
      </c>
      <c r="BE104" s="190">
        <f t="shared" si="269"/>
        <v>0</v>
      </c>
      <c r="BF104" s="190">
        <f t="shared" si="270"/>
        <v>0</v>
      </c>
      <c r="BG104" s="190">
        <f t="shared" si="271"/>
        <v>0</v>
      </c>
      <c r="BH104" s="190" t="str">
        <f t="shared" si="240"/>
        <v>0</v>
      </c>
      <c r="BI104" s="190" t="str">
        <f t="shared" si="241"/>
        <v>0</v>
      </c>
      <c r="BJ104" s="190" t="str">
        <f t="shared" si="242"/>
        <v>0</v>
      </c>
      <c r="BK104" s="190" t="str">
        <f t="shared" si="243"/>
        <v>0</v>
      </c>
      <c r="BL104" s="190" t="str">
        <f t="shared" si="244"/>
        <v>0</v>
      </c>
      <c r="BM104" s="190" t="str">
        <f t="shared" si="245"/>
        <v>0</v>
      </c>
      <c r="BN104" s="190" t="str">
        <f t="shared" si="246"/>
        <v>0</v>
      </c>
      <c r="BO104" s="190" t="str">
        <f t="shared" si="247"/>
        <v>0</v>
      </c>
      <c r="BP104" s="190" t="str">
        <f t="shared" si="248"/>
        <v>0</v>
      </c>
      <c r="BQ104" s="190" t="str">
        <f t="shared" si="249"/>
        <v>0</v>
      </c>
      <c r="BR104" s="190" t="str">
        <f t="shared" si="250"/>
        <v>0</v>
      </c>
      <c r="BS104" s="190" t="str">
        <f t="shared" si="251"/>
        <v>0</v>
      </c>
      <c r="BT104" s="190" t="str">
        <f t="shared" si="252"/>
        <v>0</v>
      </c>
      <c r="BU104" s="190" t="str">
        <f t="shared" si="253"/>
        <v>0</v>
      </c>
      <c r="BV104" s="190" t="str">
        <f t="shared" si="254"/>
        <v>0</v>
      </c>
      <c r="BX104" s="193"/>
    </row>
    <row r="105" spans="1:76" ht="20.100000000000001" customHeight="1" thickBot="1">
      <c r="A105" s="185"/>
      <c r="B105" s="119" t="s">
        <v>65</v>
      </c>
      <c r="C105" s="87">
        <v>0.91319444444444453</v>
      </c>
      <c r="D105" s="243" t="s">
        <v>84</v>
      </c>
      <c r="E105" s="244"/>
      <c r="F105" s="244"/>
      <c r="G105" s="244"/>
      <c r="H105" s="245"/>
      <c r="I105" s="121"/>
      <c r="J105" s="121"/>
      <c r="K105" s="186"/>
      <c r="L105" s="187"/>
      <c r="N105" s="189"/>
      <c r="O105" s="189"/>
      <c r="P105" s="189"/>
      <c r="Q105" s="188"/>
      <c r="R105" s="188"/>
      <c r="S105" s="189"/>
      <c r="T105" s="189"/>
      <c r="U105" s="189"/>
      <c r="V105" s="189"/>
      <c r="W105" s="189"/>
      <c r="X105" s="188"/>
      <c r="Y105" s="188"/>
      <c r="Z105" s="189"/>
      <c r="AA105" s="189"/>
      <c r="AB105" s="189"/>
      <c r="AC105" s="189"/>
      <c r="AD105" s="189"/>
      <c r="AE105" s="188"/>
      <c r="AF105" s="188"/>
      <c r="AG105" s="189"/>
      <c r="AH105" s="189"/>
      <c r="AI105" s="189"/>
      <c r="AJ105" s="189"/>
      <c r="AK105" s="189"/>
      <c r="AL105" s="188"/>
      <c r="AM105" s="188"/>
      <c r="AN105" s="189"/>
      <c r="AO105" s="189"/>
      <c r="AP105" s="189"/>
      <c r="AQ105" s="189"/>
      <c r="AS105" s="190">
        <f t="shared" si="257"/>
        <v>0</v>
      </c>
      <c r="AT105" s="190">
        <f t="shared" si="258"/>
        <v>0</v>
      </c>
      <c r="AU105" s="190">
        <f t="shared" si="259"/>
        <v>0</v>
      </c>
      <c r="AV105" s="190">
        <f t="shared" si="260"/>
        <v>0</v>
      </c>
      <c r="AW105" s="190">
        <f t="shared" si="261"/>
        <v>0</v>
      </c>
      <c r="AX105" s="190">
        <f t="shared" si="262"/>
        <v>0</v>
      </c>
      <c r="AY105" s="190">
        <f t="shared" si="263"/>
        <v>0</v>
      </c>
      <c r="AZ105" s="190">
        <f t="shared" si="264"/>
        <v>0</v>
      </c>
      <c r="BA105" s="190">
        <f t="shared" si="265"/>
        <v>0</v>
      </c>
      <c r="BB105" s="190">
        <f t="shared" si="266"/>
        <v>0</v>
      </c>
      <c r="BC105" s="190">
        <f t="shared" si="267"/>
        <v>0</v>
      </c>
      <c r="BD105" s="190">
        <f t="shared" si="268"/>
        <v>0</v>
      </c>
      <c r="BE105" s="190">
        <f t="shared" si="269"/>
        <v>0</v>
      </c>
      <c r="BF105" s="190">
        <f t="shared" si="270"/>
        <v>0</v>
      </c>
      <c r="BG105" s="190">
        <f t="shared" si="271"/>
        <v>0</v>
      </c>
      <c r="BH105" s="190" t="str">
        <f t="shared" si="240"/>
        <v>0</v>
      </c>
      <c r="BI105" s="190" t="str">
        <f t="shared" si="241"/>
        <v>0</v>
      </c>
      <c r="BJ105" s="190" t="str">
        <f t="shared" si="242"/>
        <v>0</v>
      </c>
      <c r="BK105" s="190" t="str">
        <f t="shared" si="243"/>
        <v>0</v>
      </c>
      <c r="BL105" s="190" t="str">
        <f t="shared" si="244"/>
        <v>0</v>
      </c>
      <c r="BM105" s="190" t="str">
        <f t="shared" si="245"/>
        <v>0</v>
      </c>
      <c r="BN105" s="190" t="str">
        <f t="shared" si="246"/>
        <v>0</v>
      </c>
      <c r="BO105" s="190" t="str">
        <f t="shared" si="247"/>
        <v>0</v>
      </c>
      <c r="BP105" s="190" t="str">
        <f t="shared" si="248"/>
        <v>0</v>
      </c>
      <c r="BQ105" s="190" t="str">
        <f t="shared" si="249"/>
        <v>0</v>
      </c>
      <c r="BR105" s="190" t="str">
        <f t="shared" si="250"/>
        <v>0</v>
      </c>
      <c r="BS105" s="190" t="str">
        <f t="shared" si="251"/>
        <v>0</v>
      </c>
      <c r="BT105" s="190" t="str">
        <f t="shared" si="252"/>
        <v>0</v>
      </c>
      <c r="BU105" s="190" t="str">
        <f t="shared" si="253"/>
        <v>0</v>
      </c>
      <c r="BV105" s="190" t="str">
        <f t="shared" si="254"/>
        <v>0</v>
      </c>
      <c r="BX105" s="193"/>
    </row>
    <row r="106" spans="1:76" ht="20.100000000000001" customHeight="1" thickBot="1">
      <c r="A106" s="185"/>
      <c r="B106" s="87" t="s">
        <v>65</v>
      </c>
      <c r="C106" s="87">
        <v>0.91666666666666663</v>
      </c>
      <c r="D106" s="136" t="s">
        <v>355</v>
      </c>
      <c r="E106" s="136" t="s">
        <v>354</v>
      </c>
      <c r="F106" s="136" t="s">
        <v>356</v>
      </c>
      <c r="G106" s="136" t="s">
        <v>357</v>
      </c>
      <c r="H106" s="136" t="s">
        <v>341</v>
      </c>
      <c r="I106" s="121"/>
      <c r="J106" s="121"/>
      <c r="K106" s="186"/>
      <c r="L106" s="187"/>
      <c r="N106" s="189"/>
      <c r="O106" s="189"/>
      <c r="P106" s="189"/>
      <c r="Q106" s="188"/>
      <c r="R106" s="188"/>
      <c r="S106" s="189"/>
      <c r="T106" s="189"/>
      <c r="U106" s="189"/>
      <c r="V106" s="189"/>
      <c r="W106" s="189"/>
      <c r="X106" s="188"/>
      <c r="Y106" s="188"/>
      <c r="Z106" s="189"/>
      <c r="AA106" s="189"/>
      <c r="AB106" s="189"/>
      <c r="AC106" s="189"/>
      <c r="AD106" s="189"/>
      <c r="AE106" s="188"/>
      <c r="AF106" s="188"/>
      <c r="AG106" s="189"/>
      <c r="AH106" s="189"/>
      <c r="AI106" s="189"/>
      <c r="AJ106" s="189"/>
      <c r="AK106" s="189"/>
      <c r="AL106" s="188"/>
      <c r="AM106" s="188"/>
      <c r="AN106" s="189"/>
      <c r="AO106" s="189"/>
      <c r="AP106" s="189"/>
      <c r="AQ106" s="189"/>
      <c r="AS106" s="190">
        <f t="shared" si="257"/>
        <v>0</v>
      </c>
      <c r="AT106" s="190">
        <f t="shared" si="258"/>
        <v>0</v>
      </c>
      <c r="AU106" s="190">
        <f t="shared" si="259"/>
        <v>0</v>
      </c>
      <c r="AV106" s="190">
        <f t="shared" si="260"/>
        <v>0</v>
      </c>
      <c r="AW106" s="190">
        <f t="shared" si="261"/>
        <v>0</v>
      </c>
      <c r="AX106" s="190">
        <f t="shared" si="262"/>
        <v>0</v>
      </c>
      <c r="AY106" s="190">
        <f t="shared" si="263"/>
        <v>0</v>
      </c>
      <c r="AZ106" s="190">
        <f t="shared" si="264"/>
        <v>0</v>
      </c>
      <c r="BA106" s="190">
        <f t="shared" si="265"/>
        <v>0</v>
      </c>
      <c r="BB106" s="190">
        <f t="shared" si="266"/>
        <v>0</v>
      </c>
      <c r="BC106" s="190">
        <f t="shared" si="267"/>
        <v>0</v>
      </c>
      <c r="BD106" s="190">
        <f t="shared" si="268"/>
        <v>0</v>
      </c>
      <c r="BE106" s="190">
        <f t="shared" si="269"/>
        <v>0</v>
      </c>
      <c r="BF106" s="190">
        <f t="shared" si="270"/>
        <v>0</v>
      </c>
      <c r="BG106" s="190">
        <f t="shared" si="271"/>
        <v>0</v>
      </c>
      <c r="BH106" s="190" t="str">
        <f t="shared" si="240"/>
        <v>0</v>
      </c>
      <c r="BI106" s="190" t="str">
        <f t="shared" si="241"/>
        <v>0</v>
      </c>
      <c r="BJ106" s="190" t="str">
        <f t="shared" si="242"/>
        <v>0</v>
      </c>
      <c r="BK106" s="190" t="str">
        <f t="shared" si="243"/>
        <v>0</v>
      </c>
      <c r="BL106" s="190" t="str">
        <f t="shared" si="244"/>
        <v>0</v>
      </c>
      <c r="BM106" s="190" t="str">
        <f t="shared" si="245"/>
        <v>0</v>
      </c>
      <c r="BN106" s="190" t="str">
        <f t="shared" si="246"/>
        <v>0</v>
      </c>
      <c r="BO106" s="190" t="str">
        <f t="shared" si="247"/>
        <v>0</v>
      </c>
      <c r="BP106" s="190" t="str">
        <f t="shared" si="248"/>
        <v>0</v>
      </c>
      <c r="BQ106" s="190" t="str">
        <f t="shared" si="249"/>
        <v>0</v>
      </c>
      <c r="BR106" s="190" t="str">
        <f t="shared" si="250"/>
        <v>0</v>
      </c>
      <c r="BS106" s="190" t="str">
        <f t="shared" si="251"/>
        <v>0</v>
      </c>
      <c r="BT106" s="190" t="str">
        <f t="shared" si="252"/>
        <v>0</v>
      </c>
      <c r="BU106" s="190" t="str">
        <f t="shared" si="253"/>
        <v>0</v>
      </c>
      <c r="BV106" s="190" t="str">
        <f t="shared" si="254"/>
        <v>0</v>
      </c>
      <c r="BX106" s="193"/>
    </row>
    <row r="107" spans="1:76" ht="20.100000000000001" customHeight="1" thickBot="1">
      <c r="A107" s="191"/>
      <c r="B107" s="88" t="s">
        <v>66</v>
      </c>
      <c r="C107" s="88">
        <v>0.93402777777777779</v>
      </c>
      <c r="D107" s="91" t="s">
        <v>169</v>
      </c>
      <c r="E107" s="91" t="s">
        <v>192</v>
      </c>
      <c r="F107" s="91" t="s">
        <v>214</v>
      </c>
      <c r="G107" s="91" t="s">
        <v>236</v>
      </c>
      <c r="H107" s="91" t="s">
        <v>258</v>
      </c>
      <c r="I107" s="123">
        <v>390</v>
      </c>
      <c r="J107" s="123">
        <f>$I107*'Campaign Total'!$F$48</f>
        <v>429.00000000000006</v>
      </c>
      <c r="K107" s="186">
        <f t="shared" ref="K107" si="272">SUM(AS107:BG107)</f>
        <v>0</v>
      </c>
      <c r="L107" s="187">
        <f t="shared" ref="L107" si="273">SUM(BH107:BV107)</f>
        <v>0</v>
      </c>
      <c r="N107" s="192"/>
      <c r="O107" s="192"/>
      <c r="P107" s="192"/>
      <c r="Q107" s="188"/>
      <c r="R107" s="188"/>
      <c r="S107" s="192"/>
      <c r="T107" s="192"/>
      <c r="U107" s="192"/>
      <c r="V107" s="192"/>
      <c r="W107" s="192"/>
      <c r="X107" s="188"/>
      <c r="Y107" s="188"/>
      <c r="Z107" s="192"/>
      <c r="AA107" s="192"/>
      <c r="AB107" s="192"/>
      <c r="AC107" s="192"/>
      <c r="AD107" s="192"/>
      <c r="AE107" s="188"/>
      <c r="AF107" s="188"/>
      <c r="AG107" s="192"/>
      <c r="AH107" s="192"/>
      <c r="AI107" s="192"/>
      <c r="AJ107" s="192"/>
      <c r="AK107" s="192"/>
      <c r="AL107" s="188"/>
      <c r="AM107" s="188"/>
      <c r="AN107" s="192"/>
      <c r="AO107" s="192"/>
      <c r="AP107" s="192"/>
      <c r="AQ107" s="192"/>
      <c r="AS107" s="190">
        <f t="shared" si="257"/>
        <v>0</v>
      </c>
      <c r="AT107" s="190">
        <f t="shared" si="258"/>
        <v>0</v>
      </c>
      <c r="AU107" s="190">
        <f t="shared" si="259"/>
        <v>0</v>
      </c>
      <c r="AV107" s="190">
        <f t="shared" si="260"/>
        <v>0</v>
      </c>
      <c r="AW107" s="190">
        <f t="shared" si="261"/>
        <v>0</v>
      </c>
      <c r="AX107" s="190">
        <f t="shared" si="262"/>
        <v>0</v>
      </c>
      <c r="AY107" s="190">
        <f t="shared" si="263"/>
        <v>0</v>
      </c>
      <c r="AZ107" s="190">
        <f t="shared" si="264"/>
        <v>0</v>
      </c>
      <c r="BA107" s="190">
        <f t="shared" si="265"/>
        <v>0</v>
      </c>
      <c r="BB107" s="190">
        <f t="shared" si="266"/>
        <v>0</v>
      </c>
      <c r="BC107" s="190">
        <f t="shared" si="267"/>
        <v>0</v>
      </c>
      <c r="BD107" s="190">
        <f t="shared" si="268"/>
        <v>0</v>
      </c>
      <c r="BE107" s="190">
        <f t="shared" si="269"/>
        <v>0</v>
      </c>
      <c r="BF107" s="190">
        <f t="shared" si="270"/>
        <v>0</v>
      </c>
      <c r="BG107" s="190">
        <f t="shared" si="271"/>
        <v>0</v>
      </c>
      <c r="BH107" s="190" t="str">
        <f t="shared" ref="BH107:BH108" si="274">IF(AS107&gt;0,($J107*AS107*$F$14),"0")</f>
        <v>0</v>
      </c>
      <c r="BI107" s="190" t="str">
        <f t="shared" ref="BI107:BI108" si="275">IF(AT107&gt;0,($J107*AT107*$F$15),"0")</f>
        <v>0</v>
      </c>
      <c r="BJ107" s="190" t="str">
        <f t="shared" ref="BJ107:BJ108" si="276">IF(AU107&gt;0,($J107*AU107*$F$16),"0")</f>
        <v>0</v>
      </c>
      <c r="BK107" s="190" t="str">
        <f t="shared" ref="BK107:BK108" si="277">IF(AV107&gt;0,($J107*AV107*$F$17),"0")</f>
        <v>0</v>
      </c>
      <c r="BL107" s="190" t="str">
        <f t="shared" ref="BL107:BL108" si="278">IF(AW107&gt;0,($J107*AW107*$F$17),"0")</f>
        <v>0</v>
      </c>
      <c r="BM107" s="190" t="str">
        <f t="shared" ref="BM107:BM108" si="279">IF(AX107&gt;0,($J107*AX107*$F$19),"0")</f>
        <v>0</v>
      </c>
      <c r="BN107" s="190" t="str">
        <f t="shared" ref="BN107:BN108" si="280">IF(AY107&gt;0,($J107*AY107*$F$20),"0")</f>
        <v>0</v>
      </c>
      <c r="BO107" s="190" t="str">
        <f t="shared" ref="BO107:BO108" si="281">IF(AZ107&gt;0,($J107*AZ107*$F$21),"0")</f>
        <v>0</v>
      </c>
      <c r="BP107" s="190" t="str">
        <f t="shared" ref="BP107:BP108" si="282">IF(BA107&gt;0,($J107*BA107*$F$22),"0")</f>
        <v>0</v>
      </c>
      <c r="BQ107" s="190" t="str">
        <f t="shared" ref="BQ107:BQ108" si="283">IF(BB107&gt;0,($J107*BB107*$F$23),"0")</f>
        <v>0</v>
      </c>
      <c r="BR107" s="190" t="str">
        <f t="shared" ref="BR107:BR108" si="284">IF(BC107&gt;0,($J107*BC107*$F$24),"0")</f>
        <v>0</v>
      </c>
      <c r="BS107" s="190" t="str">
        <f t="shared" ref="BS107:BS108" si="285">IF(BD107&gt;0,($J107*BD107*$F$25),"0")</f>
        <v>0</v>
      </c>
      <c r="BT107" s="190" t="str">
        <f t="shared" ref="BT107:BT108" si="286">IF(BE107&gt;0,($J107*BE107*$F$26),"0")</f>
        <v>0</v>
      </c>
      <c r="BU107" s="190" t="str">
        <f t="shared" ref="BU107:BU108" si="287">IF(BF107&gt;0,($J107*BF107*$F$27),"0")</f>
        <v>0</v>
      </c>
      <c r="BV107" s="190" t="str">
        <f t="shared" ref="BV107:BV108" si="288">IF(BG107&gt;0,($J107*BG107*$F$28),"0")</f>
        <v>0</v>
      </c>
      <c r="BX107" s="193"/>
    </row>
    <row r="108" spans="1:76" ht="20.100000000000001" customHeight="1" thickBot="1">
      <c r="A108" s="185"/>
      <c r="B108" s="87" t="s">
        <v>65</v>
      </c>
      <c r="C108" s="87">
        <v>0.9375</v>
      </c>
      <c r="D108" s="136" t="s">
        <v>355</v>
      </c>
      <c r="E108" s="136" t="s">
        <v>354</v>
      </c>
      <c r="F108" s="136" t="s">
        <v>356</v>
      </c>
      <c r="G108" s="136" t="s">
        <v>359</v>
      </c>
      <c r="H108" s="136" t="s">
        <v>341</v>
      </c>
      <c r="I108" s="121"/>
      <c r="J108" s="121"/>
      <c r="K108" s="186"/>
      <c r="L108" s="187"/>
      <c r="N108" s="189"/>
      <c r="O108" s="189"/>
      <c r="P108" s="189"/>
      <c r="Q108" s="188"/>
      <c r="R108" s="188"/>
      <c r="S108" s="189"/>
      <c r="T108" s="189"/>
      <c r="U108" s="189"/>
      <c r="V108" s="189"/>
      <c r="W108" s="189"/>
      <c r="X108" s="188"/>
      <c r="Y108" s="188"/>
      <c r="Z108" s="189"/>
      <c r="AA108" s="189"/>
      <c r="AB108" s="189"/>
      <c r="AC108" s="189"/>
      <c r="AD108" s="189"/>
      <c r="AE108" s="188"/>
      <c r="AF108" s="188"/>
      <c r="AG108" s="189"/>
      <c r="AH108" s="189"/>
      <c r="AI108" s="189"/>
      <c r="AJ108" s="189"/>
      <c r="AK108" s="189"/>
      <c r="AL108" s="188"/>
      <c r="AM108" s="188"/>
      <c r="AN108" s="189"/>
      <c r="AO108" s="189"/>
      <c r="AP108" s="189"/>
      <c r="AQ108" s="189"/>
      <c r="AS108" s="190">
        <f t="shared" si="257"/>
        <v>0</v>
      </c>
      <c r="AT108" s="190">
        <f t="shared" si="258"/>
        <v>0</v>
      </c>
      <c r="AU108" s="190">
        <f t="shared" si="259"/>
        <v>0</v>
      </c>
      <c r="AV108" s="190">
        <f t="shared" si="260"/>
        <v>0</v>
      </c>
      <c r="AW108" s="190">
        <f t="shared" si="261"/>
        <v>0</v>
      </c>
      <c r="AX108" s="190">
        <f t="shared" si="262"/>
        <v>0</v>
      </c>
      <c r="AY108" s="190">
        <f t="shared" si="263"/>
        <v>0</v>
      </c>
      <c r="AZ108" s="190">
        <f t="shared" si="264"/>
        <v>0</v>
      </c>
      <c r="BA108" s="190">
        <f t="shared" si="265"/>
        <v>0</v>
      </c>
      <c r="BB108" s="190">
        <f t="shared" si="266"/>
        <v>0</v>
      </c>
      <c r="BC108" s="190">
        <f t="shared" si="267"/>
        <v>0</v>
      </c>
      <c r="BD108" s="190">
        <f t="shared" si="268"/>
        <v>0</v>
      </c>
      <c r="BE108" s="190">
        <f t="shared" si="269"/>
        <v>0</v>
      </c>
      <c r="BF108" s="190">
        <f t="shared" si="270"/>
        <v>0</v>
      </c>
      <c r="BG108" s="190">
        <f t="shared" si="271"/>
        <v>0</v>
      </c>
      <c r="BH108" s="190" t="str">
        <f t="shared" si="274"/>
        <v>0</v>
      </c>
      <c r="BI108" s="190" t="str">
        <f t="shared" si="275"/>
        <v>0</v>
      </c>
      <c r="BJ108" s="190" t="str">
        <f t="shared" si="276"/>
        <v>0</v>
      </c>
      <c r="BK108" s="190" t="str">
        <f t="shared" si="277"/>
        <v>0</v>
      </c>
      <c r="BL108" s="190" t="str">
        <f t="shared" si="278"/>
        <v>0</v>
      </c>
      <c r="BM108" s="190" t="str">
        <f t="shared" si="279"/>
        <v>0</v>
      </c>
      <c r="BN108" s="190" t="str">
        <f t="shared" si="280"/>
        <v>0</v>
      </c>
      <c r="BO108" s="190" t="str">
        <f t="shared" si="281"/>
        <v>0</v>
      </c>
      <c r="BP108" s="190" t="str">
        <f t="shared" si="282"/>
        <v>0</v>
      </c>
      <c r="BQ108" s="190" t="str">
        <f t="shared" si="283"/>
        <v>0</v>
      </c>
      <c r="BR108" s="190" t="str">
        <f t="shared" si="284"/>
        <v>0</v>
      </c>
      <c r="BS108" s="190" t="str">
        <f t="shared" si="285"/>
        <v>0</v>
      </c>
      <c r="BT108" s="190" t="str">
        <f t="shared" si="286"/>
        <v>0</v>
      </c>
      <c r="BU108" s="190" t="str">
        <f t="shared" si="287"/>
        <v>0</v>
      </c>
      <c r="BV108" s="190" t="str">
        <f t="shared" si="288"/>
        <v>0</v>
      </c>
      <c r="BX108" s="193"/>
    </row>
    <row r="109" spans="1:76" ht="20.100000000000001" customHeight="1" thickBot="1">
      <c r="A109" s="191"/>
      <c r="B109" s="88" t="s">
        <v>66</v>
      </c>
      <c r="C109" s="88">
        <v>0.95486111111111116</v>
      </c>
      <c r="D109" s="91" t="s">
        <v>417</v>
      </c>
      <c r="E109" s="91" t="s">
        <v>418</v>
      </c>
      <c r="F109" s="91" t="s">
        <v>419</v>
      </c>
      <c r="G109" s="91" t="s">
        <v>420</v>
      </c>
      <c r="H109" s="91" t="s">
        <v>421</v>
      </c>
      <c r="I109" s="123">
        <v>340</v>
      </c>
      <c r="J109" s="123">
        <f>$I109*'Campaign Total'!$F$48</f>
        <v>374.00000000000006</v>
      </c>
      <c r="K109" s="186">
        <f t="shared" ref="K109" si="289">SUM(AS109:BG109)</f>
        <v>0</v>
      </c>
      <c r="L109" s="187">
        <f t="shared" ref="L109" si="290">SUM(BH109:BV109)</f>
        <v>0</v>
      </c>
      <c r="N109" s="192"/>
      <c r="O109" s="192"/>
      <c r="P109" s="192"/>
      <c r="Q109" s="188"/>
      <c r="R109" s="188"/>
      <c r="S109" s="192"/>
      <c r="T109" s="192"/>
      <c r="U109" s="192"/>
      <c r="V109" s="192"/>
      <c r="W109" s="192"/>
      <c r="X109" s="188"/>
      <c r="Y109" s="188"/>
      <c r="Z109" s="192"/>
      <c r="AA109" s="192"/>
      <c r="AB109" s="192"/>
      <c r="AC109" s="192"/>
      <c r="AD109" s="192"/>
      <c r="AE109" s="188"/>
      <c r="AF109" s="188"/>
      <c r="AG109" s="192"/>
      <c r="AH109" s="192"/>
      <c r="AI109" s="192"/>
      <c r="AJ109" s="192"/>
      <c r="AK109" s="192"/>
      <c r="AL109" s="188"/>
      <c r="AM109" s="188"/>
      <c r="AN109" s="192"/>
      <c r="AO109" s="192"/>
      <c r="AP109" s="192"/>
      <c r="AQ109" s="192"/>
      <c r="AS109" s="190">
        <f t="shared" si="257"/>
        <v>0</v>
      </c>
      <c r="AT109" s="190">
        <f t="shared" si="258"/>
        <v>0</v>
      </c>
      <c r="AU109" s="190">
        <f t="shared" si="259"/>
        <v>0</v>
      </c>
      <c r="AV109" s="190">
        <f t="shared" si="260"/>
        <v>0</v>
      </c>
      <c r="AW109" s="190">
        <f t="shared" si="261"/>
        <v>0</v>
      </c>
      <c r="AX109" s="190">
        <f t="shared" si="262"/>
        <v>0</v>
      </c>
      <c r="AY109" s="190">
        <f t="shared" si="263"/>
        <v>0</v>
      </c>
      <c r="AZ109" s="190">
        <f t="shared" si="264"/>
        <v>0</v>
      </c>
      <c r="BA109" s="190">
        <f t="shared" si="265"/>
        <v>0</v>
      </c>
      <c r="BB109" s="190">
        <f t="shared" si="266"/>
        <v>0</v>
      </c>
      <c r="BC109" s="190">
        <f t="shared" si="267"/>
        <v>0</v>
      </c>
      <c r="BD109" s="190">
        <f t="shared" si="268"/>
        <v>0</v>
      </c>
      <c r="BE109" s="190">
        <f t="shared" si="269"/>
        <v>0</v>
      </c>
      <c r="BF109" s="190">
        <f t="shared" si="270"/>
        <v>0</v>
      </c>
      <c r="BG109" s="190">
        <f t="shared" si="271"/>
        <v>0</v>
      </c>
      <c r="BH109" s="190" t="str">
        <f t="shared" si="240"/>
        <v>0</v>
      </c>
      <c r="BI109" s="190" t="str">
        <f t="shared" si="241"/>
        <v>0</v>
      </c>
      <c r="BJ109" s="190" t="str">
        <f t="shared" si="242"/>
        <v>0</v>
      </c>
      <c r="BK109" s="190" t="str">
        <f t="shared" si="243"/>
        <v>0</v>
      </c>
      <c r="BL109" s="190" t="str">
        <f t="shared" si="244"/>
        <v>0</v>
      </c>
      <c r="BM109" s="190" t="str">
        <f t="shared" si="245"/>
        <v>0</v>
      </c>
      <c r="BN109" s="190" t="str">
        <f t="shared" si="246"/>
        <v>0</v>
      </c>
      <c r="BO109" s="190" t="str">
        <f t="shared" si="247"/>
        <v>0</v>
      </c>
      <c r="BP109" s="190" t="str">
        <f t="shared" si="248"/>
        <v>0</v>
      </c>
      <c r="BQ109" s="190" t="str">
        <f t="shared" si="249"/>
        <v>0</v>
      </c>
      <c r="BR109" s="190" t="str">
        <f t="shared" si="250"/>
        <v>0</v>
      </c>
      <c r="BS109" s="190" t="str">
        <f t="shared" si="251"/>
        <v>0</v>
      </c>
      <c r="BT109" s="190" t="str">
        <f t="shared" si="252"/>
        <v>0</v>
      </c>
      <c r="BU109" s="190" t="str">
        <f t="shared" si="253"/>
        <v>0</v>
      </c>
      <c r="BV109" s="190" t="str">
        <f t="shared" si="254"/>
        <v>0</v>
      </c>
      <c r="BX109" s="193"/>
    </row>
    <row r="110" spans="1:76" ht="20.100000000000001" customHeight="1" thickBot="1">
      <c r="A110" s="191"/>
      <c r="B110" s="87" t="s">
        <v>65</v>
      </c>
      <c r="C110" s="87">
        <v>0.95833333333333337</v>
      </c>
      <c r="D110" s="243" t="s">
        <v>365</v>
      </c>
      <c r="E110" s="244"/>
      <c r="F110" s="244"/>
      <c r="G110" s="244"/>
      <c r="H110" s="245"/>
      <c r="I110" s="129"/>
      <c r="J110" s="129"/>
      <c r="K110" s="186"/>
      <c r="L110" s="187"/>
      <c r="N110" s="189"/>
      <c r="O110" s="189"/>
      <c r="P110" s="189"/>
      <c r="Q110" s="188"/>
      <c r="R110" s="188"/>
      <c r="S110" s="189"/>
      <c r="T110" s="189"/>
      <c r="U110" s="189"/>
      <c r="V110" s="189"/>
      <c r="W110" s="189"/>
      <c r="X110" s="188"/>
      <c r="Y110" s="188"/>
      <c r="Z110" s="189"/>
      <c r="AA110" s="189"/>
      <c r="AB110" s="189"/>
      <c r="AC110" s="189"/>
      <c r="AD110" s="189"/>
      <c r="AE110" s="188"/>
      <c r="AF110" s="188"/>
      <c r="AG110" s="189"/>
      <c r="AH110" s="189"/>
      <c r="AI110" s="189"/>
      <c r="AJ110" s="189"/>
      <c r="AK110" s="189"/>
      <c r="AL110" s="188"/>
      <c r="AM110" s="188"/>
      <c r="AN110" s="189"/>
      <c r="AO110" s="189"/>
      <c r="AP110" s="189"/>
      <c r="AQ110" s="189"/>
      <c r="AS110" s="190">
        <f t="shared" si="257"/>
        <v>0</v>
      </c>
      <c r="AT110" s="190">
        <f t="shared" si="258"/>
        <v>0</v>
      </c>
      <c r="AU110" s="190">
        <f t="shared" si="259"/>
        <v>0</v>
      </c>
      <c r="AV110" s="190">
        <f t="shared" si="260"/>
        <v>0</v>
      </c>
      <c r="AW110" s="190">
        <f t="shared" si="261"/>
        <v>0</v>
      </c>
      <c r="AX110" s="190">
        <f t="shared" si="262"/>
        <v>0</v>
      </c>
      <c r="AY110" s="190">
        <f t="shared" si="263"/>
        <v>0</v>
      </c>
      <c r="AZ110" s="190">
        <f t="shared" si="264"/>
        <v>0</v>
      </c>
      <c r="BA110" s="190">
        <f t="shared" si="265"/>
        <v>0</v>
      </c>
      <c r="BB110" s="190">
        <f t="shared" si="266"/>
        <v>0</v>
      </c>
      <c r="BC110" s="190">
        <f t="shared" si="267"/>
        <v>0</v>
      </c>
      <c r="BD110" s="190">
        <f t="shared" si="268"/>
        <v>0</v>
      </c>
      <c r="BE110" s="190">
        <f t="shared" si="269"/>
        <v>0</v>
      </c>
      <c r="BF110" s="190">
        <f t="shared" si="270"/>
        <v>0</v>
      </c>
      <c r="BG110" s="190">
        <f t="shared" si="271"/>
        <v>0</v>
      </c>
      <c r="BH110" s="190" t="str">
        <f t="shared" si="240"/>
        <v>0</v>
      </c>
      <c r="BI110" s="190" t="str">
        <f t="shared" si="241"/>
        <v>0</v>
      </c>
      <c r="BJ110" s="190" t="str">
        <f t="shared" si="242"/>
        <v>0</v>
      </c>
      <c r="BK110" s="190" t="str">
        <f t="shared" si="243"/>
        <v>0</v>
      </c>
      <c r="BL110" s="190" t="str">
        <f t="shared" si="244"/>
        <v>0</v>
      </c>
      <c r="BM110" s="190" t="str">
        <f t="shared" si="245"/>
        <v>0</v>
      </c>
      <c r="BN110" s="190" t="str">
        <f t="shared" si="246"/>
        <v>0</v>
      </c>
      <c r="BO110" s="190" t="str">
        <f t="shared" si="247"/>
        <v>0</v>
      </c>
      <c r="BP110" s="190" t="str">
        <f t="shared" si="248"/>
        <v>0</v>
      </c>
      <c r="BQ110" s="190" t="str">
        <f t="shared" si="249"/>
        <v>0</v>
      </c>
      <c r="BR110" s="190" t="str">
        <f t="shared" si="250"/>
        <v>0</v>
      </c>
      <c r="BS110" s="190" t="str">
        <f t="shared" si="251"/>
        <v>0</v>
      </c>
      <c r="BT110" s="190" t="str">
        <f t="shared" si="252"/>
        <v>0</v>
      </c>
      <c r="BU110" s="190" t="str">
        <f t="shared" si="253"/>
        <v>0</v>
      </c>
      <c r="BV110" s="190" t="str">
        <f t="shared" si="254"/>
        <v>0</v>
      </c>
      <c r="BX110" s="193"/>
    </row>
    <row r="111" spans="1:76" ht="20.100000000000001" customHeight="1" thickBot="1">
      <c r="A111" s="191"/>
      <c r="B111" s="88" t="s">
        <v>66</v>
      </c>
      <c r="C111" s="88">
        <v>0.97569444444444453</v>
      </c>
      <c r="D111" s="91" t="s">
        <v>422</v>
      </c>
      <c r="E111" s="91" t="s">
        <v>423</v>
      </c>
      <c r="F111" s="91" t="s">
        <v>424</v>
      </c>
      <c r="G111" s="91" t="s">
        <v>425</v>
      </c>
      <c r="H111" s="91" t="s">
        <v>426</v>
      </c>
      <c r="I111" s="123">
        <v>270</v>
      </c>
      <c r="J111" s="123">
        <f>$I111*'Campaign Total'!$F$48</f>
        <v>297</v>
      </c>
      <c r="K111" s="186">
        <f t="shared" ref="K111" si="291">SUM(AS111:BG111)</f>
        <v>0</v>
      </c>
      <c r="L111" s="187">
        <f t="shared" ref="L111" si="292">SUM(BH111:BV111)</f>
        <v>0</v>
      </c>
      <c r="N111" s="192"/>
      <c r="O111" s="192"/>
      <c r="P111" s="192"/>
      <c r="Q111" s="188"/>
      <c r="R111" s="188"/>
      <c r="S111" s="192"/>
      <c r="T111" s="192"/>
      <c r="U111" s="192"/>
      <c r="V111" s="192"/>
      <c r="W111" s="192"/>
      <c r="X111" s="188"/>
      <c r="Y111" s="188"/>
      <c r="Z111" s="192"/>
      <c r="AA111" s="192"/>
      <c r="AB111" s="192"/>
      <c r="AC111" s="192"/>
      <c r="AD111" s="192"/>
      <c r="AE111" s="188"/>
      <c r="AF111" s="188"/>
      <c r="AG111" s="192"/>
      <c r="AH111" s="192"/>
      <c r="AI111" s="192"/>
      <c r="AJ111" s="192"/>
      <c r="AK111" s="192"/>
      <c r="AL111" s="188"/>
      <c r="AM111" s="188"/>
      <c r="AN111" s="192"/>
      <c r="AO111" s="192"/>
      <c r="AP111" s="192"/>
      <c r="AQ111" s="192"/>
      <c r="AS111" s="190">
        <f t="shared" si="257"/>
        <v>0</v>
      </c>
      <c r="AT111" s="190">
        <f t="shared" si="258"/>
        <v>0</v>
      </c>
      <c r="AU111" s="190">
        <f t="shared" si="259"/>
        <v>0</v>
      </c>
      <c r="AV111" s="190">
        <f t="shared" si="260"/>
        <v>0</v>
      </c>
      <c r="AW111" s="190">
        <f t="shared" si="261"/>
        <v>0</v>
      </c>
      <c r="AX111" s="190">
        <f t="shared" si="262"/>
        <v>0</v>
      </c>
      <c r="AY111" s="190">
        <f t="shared" si="263"/>
        <v>0</v>
      </c>
      <c r="AZ111" s="190">
        <f t="shared" si="264"/>
        <v>0</v>
      </c>
      <c r="BA111" s="190">
        <f t="shared" si="265"/>
        <v>0</v>
      </c>
      <c r="BB111" s="190">
        <f t="shared" si="266"/>
        <v>0</v>
      </c>
      <c r="BC111" s="190">
        <f t="shared" si="267"/>
        <v>0</v>
      </c>
      <c r="BD111" s="190">
        <f t="shared" si="268"/>
        <v>0</v>
      </c>
      <c r="BE111" s="190">
        <f t="shared" si="269"/>
        <v>0</v>
      </c>
      <c r="BF111" s="190">
        <f t="shared" si="270"/>
        <v>0</v>
      </c>
      <c r="BG111" s="190">
        <f t="shared" si="271"/>
        <v>0</v>
      </c>
      <c r="BH111" s="190" t="str">
        <f t="shared" ref="BH111" si="293">IF(AS111&gt;0,($J111*AS111*$F$14),"0")</f>
        <v>0</v>
      </c>
      <c r="BI111" s="190" t="str">
        <f t="shared" ref="BI111" si="294">IF(AT111&gt;0,($J111*AT111*$F$15),"0")</f>
        <v>0</v>
      </c>
      <c r="BJ111" s="190" t="str">
        <f t="shared" ref="BJ111" si="295">IF(AU111&gt;0,($J111*AU111*$F$16),"0")</f>
        <v>0</v>
      </c>
      <c r="BK111" s="190" t="str">
        <f t="shared" ref="BK111" si="296">IF(AV111&gt;0,($J111*AV111*$F$17),"0")</f>
        <v>0</v>
      </c>
      <c r="BL111" s="190" t="str">
        <f t="shared" ref="BL111" si="297">IF(AW111&gt;0,($J111*AW111*$F$17),"0")</f>
        <v>0</v>
      </c>
      <c r="BM111" s="190" t="str">
        <f t="shared" ref="BM111" si="298">IF(AX111&gt;0,($J111*AX111*$F$19),"0")</f>
        <v>0</v>
      </c>
      <c r="BN111" s="190" t="str">
        <f t="shared" ref="BN111" si="299">IF(AY111&gt;0,($J111*AY111*$F$20),"0")</f>
        <v>0</v>
      </c>
      <c r="BO111" s="190" t="str">
        <f t="shared" ref="BO111" si="300">IF(AZ111&gt;0,($J111*AZ111*$F$21),"0")</f>
        <v>0</v>
      </c>
      <c r="BP111" s="190" t="str">
        <f t="shared" ref="BP111" si="301">IF(BA111&gt;0,($J111*BA111*$F$22),"0")</f>
        <v>0</v>
      </c>
      <c r="BQ111" s="190" t="str">
        <f t="shared" ref="BQ111" si="302">IF(BB111&gt;0,($J111*BB111*$F$23),"0")</f>
        <v>0</v>
      </c>
      <c r="BR111" s="190" t="str">
        <f t="shared" ref="BR111" si="303">IF(BC111&gt;0,($J111*BC111*$F$24),"0")</f>
        <v>0</v>
      </c>
      <c r="BS111" s="190" t="str">
        <f t="shared" ref="BS111" si="304">IF(BD111&gt;0,($J111*BD111*$F$25),"0")</f>
        <v>0</v>
      </c>
      <c r="BT111" s="190" t="str">
        <f t="shared" ref="BT111" si="305">IF(BE111&gt;0,($J111*BE111*$F$26),"0")</f>
        <v>0</v>
      </c>
      <c r="BU111" s="190" t="str">
        <f t="shared" ref="BU111" si="306">IF(BF111&gt;0,($J111*BF111*$F$27),"0")</f>
        <v>0</v>
      </c>
      <c r="BV111" s="190" t="str">
        <f t="shared" ref="BV111" si="307">IF(BG111&gt;0,($J111*BG111*$F$28),"0")</f>
        <v>0</v>
      </c>
      <c r="BX111" s="193"/>
    </row>
    <row r="112" spans="1:76" ht="20.100000000000001" customHeight="1" thickBot="1">
      <c r="A112" s="191"/>
      <c r="B112" s="87" t="s">
        <v>65</v>
      </c>
      <c r="C112" s="87">
        <v>0.97916666666666663</v>
      </c>
      <c r="D112" s="243" t="s">
        <v>365</v>
      </c>
      <c r="E112" s="244"/>
      <c r="F112" s="244"/>
      <c r="G112" s="244"/>
      <c r="H112" s="245"/>
      <c r="I112" s="129"/>
      <c r="J112" s="129"/>
      <c r="K112" s="186"/>
      <c r="L112" s="187"/>
      <c r="N112" s="189"/>
      <c r="O112" s="189"/>
      <c r="P112" s="189"/>
      <c r="Q112" s="188"/>
      <c r="R112" s="188"/>
      <c r="S112" s="189"/>
      <c r="T112" s="189"/>
      <c r="U112" s="189"/>
      <c r="V112" s="189"/>
      <c r="W112" s="189"/>
      <c r="X112" s="188"/>
      <c r="Y112" s="188"/>
      <c r="Z112" s="189"/>
      <c r="AA112" s="189"/>
      <c r="AB112" s="189"/>
      <c r="AC112" s="189"/>
      <c r="AD112" s="189"/>
      <c r="AE112" s="188"/>
      <c r="AF112" s="188"/>
      <c r="AG112" s="189"/>
      <c r="AH112" s="189"/>
      <c r="AI112" s="189"/>
      <c r="AJ112" s="189"/>
      <c r="AK112" s="189"/>
      <c r="AL112" s="188"/>
      <c r="AM112" s="188"/>
      <c r="AN112" s="189"/>
      <c r="AO112" s="189"/>
      <c r="AP112" s="189"/>
      <c r="AQ112" s="189"/>
      <c r="AS112" s="190">
        <f t="shared" si="257"/>
        <v>0</v>
      </c>
      <c r="AT112" s="190">
        <f t="shared" si="258"/>
        <v>0</v>
      </c>
      <c r="AU112" s="190">
        <f t="shared" si="259"/>
        <v>0</v>
      </c>
      <c r="AV112" s="190">
        <f t="shared" si="260"/>
        <v>0</v>
      </c>
      <c r="AW112" s="190">
        <f t="shared" si="261"/>
        <v>0</v>
      </c>
      <c r="AX112" s="190">
        <f t="shared" si="262"/>
        <v>0</v>
      </c>
      <c r="AY112" s="190">
        <f t="shared" si="263"/>
        <v>0</v>
      </c>
      <c r="AZ112" s="190">
        <f t="shared" si="264"/>
        <v>0</v>
      </c>
      <c r="BA112" s="190">
        <f t="shared" si="265"/>
        <v>0</v>
      </c>
      <c r="BB112" s="190">
        <f t="shared" si="266"/>
        <v>0</v>
      </c>
      <c r="BC112" s="190">
        <f t="shared" si="267"/>
        <v>0</v>
      </c>
      <c r="BD112" s="190">
        <f t="shared" si="268"/>
        <v>0</v>
      </c>
      <c r="BE112" s="190">
        <f t="shared" si="269"/>
        <v>0</v>
      </c>
      <c r="BF112" s="190">
        <f t="shared" si="270"/>
        <v>0</v>
      </c>
      <c r="BG112" s="190">
        <f t="shared" si="271"/>
        <v>0</v>
      </c>
      <c r="BH112" s="190" t="str">
        <f t="shared" ref="BH112" si="308">IF(AS112&gt;0,($J112*AS112*$F$14),"0")</f>
        <v>0</v>
      </c>
      <c r="BI112" s="190" t="str">
        <f t="shared" ref="BI112" si="309">IF(AT112&gt;0,($J112*AT112*$F$15),"0")</f>
        <v>0</v>
      </c>
      <c r="BJ112" s="190" t="str">
        <f t="shared" ref="BJ112" si="310">IF(AU112&gt;0,($J112*AU112*$F$16),"0")</f>
        <v>0</v>
      </c>
      <c r="BK112" s="190" t="str">
        <f t="shared" ref="BK112" si="311">IF(AV112&gt;0,($J112*AV112*$F$17),"0")</f>
        <v>0</v>
      </c>
      <c r="BL112" s="190" t="str">
        <f t="shared" ref="BL112" si="312">IF(AW112&gt;0,($J112*AW112*$F$17),"0")</f>
        <v>0</v>
      </c>
      <c r="BM112" s="190" t="str">
        <f t="shared" ref="BM112" si="313">IF(AX112&gt;0,($J112*AX112*$F$19),"0")</f>
        <v>0</v>
      </c>
      <c r="BN112" s="190" t="str">
        <f t="shared" ref="BN112" si="314">IF(AY112&gt;0,($J112*AY112*$F$20),"0")</f>
        <v>0</v>
      </c>
      <c r="BO112" s="190" t="str">
        <f t="shared" ref="BO112" si="315">IF(AZ112&gt;0,($J112*AZ112*$F$21),"0")</f>
        <v>0</v>
      </c>
      <c r="BP112" s="190" t="str">
        <f t="shared" ref="BP112" si="316">IF(BA112&gt;0,($J112*BA112*$F$22),"0")</f>
        <v>0</v>
      </c>
      <c r="BQ112" s="190" t="str">
        <f t="shared" ref="BQ112" si="317">IF(BB112&gt;0,($J112*BB112*$F$23),"0")</f>
        <v>0</v>
      </c>
      <c r="BR112" s="190" t="str">
        <f t="shared" ref="BR112" si="318">IF(BC112&gt;0,($J112*BC112*$F$24),"0")</f>
        <v>0</v>
      </c>
      <c r="BS112" s="190" t="str">
        <f t="shared" ref="BS112" si="319">IF(BD112&gt;0,($J112*BD112*$F$25),"0")</f>
        <v>0</v>
      </c>
      <c r="BT112" s="190" t="str">
        <f t="shared" ref="BT112" si="320">IF(BE112&gt;0,($J112*BE112*$F$26),"0")</f>
        <v>0</v>
      </c>
      <c r="BU112" s="190" t="str">
        <f t="shared" ref="BU112" si="321">IF(BF112&gt;0,($J112*BF112*$F$27),"0")</f>
        <v>0</v>
      </c>
      <c r="BV112" s="190" t="str">
        <f t="shared" ref="BV112" si="322">IF(BG112&gt;0,($J112*BG112*$F$28),"0")</f>
        <v>0</v>
      </c>
      <c r="BX112" s="193"/>
    </row>
    <row r="113" spans="1:76" ht="20.100000000000001" customHeight="1" thickBot="1">
      <c r="A113" s="191"/>
      <c r="B113" s="87" t="s">
        <v>65</v>
      </c>
      <c r="C113" s="87">
        <v>0</v>
      </c>
      <c r="D113" s="246" t="s">
        <v>328</v>
      </c>
      <c r="E113" s="247"/>
      <c r="F113" s="247"/>
      <c r="G113" s="247"/>
      <c r="H113" s="248"/>
      <c r="I113" s="129"/>
      <c r="J113" s="129"/>
      <c r="K113" s="186">
        <f t="shared" si="255"/>
        <v>0</v>
      </c>
      <c r="L113" s="187">
        <f t="shared" si="256"/>
        <v>0</v>
      </c>
      <c r="N113" s="192"/>
      <c r="O113" s="192"/>
      <c r="P113" s="192"/>
      <c r="Q113" s="188"/>
      <c r="R113" s="188"/>
      <c r="S113" s="192"/>
      <c r="T113" s="192"/>
      <c r="U113" s="192"/>
      <c r="V113" s="192"/>
      <c r="W113" s="192"/>
      <c r="X113" s="188"/>
      <c r="Y113" s="188"/>
      <c r="Z113" s="192"/>
      <c r="AA113" s="192"/>
      <c r="AB113" s="192"/>
      <c r="AC113" s="192"/>
      <c r="AD113" s="192"/>
      <c r="AE113" s="188"/>
      <c r="AF113" s="188"/>
      <c r="AG113" s="192"/>
      <c r="AH113" s="192"/>
      <c r="AI113" s="192"/>
      <c r="AJ113" s="192"/>
      <c r="AK113" s="192"/>
      <c r="AL113" s="188"/>
      <c r="AM113" s="188"/>
      <c r="AN113" s="192"/>
      <c r="AO113" s="192"/>
      <c r="AP113" s="192"/>
      <c r="AQ113" s="192"/>
      <c r="AS113" s="190">
        <f t="shared" si="257"/>
        <v>0</v>
      </c>
      <c r="AT113" s="190">
        <f t="shared" si="258"/>
        <v>0</v>
      </c>
      <c r="AU113" s="190">
        <f t="shared" si="259"/>
        <v>0</v>
      </c>
      <c r="AV113" s="190">
        <f t="shared" si="260"/>
        <v>0</v>
      </c>
      <c r="AW113" s="190">
        <f t="shared" si="261"/>
        <v>0</v>
      </c>
      <c r="AX113" s="190">
        <f t="shared" si="262"/>
        <v>0</v>
      </c>
      <c r="AY113" s="190">
        <f t="shared" si="263"/>
        <v>0</v>
      </c>
      <c r="AZ113" s="190">
        <f t="shared" si="264"/>
        <v>0</v>
      </c>
      <c r="BA113" s="190">
        <f t="shared" si="265"/>
        <v>0</v>
      </c>
      <c r="BB113" s="190">
        <f t="shared" si="266"/>
        <v>0</v>
      </c>
      <c r="BC113" s="190">
        <f t="shared" si="267"/>
        <v>0</v>
      </c>
      <c r="BD113" s="190">
        <f t="shared" si="268"/>
        <v>0</v>
      </c>
      <c r="BE113" s="190">
        <f t="shared" si="269"/>
        <v>0</v>
      </c>
      <c r="BF113" s="190">
        <f t="shared" si="270"/>
        <v>0</v>
      </c>
      <c r="BG113" s="190">
        <f t="shared" si="271"/>
        <v>0</v>
      </c>
      <c r="BH113" s="190" t="str">
        <f t="shared" si="240"/>
        <v>0</v>
      </c>
      <c r="BI113" s="190" t="str">
        <f t="shared" si="241"/>
        <v>0</v>
      </c>
      <c r="BJ113" s="190" t="str">
        <f t="shared" si="242"/>
        <v>0</v>
      </c>
      <c r="BK113" s="190" t="str">
        <f t="shared" si="243"/>
        <v>0</v>
      </c>
      <c r="BL113" s="190" t="str">
        <f t="shared" si="244"/>
        <v>0</v>
      </c>
      <c r="BM113" s="190" t="str">
        <f t="shared" si="245"/>
        <v>0</v>
      </c>
      <c r="BN113" s="190" t="str">
        <f t="shared" si="246"/>
        <v>0</v>
      </c>
      <c r="BO113" s="190" t="str">
        <f t="shared" si="247"/>
        <v>0</v>
      </c>
      <c r="BP113" s="190" t="str">
        <f t="shared" si="248"/>
        <v>0</v>
      </c>
      <c r="BQ113" s="190" t="str">
        <f t="shared" si="249"/>
        <v>0</v>
      </c>
      <c r="BR113" s="190" t="str">
        <f t="shared" si="250"/>
        <v>0</v>
      </c>
      <c r="BS113" s="190" t="str">
        <f t="shared" si="251"/>
        <v>0</v>
      </c>
      <c r="BT113" s="190" t="str">
        <f t="shared" si="252"/>
        <v>0</v>
      </c>
      <c r="BU113" s="190" t="str">
        <f t="shared" si="253"/>
        <v>0</v>
      </c>
      <c r="BV113" s="190" t="str">
        <f t="shared" si="254"/>
        <v>0</v>
      </c>
      <c r="BX113" s="193"/>
    </row>
    <row r="114" spans="1:76" ht="20.100000000000001" customHeight="1" thickBot="1">
      <c r="A114" s="191"/>
      <c r="B114" s="87" t="s">
        <v>65</v>
      </c>
      <c r="C114" s="87">
        <v>2.0833333333333332E-2</v>
      </c>
      <c r="D114" s="249" t="s">
        <v>364</v>
      </c>
      <c r="E114" s="250"/>
      <c r="F114" s="250"/>
      <c r="G114" s="250"/>
      <c r="H114" s="251"/>
      <c r="I114" s="129"/>
      <c r="J114" s="129"/>
      <c r="K114" s="186"/>
      <c r="L114" s="187"/>
      <c r="N114" s="189"/>
      <c r="O114" s="189"/>
      <c r="P114" s="189"/>
      <c r="Q114" s="188"/>
      <c r="R114" s="188"/>
      <c r="S114" s="189"/>
      <c r="T114" s="189"/>
      <c r="U114" s="189"/>
      <c r="V114" s="189"/>
      <c r="W114" s="189"/>
      <c r="X114" s="188"/>
      <c r="Y114" s="188"/>
      <c r="Z114" s="189"/>
      <c r="AA114" s="189"/>
      <c r="AB114" s="189"/>
      <c r="AC114" s="189"/>
      <c r="AD114" s="189"/>
      <c r="AE114" s="188"/>
      <c r="AF114" s="188"/>
      <c r="AG114" s="189"/>
      <c r="AH114" s="189"/>
      <c r="AI114" s="189"/>
      <c r="AJ114" s="189"/>
      <c r="AK114" s="189"/>
      <c r="AL114" s="188"/>
      <c r="AM114" s="188"/>
      <c r="AN114" s="189"/>
      <c r="AO114" s="189"/>
      <c r="AP114" s="189"/>
      <c r="AQ114" s="189"/>
      <c r="AS114" s="190">
        <f t="shared" si="257"/>
        <v>0</v>
      </c>
      <c r="AT114" s="190">
        <f t="shared" si="258"/>
        <v>0</v>
      </c>
      <c r="AU114" s="190">
        <f t="shared" si="259"/>
        <v>0</v>
      </c>
      <c r="AV114" s="190">
        <f t="shared" si="260"/>
        <v>0</v>
      </c>
      <c r="AW114" s="190">
        <f t="shared" si="261"/>
        <v>0</v>
      </c>
      <c r="AX114" s="190">
        <f t="shared" si="262"/>
        <v>0</v>
      </c>
      <c r="AY114" s="190">
        <f t="shared" si="263"/>
        <v>0</v>
      </c>
      <c r="AZ114" s="190">
        <f t="shared" si="264"/>
        <v>0</v>
      </c>
      <c r="BA114" s="190">
        <f t="shared" si="265"/>
        <v>0</v>
      </c>
      <c r="BB114" s="190">
        <f t="shared" si="266"/>
        <v>0</v>
      </c>
      <c r="BC114" s="190">
        <f t="shared" si="267"/>
        <v>0</v>
      </c>
      <c r="BD114" s="190">
        <f t="shared" si="268"/>
        <v>0</v>
      </c>
      <c r="BE114" s="190">
        <f t="shared" si="269"/>
        <v>0</v>
      </c>
      <c r="BF114" s="190">
        <f t="shared" si="270"/>
        <v>0</v>
      </c>
      <c r="BG114" s="190">
        <f t="shared" si="271"/>
        <v>0</v>
      </c>
      <c r="BH114" s="190" t="str">
        <f t="shared" si="240"/>
        <v>0</v>
      </c>
      <c r="BI114" s="190" t="str">
        <f t="shared" si="241"/>
        <v>0</v>
      </c>
      <c r="BJ114" s="190" t="str">
        <f t="shared" si="242"/>
        <v>0</v>
      </c>
      <c r="BK114" s="190" t="str">
        <f t="shared" si="243"/>
        <v>0</v>
      </c>
      <c r="BL114" s="190" t="str">
        <f t="shared" si="244"/>
        <v>0</v>
      </c>
      <c r="BM114" s="190" t="str">
        <f t="shared" si="245"/>
        <v>0</v>
      </c>
      <c r="BN114" s="190" t="str">
        <f t="shared" si="246"/>
        <v>0</v>
      </c>
      <c r="BO114" s="190" t="str">
        <f t="shared" si="247"/>
        <v>0</v>
      </c>
      <c r="BP114" s="190" t="str">
        <f t="shared" si="248"/>
        <v>0</v>
      </c>
      <c r="BQ114" s="190" t="str">
        <f t="shared" si="249"/>
        <v>0</v>
      </c>
      <c r="BR114" s="190" t="str">
        <f t="shared" si="250"/>
        <v>0</v>
      </c>
      <c r="BS114" s="190" t="str">
        <f t="shared" si="251"/>
        <v>0</v>
      </c>
      <c r="BT114" s="190" t="str">
        <f t="shared" si="252"/>
        <v>0</v>
      </c>
      <c r="BU114" s="190" t="str">
        <f t="shared" si="253"/>
        <v>0</v>
      </c>
      <c r="BV114" s="190" t="str">
        <f t="shared" si="254"/>
        <v>0</v>
      </c>
      <c r="BX114" s="193"/>
    </row>
    <row r="115" spans="1:76" ht="18" thickBot="1">
      <c r="A115" s="191"/>
      <c r="B115" s="88" t="s">
        <v>66</v>
      </c>
      <c r="C115" s="88">
        <v>4.5138888888888888E-2</v>
      </c>
      <c r="D115" s="91" t="s">
        <v>329</v>
      </c>
      <c r="E115" s="91" t="s">
        <v>330</v>
      </c>
      <c r="F115" s="91" t="s">
        <v>331</v>
      </c>
      <c r="G115" s="91" t="s">
        <v>332</v>
      </c>
      <c r="H115" s="91" t="s">
        <v>333</v>
      </c>
      <c r="I115" s="123">
        <v>100</v>
      </c>
      <c r="J115" s="123">
        <f>$I115*'Campaign Total'!$F$48</f>
        <v>110.00000000000001</v>
      </c>
      <c r="K115" s="186">
        <f t="shared" si="255"/>
        <v>0</v>
      </c>
      <c r="L115" s="187">
        <f t="shared" si="256"/>
        <v>0</v>
      </c>
      <c r="N115" s="192"/>
      <c r="O115" s="192"/>
      <c r="P115" s="192"/>
      <c r="Q115" s="188"/>
      <c r="R115" s="188"/>
      <c r="S115" s="192"/>
      <c r="T115" s="192"/>
      <c r="U115" s="192"/>
      <c r="V115" s="192"/>
      <c r="W115" s="192"/>
      <c r="X115" s="188"/>
      <c r="Y115" s="188"/>
      <c r="Z115" s="192"/>
      <c r="AA115" s="192"/>
      <c r="AB115" s="192"/>
      <c r="AC115" s="192"/>
      <c r="AD115" s="192"/>
      <c r="AE115" s="188"/>
      <c r="AF115" s="188"/>
      <c r="AG115" s="192"/>
      <c r="AH115" s="192"/>
      <c r="AI115" s="192"/>
      <c r="AJ115" s="192"/>
      <c r="AK115" s="192"/>
      <c r="AL115" s="188"/>
      <c r="AM115" s="188"/>
      <c r="AN115" s="192"/>
      <c r="AO115" s="192"/>
      <c r="AP115" s="192"/>
      <c r="AQ115" s="192"/>
      <c r="AS115" s="190">
        <f t="shared" si="257"/>
        <v>0</v>
      </c>
      <c r="AT115" s="190">
        <f t="shared" si="258"/>
        <v>0</v>
      </c>
      <c r="AU115" s="190">
        <f t="shared" si="259"/>
        <v>0</v>
      </c>
      <c r="AV115" s="190">
        <f t="shared" si="260"/>
        <v>0</v>
      </c>
      <c r="AW115" s="190">
        <f t="shared" si="261"/>
        <v>0</v>
      </c>
      <c r="AX115" s="190">
        <f t="shared" si="262"/>
        <v>0</v>
      </c>
      <c r="AY115" s="190">
        <f t="shared" si="263"/>
        <v>0</v>
      </c>
      <c r="AZ115" s="190">
        <f t="shared" si="264"/>
        <v>0</v>
      </c>
      <c r="BA115" s="190">
        <f t="shared" si="265"/>
        <v>0</v>
      </c>
      <c r="BB115" s="190">
        <f t="shared" si="266"/>
        <v>0</v>
      </c>
      <c r="BC115" s="190">
        <f t="shared" si="267"/>
        <v>0</v>
      </c>
      <c r="BD115" s="190">
        <f t="shared" si="268"/>
        <v>0</v>
      </c>
      <c r="BE115" s="190">
        <f t="shared" si="269"/>
        <v>0</v>
      </c>
      <c r="BF115" s="190">
        <f t="shared" si="270"/>
        <v>0</v>
      </c>
      <c r="BG115" s="190">
        <f t="shared" si="271"/>
        <v>0</v>
      </c>
      <c r="BH115" s="190" t="str">
        <f t="shared" si="240"/>
        <v>0</v>
      </c>
      <c r="BI115" s="190" t="str">
        <f t="shared" si="241"/>
        <v>0</v>
      </c>
      <c r="BJ115" s="190" t="str">
        <f t="shared" si="242"/>
        <v>0</v>
      </c>
      <c r="BK115" s="190" t="str">
        <f t="shared" si="243"/>
        <v>0</v>
      </c>
      <c r="BL115" s="190" t="str">
        <f t="shared" si="244"/>
        <v>0</v>
      </c>
      <c r="BM115" s="190" t="str">
        <f t="shared" si="245"/>
        <v>0</v>
      </c>
      <c r="BN115" s="190" t="str">
        <f t="shared" si="246"/>
        <v>0</v>
      </c>
      <c r="BO115" s="190" t="str">
        <f t="shared" si="247"/>
        <v>0</v>
      </c>
      <c r="BP115" s="190" t="str">
        <f t="shared" si="248"/>
        <v>0</v>
      </c>
      <c r="BQ115" s="190" t="str">
        <f t="shared" si="249"/>
        <v>0</v>
      </c>
      <c r="BR115" s="190" t="str">
        <f t="shared" si="250"/>
        <v>0</v>
      </c>
      <c r="BS115" s="190" t="str">
        <f t="shared" si="251"/>
        <v>0</v>
      </c>
      <c r="BT115" s="190" t="str">
        <f t="shared" si="252"/>
        <v>0</v>
      </c>
      <c r="BU115" s="190" t="str">
        <f t="shared" si="253"/>
        <v>0</v>
      </c>
      <c r="BV115" s="190" t="str">
        <f t="shared" si="254"/>
        <v>0</v>
      </c>
      <c r="BX115" s="193"/>
    </row>
    <row r="116" spans="1:76" ht="20.100000000000001" customHeight="1" thickBot="1">
      <c r="A116" s="191"/>
      <c r="B116" s="87" t="s">
        <v>65</v>
      </c>
      <c r="C116" s="87">
        <v>4.1666666666666664E-2</v>
      </c>
      <c r="D116" s="243" t="s">
        <v>328</v>
      </c>
      <c r="E116" s="244"/>
      <c r="F116" s="244"/>
      <c r="G116" s="244"/>
      <c r="H116" s="245"/>
      <c r="I116" s="121"/>
      <c r="J116" s="121"/>
      <c r="K116" s="186"/>
      <c r="L116" s="187"/>
      <c r="N116" s="189"/>
      <c r="O116" s="189"/>
      <c r="P116" s="189"/>
      <c r="Q116" s="188"/>
      <c r="R116" s="188"/>
      <c r="S116" s="189"/>
      <c r="T116" s="189"/>
      <c r="U116" s="189"/>
      <c r="V116" s="189"/>
      <c r="W116" s="189"/>
      <c r="X116" s="188"/>
      <c r="Y116" s="188"/>
      <c r="Z116" s="189"/>
      <c r="AA116" s="189"/>
      <c r="AB116" s="189"/>
      <c r="AC116" s="189"/>
      <c r="AD116" s="189"/>
      <c r="AE116" s="188"/>
      <c r="AF116" s="188"/>
      <c r="AG116" s="189"/>
      <c r="AH116" s="189"/>
      <c r="AI116" s="189"/>
      <c r="AJ116" s="189"/>
      <c r="AK116" s="189"/>
      <c r="AL116" s="188"/>
      <c r="AM116" s="188"/>
      <c r="AN116" s="189"/>
      <c r="AO116" s="189"/>
      <c r="AP116" s="189"/>
      <c r="AQ116" s="189"/>
      <c r="AS116" s="190">
        <f t="shared" si="257"/>
        <v>0</v>
      </c>
      <c r="AT116" s="190">
        <f t="shared" si="258"/>
        <v>0</v>
      </c>
      <c r="AU116" s="190">
        <f t="shared" si="259"/>
        <v>0</v>
      </c>
      <c r="AV116" s="190">
        <f t="shared" si="260"/>
        <v>0</v>
      </c>
      <c r="AW116" s="190">
        <f t="shared" si="261"/>
        <v>0</v>
      </c>
      <c r="AX116" s="190">
        <f t="shared" si="262"/>
        <v>0</v>
      </c>
      <c r="AY116" s="190">
        <f t="shared" si="263"/>
        <v>0</v>
      </c>
      <c r="AZ116" s="190">
        <f t="shared" si="264"/>
        <v>0</v>
      </c>
      <c r="BA116" s="190">
        <f t="shared" si="265"/>
        <v>0</v>
      </c>
      <c r="BB116" s="190">
        <f t="shared" si="266"/>
        <v>0</v>
      </c>
      <c r="BC116" s="190">
        <f t="shared" si="267"/>
        <v>0</v>
      </c>
      <c r="BD116" s="190">
        <f t="shared" si="268"/>
        <v>0</v>
      </c>
      <c r="BE116" s="190">
        <f t="shared" si="269"/>
        <v>0</v>
      </c>
      <c r="BF116" s="190">
        <f t="shared" si="270"/>
        <v>0</v>
      </c>
      <c r="BG116" s="190">
        <f t="shared" si="271"/>
        <v>0</v>
      </c>
      <c r="BH116" s="190" t="str">
        <f t="shared" si="240"/>
        <v>0</v>
      </c>
      <c r="BI116" s="190" t="str">
        <f t="shared" si="241"/>
        <v>0</v>
      </c>
      <c r="BJ116" s="190" t="str">
        <f t="shared" si="242"/>
        <v>0</v>
      </c>
      <c r="BK116" s="190" t="str">
        <f t="shared" si="243"/>
        <v>0</v>
      </c>
      <c r="BL116" s="190" t="str">
        <f t="shared" si="244"/>
        <v>0</v>
      </c>
      <c r="BM116" s="190" t="str">
        <f t="shared" si="245"/>
        <v>0</v>
      </c>
      <c r="BN116" s="190" t="str">
        <f t="shared" si="246"/>
        <v>0</v>
      </c>
      <c r="BO116" s="190" t="str">
        <f t="shared" si="247"/>
        <v>0</v>
      </c>
      <c r="BP116" s="190" t="str">
        <f t="shared" si="248"/>
        <v>0</v>
      </c>
      <c r="BQ116" s="190" t="str">
        <f t="shared" si="249"/>
        <v>0</v>
      </c>
      <c r="BR116" s="190" t="str">
        <f t="shared" si="250"/>
        <v>0</v>
      </c>
      <c r="BS116" s="190" t="str">
        <f t="shared" si="251"/>
        <v>0</v>
      </c>
      <c r="BT116" s="190" t="str">
        <f t="shared" si="252"/>
        <v>0</v>
      </c>
      <c r="BU116" s="190" t="str">
        <f t="shared" si="253"/>
        <v>0</v>
      </c>
      <c r="BV116" s="190" t="str">
        <f t="shared" si="254"/>
        <v>0</v>
      </c>
      <c r="BX116" s="193"/>
    </row>
    <row r="117" spans="1:76" ht="20.100000000000001" customHeight="1" thickBot="1">
      <c r="A117" s="191"/>
      <c r="B117" s="87" t="s">
        <v>65</v>
      </c>
      <c r="C117" s="87">
        <v>6.25E-2</v>
      </c>
      <c r="D117" s="243" t="s">
        <v>365</v>
      </c>
      <c r="E117" s="244"/>
      <c r="F117" s="244"/>
      <c r="G117" s="244"/>
      <c r="H117" s="245"/>
      <c r="I117" s="121"/>
      <c r="J117" s="121"/>
      <c r="K117" s="186"/>
      <c r="L117" s="187"/>
      <c r="N117" s="189"/>
      <c r="O117" s="189"/>
      <c r="P117" s="189"/>
      <c r="Q117" s="188"/>
      <c r="R117" s="188"/>
      <c r="S117" s="189"/>
      <c r="T117" s="189"/>
      <c r="U117" s="189"/>
      <c r="V117" s="189"/>
      <c r="W117" s="189"/>
      <c r="X117" s="188"/>
      <c r="Y117" s="188"/>
      <c r="Z117" s="189"/>
      <c r="AA117" s="189"/>
      <c r="AB117" s="189"/>
      <c r="AC117" s="189"/>
      <c r="AD117" s="189"/>
      <c r="AE117" s="188"/>
      <c r="AF117" s="188"/>
      <c r="AG117" s="189"/>
      <c r="AH117" s="189"/>
      <c r="AI117" s="189"/>
      <c r="AJ117" s="189"/>
      <c r="AK117" s="189"/>
      <c r="AL117" s="188"/>
      <c r="AM117" s="188"/>
      <c r="AN117" s="189"/>
      <c r="AO117" s="189"/>
      <c r="AP117" s="189"/>
      <c r="AQ117" s="189"/>
      <c r="AS117" s="190">
        <f t="shared" si="257"/>
        <v>0</v>
      </c>
      <c r="AT117" s="190">
        <f t="shared" si="258"/>
        <v>0</v>
      </c>
      <c r="AU117" s="190">
        <f t="shared" si="259"/>
        <v>0</v>
      </c>
      <c r="AV117" s="190">
        <f t="shared" si="260"/>
        <v>0</v>
      </c>
      <c r="AW117" s="190">
        <f t="shared" si="261"/>
        <v>0</v>
      </c>
      <c r="AX117" s="190">
        <f t="shared" si="262"/>
        <v>0</v>
      </c>
      <c r="AY117" s="190">
        <f t="shared" si="263"/>
        <v>0</v>
      </c>
      <c r="AZ117" s="190">
        <f t="shared" si="264"/>
        <v>0</v>
      </c>
      <c r="BA117" s="190">
        <f t="shared" si="265"/>
        <v>0</v>
      </c>
      <c r="BB117" s="190">
        <f t="shared" si="266"/>
        <v>0</v>
      </c>
      <c r="BC117" s="190">
        <f t="shared" si="267"/>
        <v>0</v>
      </c>
      <c r="BD117" s="190">
        <f t="shared" si="268"/>
        <v>0</v>
      </c>
      <c r="BE117" s="190">
        <f t="shared" si="269"/>
        <v>0</v>
      </c>
      <c r="BF117" s="190">
        <f t="shared" si="270"/>
        <v>0</v>
      </c>
      <c r="BG117" s="190">
        <f t="shared" si="271"/>
        <v>0</v>
      </c>
      <c r="BH117" s="190" t="str">
        <f t="shared" si="240"/>
        <v>0</v>
      </c>
      <c r="BI117" s="190" t="str">
        <f t="shared" si="241"/>
        <v>0</v>
      </c>
      <c r="BJ117" s="190" t="str">
        <f t="shared" si="242"/>
        <v>0</v>
      </c>
      <c r="BK117" s="190" t="str">
        <f t="shared" si="243"/>
        <v>0</v>
      </c>
      <c r="BL117" s="190" t="str">
        <f t="shared" si="244"/>
        <v>0</v>
      </c>
      <c r="BM117" s="190" t="str">
        <f t="shared" si="245"/>
        <v>0</v>
      </c>
      <c r="BN117" s="190" t="str">
        <f t="shared" si="246"/>
        <v>0</v>
      </c>
      <c r="BO117" s="190" t="str">
        <f t="shared" si="247"/>
        <v>0</v>
      </c>
      <c r="BP117" s="190" t="str">
        <f t="shared" si="248"/>
        <v>0</v>
      </c>
      <c r="BQ117" s="190" t="str">
        <f t="shared" si="249"/>
        <v>0</v>
      </c>
      <c r="BR117" s="190" t="str">
        <f t="shared" si="250"/>
        <v>0</v>
      </c>
      <c r="BS117" s="190" t="str">
        <f t="shared" si="251"/>
        <v>0</v>
      </c>
      <c r="BT117" s="190" t="str">
        <f t="shared" si="252"/>
        <v>0</v>
      </c>
      <c r="BU117" s="190" t="str">
        <f t="shared" si="253"/>
        <v>0</v>
      </c>
      <c r="BV117" s="190" t="str">
        <f t="shared" si="254"/>
        <v>0</v>
      </c>
      <c r="BX117" s="193"/>
    </row>
    <row r="118" spans="1:76" ht="20.100000000000001" customHeight="1" thickBot="1">
      <c r="A118" s="191"/>
      <c r="B118" s="88" t="s">
        <v>66</v>
      </c>
      <c r="C118" s="88">
        <v>7.6388888888888895E-2</v>
      </c>
      <c r="D118" s="91" t="s">
        <v>170</v>
      </c>
      <c r="E118" s="91" t="s">
        <v>259</v>
      </c>
      <c r="F118" s="91" t="s">
        <v>260</v>
      </c>
      <c r="G118" s="91" t="s">
        <v>261</v>
      </c>
      <c r="H118" s="91" t="s">
        <v>262</v>
      </c>
      <c r="I118" s="123">
        <v>70</v>
      </c>
      <c r="J118" s="123">
        <f>$I118*'Campaign Total'!$F$48</f>
        <v>77</v>
      </c>
      <c r="K118" s="186">
        <f t="shared" si="255"/>
        <v>0</v>
      </c>
      <c r="L118" s="187">
        <f t="shared" si="256"/>
        <v>0</v>
      </c>
      <c r="N118" s="192"/>
      <c r="O118" s="192"/>
      <c r="P118" s="192"/>
      <c r="Q118" s="188"/>
      <c r="R118" s="188"/>
      <c r="S118" s="192"/>
      <c r="T118" s="192"/>
      <c r="U118" s="192"/>
      <c r="V118" s="192"/>
      <c r="W118" s="192"/>
      <c r="X118" s="188"/>
      <c r="Y118" s="188"/>
      <c r="Z118" s="192"/>
      <c r="AA118" s="192"/>
      <c r="AB118" s="192"/>
      <c r="AC118" s="192"/>
      <c r="AD118" s="192"/>
      <c r="AE118" s="188"/>
      <c r="AF118" s="188"/>
      <c r="AG118" s="192"/>
      <c r="AH118" s="192"/>
      <c r="AI118" s="192"/>
      <c r="AJ118" s="192"/>
      <c r="AK118" s="192"/>
      <c r="AL118" s="188"/>
      <c r="AM118" s="188"/>
      <c r="AN118" s="192"/>
      <c r="AO118" s="192"/>
      <c r="AP118" s="192"/>
      <c r="AQ118" s="192"/>
      <c r="AS118" s="190">
        <f t="shared" si="257"/>
        <v>0</v>
      </c>
      <c r="AT118" s="190">
        <f t="shared" si="258"/>
        <v>0</v>
      </c>
      <c r="AU118" s="190">
        <f t="shared" si="259"/>
        <v>0</v>
      </c>
      <c r="AV118" s="190">
        <f t="shared" si="260"/>
        <v>0</v>
      </c>
      <c r="AW118" s="190">
        <f t="shared" si="261"/>
        <v>0</v>
      </c>
      <c r="AX118" s="190">
        <f t="shared" si="262"/>
        <v>0</v>
      </c>
      <c r="AY118" s="190">
        <f t="shared" si="263"/>
        <v>0</v>
      </c>
      <c r="AZ118" s="190">
        <f t="shared" si="264"/>
        <v>0</v>
      </c>
      <c r="BA118" s="190">
        <f t="shared" si="265"/>
        <v>0</v>
      </c>
      <c r="BB118" s="190">
        <f t="shared" si="266"/>
        <v>0</v>
      </c>
      <c r="BC118" s="190">
        <f t="shared" si="267"/>
        <v>0</v>
      </c>
      <c r="BD118" s="190">
        <f t="shared" si="268"/>
        <v>0</v>
      </c>
      <c r="BE118" s="190">
        <f t="shared" si="269"/>
        <v>0</v>
      </c>
      <c r="BF118" s="190">
        <f t="shared" si="270"/>
        <v>0</v>
      </c>
      <c r="BG118" s="190">
        <f t="shared" si="271"/>
        <v>0</v>
      </c>
      <c r="BH118" s="190" t="str">
        <f t="shared" si="240"/>
        <v>0</v>
      </c>
      <c r="BI118" s="190" t="str">
        <f t="shared" si="241"/>
        <v>0</v>
      </c>
      <c r="BJ118" s="190" t="str">
        <f t="shared" si="242"/>
        <v>0</v>
      </c>
      <c r="BK118" s="190" t="str">
        <f t="shared" si="243"/>
        <v>0</v>
      </c>
      <c r="BL118" s="190" t="str">
        <f t="shared" si="244"/>
        <v>0</v>
      </c>
      <c r="BM118" s="190" t="str">
        <f t="shared" si="245"/>
        <v>0</v>
      </c>
      <c r="BN118" s="190" t="str">
        <f t="shared" si="246"/>
        <v>0</v>
      </c>
      <c r="BO118" s="190" t="str">
        <f t="shared" si="247"/>
        <v>0</v>
      </c>
      <c r="BP118" s="190" t="str">
        <f t="shared" si="248"/>
        <v>0</v>
      </c>
      <c r="BQ118" s="190" t="str">
        <f t="shared" si="249"/>
        <v>0</v>
      </c>
      <c r="BR118" s="190" t="str">
        <f t="shared" si="250"/>
        <v>0</v>
      </c>
      <c r="BS118" s="190" t="str">
        <f t="shared" si="251"/>
        <v>0</v>
      </c>
      <c r="BT118" s="190" t="str">
        <f t="shared" si="252"/>
        <v>0</v>
      </c>
      <c r="BU118" s="190" t="str">
        <f t="shared" si="253"/>
        <v>0</v>
      </c>
      <c r="BV118" s="190" t="str">
        <f t="shared" si="254"/>
        <v>0</v>
      </c>
      <c r="BX118" s="193"/>
    </row>
    <row r="119" spans="1:76" ht="19.5" customHeight="1" thickBot="1">
      <c r="A119" s="191"/>
      <c r="B119" s="87" t="s">
        <v>65</v>
      </c>
      <c r="C119" s="87">
        <v>8.3333333333333329E-2</v>
      </c>
      <c r="D119" s="243" t="s">
        <v>365</v>
      </c>
      <c r="E119" s="244"/>
      <c r="F119" s="244"/>
      <c r="G119" s="244"/>
      <c r="H119" s="245"/>
      <c r="I119" s="121"/>
      <c r="J119" s="121"/>
      <c r="K119" s="186"/>
      <c r="L119" s="187"/>
      <c r="N119" s="189"/>
      <c r="O119" s="189"/>
      <c r="P119" s="189"/>
      <c r="Q119" s="188"/>
      <c r="R119" s="188"/>
      <c r="S119" s="189"/>
      <c r="T119" s="189"/>
      <c r="U119" s="189"/>
      <c r="V119" s="189"/>
      <c r="W119" s="189"/>
      <c r="X119" s="188"/>
      <c r="Y119" s="188"/>
      <c r="Z119" s="189"/>
      <c r="AA119" s="189"/>
      <c r="AB119" s="189"/>
      <c r="AC119" s="189"/>
      <c r="AD119" s="189"/>
      <c r="AE119" s="188"/>
      <c r="AF119" s="188"/>
      <c r="AG119" s="189"/>
      <c r="AH119" s="189"/>
      <c r="AI119" s="189"/>
      <c r="AJ119" s="189"/>
      <c r="AK119" s="189"/>
      <c r="AL119" s="188"/>
      <c r="AM119" s="188"/>
      <c r="AN119" s="189"/>
      <c r="AO119" s="189"/>
      <c r="AP119" s="189"/>
      <c r="AQ119" s="189"/>
      <c r="AS119" s="190">
        <f t="shared" si="257"/>
        <v>0</v>
      </c>
      <c r="AT119" s="190">
        <f t="shared" si="258"/>
        <v>0</v>
      </c>
      <c r="AU119" s="190">
        <f t="shared" si="259"/>
        <v>0</v>
      </c>
      <c r="AV119" s="190">
        <f t="shared" si="260"/>
        <v>0</v>
      </c>
      <c r="AW119" s="190">
        <f t="shared" si="261"/>
        <v>0</v>
      </c>
      <c r="AX119" s="190">
        <f t="shared" si="262"/>
        <v>0</v>
      </c>
      <c r="AY119" s="190">
        <f t="shared" si="263"/>
        <v>0</v>
      </c>
      <c r="AZ119" s="190">
        <f t="shared" si="264"/>
        <v>0</v>
      </c>
      <c r="BA119" s="190">
        <f t="shared" si="265"/>
        <v>0</v>
      </c>
      <c r="BB119" s="190">
        <f t="shared" si="266"/>
        <v>0</v>
      </c>
      <c r="BC119" s="190">
        <f t="shared" si="267"/>
        <v>0</v>
      </c>
      <c r="BD119" s="190">
        <f t="shared" si="268"/>
        <v>0</v>
      </c>
      <c r="BE119" s="190">
        <f t="shared" si="269"/>
        <v>0</v>
      </c>
      <c r="BF119" s="190">
        <f t="shared" si="270"/>
        <v>0</v>
      </c>
      <c r="BG119" s="190">
        <f t="shared" si="271"/>
        <v>0</v>
      </c>
      <c r="BH119" s="190" t="str">
        <f t="shared" ref="BH119:BH121" si="323">IF(AS119&gt;0,($J119*AS119*$F$14),"0")</f>
        <v>0</v>
      </c>
      <c r="BI119" s="190" t="str">
        <f t="shared" ref="BI119:BI121" si="324">IF(AT119&gt;0,($J119*AT119*$F$15),"0")</f>
        <v>0</v>
      </c>
      <c r="BJ119" s="190" t="str">
        <f t="shared" ref="BJ119:BJ121" si="325">IF(AU119&gt;0,($J119*AU119*$F$16),"0")</f>
        <v>0</v>
      </c>
      <c r="BK119" s="190" t="str">
        <f t="shared" ref="BK119:BK121" si="326">IF(AV119&gt;0,($J119*AV119*$F$17),"0")</f>
        <v>0</v>
      </c>
      <c r="BL119" s="190" t="str">
        <f t="shared" ref="BL119:BL121" si="327">IF(AW119&gt;0,($J119*AW119*$F$17),"0")</f>
        <v>0</v>
      </c>
      <c r="BM119" s="190" t="str">
        <f t="shared" ref="BM119:BM121" si="328">IF(AX119&gt;0,($J119*AX119*$F$19),"0")</f>
        <v>0</v>
      </c>
      <c r="BN119" s="190" t="str">
        <f t="shared" ref="BN119:BN121" si="329">IF(AY119&gt;0,($J119*AY119*$F$20),"0")</f>
        <v>0</v>
      </c>
      <c r="BO119" s="190" t="str">
        <f t="shared" ref="BO119:BO121" si="330">IF(AZ119&gt;0,($J119*AZ119*$F$21),"0")</f>
        <v>0</v>
      </c>
      <c r="BP119" s="190" t="str">
        <f t="shared" ref="BP119:BP121" si="331">IF(BA119&gt;0,($J119*BA119*$F$22),"0")</f>
        <v>0</v>
      </c>
      <c r="BQ119" s="190" t="str">
        <f t="shared" ref="BQ119:BQ121" si="332">IF(BB119&gt;0,($J119*BB119*$F$23),"0")</f>
        <v>0</v>
      </c>
      <c r="BR119" s="190" t="str">
        <f t="shared" ref="BR119:BR121" si="333">IF(BC119&gt;0,($J119*BC119*$F$24),"0")</f>
        <v>0</v>
      </c>
      <c r="BS119" s="190" t="str">
        <f t="shared" ref="BS119:BS121" si="334">IF(BD119&gt;0,($J119*BD119*$F$25),"0")</f>
        <v>0</v>
      </c>
      <c r="BT119" s="190" t="str">
        <f t="shared" ref="BT119:BT121" si="335">IF(BE119&gt;0,($J119*BE119*$F$26),"0")</f>
        <v>0</v>
      </c>
      <c r="BU119" s="190" t="str">
        <f t="shared" ref="BU119:BU121" si="336">IF(BF119&gt;0,($J119*BF119*$F$27),"0")</f>
        <v>0</v>
      </c>
      <c r="BV119" s="190" t="str">
        <f t="shared" ref="BV119:BV121" si="337">IF(BG119&gt;0,($J119*BG119*$F$28),"0")</f>
        <v>0</v>
      </c>
    </row>
    <row r="120" spans="1:76" ht="19.5" customHeight="1" thickBot="1">
      <c r="A120" s="191"/>
      <c r="B120" s="87" t="s">
        <v>65</v>
      </c>
      <c r="C120" s="87">
        <v>0.10416666666666667</v>
      </c>
      <c r="D120" s="243" t="s">
        <v>328</v>
      </c>
      <c r="E120" s="244"/>
      <c r="F120" s="244"/>
      <c r="G120" s="244"/>
      <c r="H120" s="245"/>
      <c r="I120" s="121"/>
      <c r="J120" s="121"/>
      <c r="K120" s="186"/>
      <c r="L120" s="187"/>
      <c r="N120" s="189"/>
      <c r="O120" s="189"/>
      <c r="P120" s="189"/>
      <c r="Q120" s="188"/>
      <c r="R120" s="188"/>
      <c r="S120" s="189"/>
      <c r="T120" s="189"/>
      <c r="U120" s="189"/>
      <c r="V120" s="189"/>
      <c r="W120" s="189"/>
      <c r="X120" s="188"/>
      <c r="Y120" s="188"/>
      <c r="Z120" s="189"/>
      <c r="AA120" s="189"/>
      <c r="AB120" s="189"/>
      <c r="AC120" s="189"/>
      <c r="AD120" s="189"/>
      <c r="AE120" s="188"/>
      <c r="AF120" s="188"/>
      <c r="AG120" s="189"/>
      <c r="AH120" s="189"/>
      <c r="AI120" s="189"/>
      <c r="AJ120" s="189"/>
      <c r="AK120" s="189"/>
      <c r="AL120" s="188"/>
      <c r="AM120" s="188"/>
      <c r="AN120" s="189"/>
      <c r="AO120" s="189"/>
      <c r="AP120" s="189"/>
      <c r="AQ120" s="189"/>
      <c r="AS120" s="190">
        <f t="shared" si="257"/>
        <v>0</v>
      </c>
      <c r="AT120" s="190">
        <f t="shared" si="258"/>
        <v>0</v>
      </c>
      <c r="AU120" s="190">
        <f t="shared" si="259"/>
        <v>0</v>
      </c>
      <c r="AV120" s="190">
        <f t="shared" si="260"/>
        <v>0</v>
      </c>
      <c r="AW120" s="190">
        <f t="shared" si="261"/>
        <v>0</v>
      </c>
      <c r="AX120" s="190">
        <f t="shared" si="262"/>
        <v>0</v>
      </c>
      <c r="AY120" s="190">
        <f t="shared" si="263"/>
        <v>0</v>
      </c>
      <c r="AZ120" s="190">
        <f t="shared" si="264"/>
        <v>0</v>
      </c>
      <c r="BA120" s="190">
        <f t="shared" si="265"/>
        <v>0</v>
      </c>
      <c r="BB120" s="190">
        <f t="shared" si="266"/>
        <v>0</v>
      </c>
      <c r="BC120" s="190">
        <f t="shared" si="267"/>
        <v>0</v>
      </c>
      <c r="BD120" s="190">
        <f t="shared" si="268"/>
        <v>0</v>
      </c>
      <c r="BE120" s="190">
        <f t="shared" si="269"/>
        <v>0</v>
      </c>
      <c r="BF120" s="190">
        <f t="shared" si="270"/>
        <v>0</v>
      </c>
      <c r="BG120" s="190">
        <f t="shared" si="271"/>
        <v>0</v>
      </c>
      <c r="BH120" s="190" t="str">
        <f t="shared" si="323"/>
        <v>0</v>
      </c>
      <c r="BI120" s="190" t="str">
        <f t="shared" si="324"/>
        <v>0</v>
      </c>
      <c r="BJ120" s="190" t="str">
        <f t="shared" si="325"/>
        <v>0</v>
      </c>
      <c r="BK120" s="190" t="str">
        <f t="shared" si="326"/>
        <v>0</v>
      </c>
      <c r="BL120" s="190" t="str">
        <f t="shared" si="327"/>
        <v>0</v>
      </c>
      <c r="BM120" s="190" t="str">
        <f t="shared" si="328"/>
        <v>0</v>
      </c>
      <c r="BN120" s="190" t="str">
        <f t="shared" si="329"/>
        <v>0</v>
      </c>
      <c r="BO120" s="190" t="str">
        <f t="shared" si="330"/>
        <v>0</v>
      </c>
      <c r="BP120" s="190" t="str">
        <f t="shared" si="331"/>
        <v>0</v>
      </c>
      <c r="BQ120" s="190" t="str">
        <f t="shared" si="332"/>
        <v>0</v>
      </c>
      <c r="BR120" s="190" t="str">
        <f t="shared" si="333"/>
        <v>0</v>
      </c>
      <c r="BS120" s="190" t="str">
        <f t="shared" si="334"/>
        <v>0</v>
      </c>
      <c r="BT120" s="190" t="str">
        <f t="shared" si="335"/>
        <v>0</v>
      </c>
      <c r="BU120" s="190" t="str">
        <f t="shared" si="336"/>
        <v>0</v>
      </c>
      <c r="BV120" s="190" t="str">
        <f t="shared" si="337"/>
        <v>0</v>
      </c>
    </row>
    <row r="121" spans="1:76" ht="19.5" customHeight="1" thickBot="1">
      <c r="A121" s="191"/>
      <c r="B121" s="87" t="s">
        <v>65</v>
      </c>
      <c r="C121" s="87">
        <v>0.125</v>
      </c>
      <c r="D121" s="243" t="s">
        <v>399</v>
      </c>
      <c r="E121" s="244"/>
      <c r="F121" s="244"/>
      <c r="G121" s="244"/>
      <c r="H121" s="245"/>
      <c r="I121" s="121"/>
      <c r="J121" s="121"/>
      <c r="K121" s="186"/>
      <c r="L121" s="187"/>
      <c r="N121" s="189"/>
      <c r="O121" s="189"/>
      <c r="P121" s="189"/>
      <c r="Q121" s="188"/>
      <c r="R121" s="188"/>
      <c r="S121" s="189"/>
      <c r="T121" s="189"/>
      <c r="U121" s="189"/>
      <c r="V121" s="189"/>
      <c r="W121" s="189"/>
      <c r="X121" s="188"/>
      <c r="Y121" s="188"/>
      <c r="Z121" s="189"/>
      <c r="AA121" s="189"/>
      <c r="AB121" s="189"/>
      <c r="AC121" s="189"/>
      <c r="AD121" s="189"/>
      <c r="AE121" s="188"/>
      <c r="AF121" s="188"/>
      <c r="AG121" s="189"/>
      <c r="AH121" s="189"/>
      <c r="AI121" s="189"/>
      <c r="AJ121" s="189"/>
      <c r="AK121" s="189"/>
      <c r="AL121" s="188"/>
      <c r="AM121" s="188"/>
      <c r="AN121" s="189"/>
      <c r="AO121" s="189"/>
      <c r="AP121" s="189"/>
      <c r="AQ121" s="189"/>
      <c r="AS121" s="190">
        <f t="shared" si="257"/>
        <v>0</v>
      </c>
      <c r="AT121" s="190">
        <f t="shared" si="258"/>
        <v>0</v>
      </c>
      <c r="AU121" s="190">
        <f t="shared" si="259"/>
        <v>0</v>
      </c>
      <c r="AV121" s="190">
        <f t="shared" si="260"/>
        <v>0</v>
      </c>
      <c r="AW121" s="190">
        <f t="shared" si="261"/>
        <v>0</v>
      </c>
      <c r="AX121" s="190">
        <f t="shared" si="262"/>
        <v>0</v>
      </c>
      <c r="AY121" s="190">
        <f t="shared" si="263"/>
        <v>0</v>
      </c>
      <c r="AZ121" s="190">
        <f t="shared" si="264"/>
        <v>0</v>
      </c>
      <c r="BA121" s="190">
        <f t="shared" si="265"/>
        <v>0</v>
      </c>
      <c r="BB121" s="190">
        <f t="shared" si="266"/>
        <v>0</v>
      </c>
      <c r="BC121" s="190">
        <f t="shared" si="267"/>
        <v>0</v>
      </c>
      <c r="BD121" s="190">
        <f t="shared" si="268"/>
        <v>0</v>
      </c>
      <c r="BE121" s="190">
        <f t="shared" si="269"/>
        <v>0</v>
      </c>
      <c r="BF121" s="190">
        <f t="shared" si="270"/>
        <v>0</v>
      </c>
      <c r="BG121" s="190">
        <f t="shared" si="271"/>
        <v>0</v>
      </c>
      <c r="BH121" s="190" t="str">
        <f t="shared" si="323"/>
        <v>0</v>
      </c>
      <c r="BI121" s="190" t="str">
        <f t="shared" si="324"/>
        <v>0</v>
      </c>
      <c r="BJ121" s="190" t="str">
        <f t="shared" si="325"/>
        <v>0</v>
      </c>
      <c r="BK121" s="190" t="str">
        <f t="shared" si="326"/>
        <v>0</v>
      </c>
      <c r="BL121" s="190" t="str">
        <f t="shared" si="327"/>
        <v>0</v>
      </c>
      <c r="BM121" s="190" t="str">
        <f t="shared" si="328"/>
        <v>0</v>
      </c>
      <c r="BN121" s="190" t="str">
        <f t="shared" si="329"/>
        <v>0</v>
      </c>
      <c r="BO121" s="190" t="str">
        <f t="shared" si="330"/>
        <v>0</v>
      </c>
      <c r="BP121" s="190" t="str">
        <f t="shared" si="331"/>
        <v>0</v>
      </c>
      <c r="BQ121" s="190" t="str">
        <f t="shared" si="332"/>
        <v>0</v>
      </c>
      <c r="BR121" s="190" t="str">
        <f t="shared" si="333"/>
        <v>0</v>
      </c>
      <c r="BS121" s="190" t="str">
        <f t="shared" si="334"/>
        <v>0</v>
      </c>
      <c r="BT121" s="190" t="str">
        <f t="shared" si="335"/>
        <v>0</v>
      </c>
      <c r="BU121" s="190" t="str">
        <f t="shared" si="336"/>
        <v>0</v>
      </c>
      <c r="BV121" s="190" t="str">
        <f t="shared" si="337"/>
        <v>0</v>
      </c>
    </row>
    <row r="122" spans="1:76" ht="19.5" customHeight="1" thickBot="1">
      <c r="A122" s="191"/>
      <c r="B122" s="87" t="s">
        <v>65</v>
      </c>
      <c r="C122" s="87">
        <v>0.1875</v>
      </c>
      <c r="D122" s="136" t="s">
        <v>359</v>
      </c>
      <c r="E122" s="136" t="s">
        <v>357</v>
      </c>
      <c r="F122" s="136" t="s">
        <v>373</v>
      </c>
      <c r="G122" s="136" t="s">
        <v>357</v>
      </c>
      <c r="H122" s="136" t="s">
        <v>359</v>
      </c>
      <c r="I122" s="121"/>
      <c r="J122" s="121"/>
      <c r="K122" s="186"/>
      <c r="L122" s="187"/>
      <c r="N122" s="189"/>
      <c r="O122" s="189"/>
      <c r="P122" s="189"/>
      <c r="Q122" s="188"/>
      <c r="R122" s="188"/>
      <c r="S122" s="189"/>
      <c r="T122" s="189"/>
      <c r="U122" s="189"/>
      <c r="V122" s="189"/>
      <c r="W122" s="189"/>
      <c r="X122" s="188"/>
      <c r="Y122" s="188"/>
      <c r="Z122" s="189"/>
      <c r="AA122" s="189"/>
      <c r="AB122" s="189"/>
      <c r="AC122" s="189"/>
      <c r="AD122" s="189"/>
      <c r="AE122" s="188"/>
      <c r="AF122" s="188"/>
      <c r="AG122" s="189"/>
      <c r="AH122" s="189"/>
      <c r="AI122" s="189"/>
      <c r="AJ122" s="189"/>
      <c r="AK122" s="189"/>
      <c r="AL122" s="188"/>
      <c r="AM122" s="188"/>
      <c r="AN122" s="189"/>
      <c r="AO122" s="189"/>
      <c r="AP122" s="189"/>
      <c r="AQ122" s="189"/>
      <c r="AS122" s="190">
        <f t="shared" si="257"/>
        <v>0</v>
      </c>
      <c r="AT122" s="190">
        <f t="shared" si="258"/>
        <v>0</v>
      </c>
      <c r="AU122" s="190">
        <f t="shared" si="259"/>
        <v>0</v>
      </c>
      <c r="AV122" s="190">
        <f t="shared" si="260"/>
        <v>0</v>
      </c>
      <c r="AW122" s="190">
        <f t="shared" si="261"/>
        <v>0</v>
      </c>
      <c r="AX122" s="190">
        <f t="shared" si="262"/>
        <v>0</v>
      </c>
      <c r="AY122" s="190">
        <f t="shared" si="263"/>
        <v>0</v>
      </c>
      <c r="AZ122" s="190">
        <f t="shared" si="264"/>
        <v>0</v>
      </c>
      <c r="BA122" s="190">
        <f t="shared" si="265"/>
        <v>0</v>
      </c>
      <c r="BB122" s="190">
        <f t="shared" si="266"/>
        <v>0</v>
      </c>
      <c r="BC122" s="190">
        <f t="shared" si="267"/>
        <v>0</v>
      </c>
      <c r="BD122" s="190">
        <f t="shared" si="268"/>
        <v>0</v>
      </c>
      <c r="BE122" s="190">
        <f t="shared" si="269"/>
        <v>0</v>
      </c>
      <c r="BF122" s="190">
        <f t="shared" si="270"/>
        <v>0</v>
      </c>
      <c r="BG122" s="190">
        <f t="shared" si="271"/>
        <v>0</v>
      </c>
      <c r="BH122" s="190" t="str">
        <f t="shared" si="240"/>
        <v>0</v>
      </c>
      <c r="BI122" s="190" t="str">
        <f t="shared" si="241"/>
        <v>0</v>
      </c>
      <c r="BJ122" s="190" t="str">
        <f t="shared" si="242"/>
        <v>0</v>
      </c>
      <c r="BK122" s="190" t="str">
        <f t="shared" si="243"/>
        <v>0</v>
      </c>
      <c r="BL122" s="190" t="str">
        <f t="shared" si="244"/>
        <v>0</v>
      </c>
      <c r="BM122" s="190" t="str">
        <f t="shared" si="245"/>
        <v>0</v>
      </c>
      <c r="BN122" s="190" t="str">
        <f t="shared" si="246"/>
        <v>0</v>
      </c>
      <c r="BO122" s="190" t="str">
        <f t="shared" si="247"/>
        <v>0</v>
      </c>
      <c r="BP122" s="190" t="str">
        <f t="shared" si="248"/>
        <v>0</v>
      </c>
      <c r="BQ122" s="190" t="str">
        <f t="shared" si="249"/>
        <v>0</v>
      </c>
      <c r="BR122" s="190" t="str">
        <f t="shared" si="250"/>
        <v>0</v>
      </c>
      <c r="BS122" s="190" t="str">
        <f t="shared" si="251"/>
        <v>0</v>
      </c>
      <c r="BT122" s="190" t="str">
        <f t="shared" si="252"/>
        <v>0</v>
      </c>
      <c r="BU122" s="190" t="str">
        <f t="shared" si="253"/>
        <v>0</v>
      </c>
      <c r="BV122" s="190" t="str">
        <f t="shared" si="254"/>
        <v>0</v>
      </c>
    </row>
    <row r="123" spans="1:76" ht="20.100000000000001" customHeight="1" thickBot="1">
      <c r="A123" s="191"/>
      <c r="B123" s="87" t="s">
        <v>65</v>
      </c>
      <c r="C123" s="87">
        <v>0.20833333333333334</v>
      </c>
      <c r="D123" s="243" t="s">
        <v>328</v>
      </c>
      <c r="E123" s="244"/>
      <c r="F123" s="244"/>
      <c r="G123" s="244"/>
      <c r="H123" s="245"/>
      <c r="I123" s="121"/>
      <c r="J123" s="121"/>
      <c r="K123" s="186"/>
      <c r="L123" s="187"/>
      <c r="N123" s="189"/>
      <c r="O123" s="189"/>
      <c r="P123" s="189"/>
      <c r="Q123" s="188"/>
      <c r="R123" s="188"/>
      <c r="S123" s="189"/>
      <c r="T123" s="189"/>
      <c r="U123" s="189"/>
      <c r="V123" s="189"/>
      <c r="W123" s="189"/>
      <c r="X123" s="188"/>
      <c r="Y123" s="188"/>
      <c r="Z123" s="189"/>
      <c r="AA123" s="189"/>
      <c r="AB123" s="189"/>
      <c r="AC123" s="189"/>
      <c r="AD123" s="189"/>
      <c r="AE123" s="188"/>
      <c r="AF123" s="188"/>
      <c r="AG123" s="189"/>
      <c r="AH123" s="189"/>
      <c r="AI123" s="189"/>
      <c r="AJ123" s="189"/>
      <c r="AK123" s="189"/>
      <c r="AL123" s="188"/>
      <c r="AM123" s="188"/>
      <c r="AN123" s="189"/>
      <c r="AO123" s="189"/>
      <c r="AP123" s="189"/>
      <c r="AQ123" s="189"/>
      <c r="AS123" s="190">
        <f t="shared" si="257"/>
        <v>0</v>
      </c>
      <c r="AT123" s="190">
        <f t="shared" si="258"/>
        <v>0</v>
      </c>
      <c r="AU123" s="190">
        <f t="shared" si="259"/>
        <v>0</v>
      </c>
      <c r="AV123" s="190">
        <f t="shared" si="260"/>
        <v>0</v>
      </c>
      <c r="AW123" s="190">
        <f t="shared" si="261"/>
        <v>0</v>
      </c>
      <c r="AX123" s="190">
        <f t="shared" si="262"/>
        <v>0</v>
      </c>
      <c r="AY123" s="190">
        <f t="shared" si="263"/>
        <v>0</v>
      </c>
      <c r="AZ123" s="190">
        <f t="shared" si="264"/>
        <v>0</v>
      </c>
      <c r="BA123" s="190">
        <f t="shared" si="265"/>
        <v>0</v>
      </c>
      <c r="BB123" s="190">
        <f t="shared" si="266"/>
        <v>0</v>
      </c>
      <c r="BC123" s="190">
        <f t="shared" si="267"/>
        <v>0</v>
      </c>
      <c r="BD123" s="190">
        <f t="shared" si="268"/>
        <v>0</v>
      </c>
      <c r="BE123" s="190">
        <f t="shared" si="269"/>
        <v>0</v>
      </c>
      <c r="BF123" s="190">
        <f t="shared" si="270"/>
        <v>0</v>
      </c>
      <c r="BG123" s="190">
        <f t="shared" si="271"/>
        <v>0</v>
      </c>
      <c r="BH123" s="190" t="str">
        <f t="shared" si="240"/>
        <v>0</v>
      </c>
      <c r="BI123" s="190" t="str">
        <f t="shared" si="241"/>
        <v>0</v>
      </c>
      <c r="BJ123" s="190" t="str">
        <f t="shared" si="242"/>
        <v>0</v>
      </c>
      <c r="BK123" s="190" t="str">
        <f t="shared" si="243"/>
        <v>0</v>
      </c>
      <c r="BL123" s="190" t="str">
        <f t="shared" si="244"/>
        <v>0</v>
      </c>
      <c r="BM123" s="190" t="str">
        <f t="shared" si="245"/>
        <v>0</v>
      </c>
      <c r="BN123" s="190" t="str">
        <f t="shared" si="246"/>
        <v>0</v>
      </c>
      <c r="BO123" s="190" t="str">
        <f t="shared" si="247"/>
        <v>0</v>
      </c>
      <c r="BP123" s="190" t="str">
        <f t="shared" si="248"/>
        <v>0</v>
      </c>
      <c r="BQ123" s="190" t="str">
        <f t="shared" si="249"/>
        <v>0</v>
      </c>
      <c r="BR123" s="190" t="str">
        <f t="shared" si="250"/>
        <v>0</v>
      </c>
      <c r="BS123" s="190" t="str">
        <f t="shared" si="251"/>
        <v>0</v>
      </c>
      <c r="BT123" s="190" t="str">
        <f t="shared" si="252"/>
        <v>0</v>
      </c>
      <c r="BU123" s="190" t="str">
        <f t="shared" si="253"/>
        <v>0</v>
      </c>
      <c r="BV123" s="190" t="str">
        <f t="shared" si="254"/>
        <v>0</v>
      </c>
    </row>
    <row r="124" spans="1:76" ht="19.5" thickBot="1">
      <c r="A124" s="150"/>
      <c r="I124" s="194"/>
      <c r="J124" s="194"/>
      <c r="K124" s="206">
        <f>SUM(K37:K123)</f>
        <v>0</v>
      </c>
      <c r="L124" s="207">
        <f>SUM(L37:L123)</f>
        <v>0</v>
      </c>
      <c r="M124" s="208"/>
      <c r="N124" s="209">
        <f>COUNTA(N37:N123)</f>
        <v>0</v>
      </c>
      <c r="O124" s="209">
        <f t="shared" ref="O124:AM124" si="338">COUNTA(O37:O123)</f>
        <v>0</v>
      </c>
      <c r="P124" s="209">
        <f t="shared" si="338"/>
        <v>0</v>
      </c>
      <c r="Q124" s="209">
        <f t="shared" si="338"/>
        <v>0</v>
      </c>
      <c r="R124" s="209">
        <f t="shared" si="338"/>
        <v>0</v>
      </c>
      <c r="S124" s="209">
        <f t="shared" si="338"/>
        <v>0</v>
      </c>
      <c r="T124" s="209">
        <f t="shared" si="338"/>
        <v>0</v>
      </c>
      <c r="U124" s="209">
        <f t="shared" si="338"/>
        <v>0</v>
      </c>
      <c r="V124" s="209">
        <f t="shared" si="338"/>
        <v>0</v>
      </c>
      <c r="W124" s="209">
        <f t="shared" si="338"/>
        <v>0</v>
      </c>
      <c r="X124" s="209">
        <f t="shared" si="338"/>
        <v>0</v>
      </c>
      <c r="Y124" s="209">
        <f t="shared" si="338"/>
        <v>0</v>
      </c>
      <c r="Z124" s="209">
        <f t="shared" ref="Z124:AF124" si="339">COUNTA(Z37:Z123)</f>
        <v>0</v>
      </c>
      <c r="AA124" s="209">
        <f t="shared" si="339"/>
        <v>0</v>
      </c>
      <c r="AB124" s="209">
        <f t="shared" si="339"/>
        <v>0</v>
      </c>
      <c r="AC124" s="209">
        <f t="shared" si="339"/>
        <v>0</v>
      </c>
      <c r="AD124" s="209">
        <f t="shared" si="339"/>
        <v>0</v>
      </c>
      <c r="AE124" s="209">
        <f t="shared" si="339"/>
        <v>0</v>
      </c>
      <c r="AF124" s="209">
        <f t="shared" si="339"/>
        <v>0</v>
      </c>
      <c r="AG124" s="209">
        <f t="shared" si="338"/>
        <v>0</v>
      </c>
      <c r="AH124" s="209">
        <f t="shared" si="338"/>
        <v>0</v>
      </c>
      <c r="AI124" s="209">
        <f t="shared" si="338"/>
        <v>0</v>
      </c>
      <c r="AJ124" s="209">
        <f t="shared" si="338"/>
        <v>0</v>
      </c>
      <c r="AK124" s="209">
        <f t="shared" si="338"/>
        <v>0</v>
      </c>
      <c r="AL124" s="209">
        <f t="shared" si="338"/>
        <v>0</v>
      </c>
      <c r="AM124" s="209">
        <f t="shared" si="338"/>
        <v>0</v>
      </c>
      <c r="AN124" s="209">
        <f t="shared" ref="AN124:AQ124" si="340">COUNTA(AN37:AN123)</f>
        <v>0</v>
      </c>
      <c r="AO124" s="209">
        <f t="shared" si="340"/>
        <v>0</v>
      </c>
      <c r="AP124" s="209">
        <f t="shared" si="340"/>
        <v>0</v>
      </c>
      <c r="AQ124" s="209">
        <f t="shared" si="340"/>
        <v>0</v>
      </c>
      <c r="AR124" s="151"/>
      <c r="AS124" s="195">
        <f t="shared" ref="AS124:BV124" si="341">SUM(AS37:AS123)</f>
        <v>0</v>
      </c>
      <c r="AT124" s="195">
        <f t="shared" si="341"/>
        <v>0</v>
      </c>
      <c r="AU124" s="195">
        <f t="shared" si="341"/>
        <v>0</v>
      </c>
      <c r="AV124" s="195">
        <f t="shared" si="341"/>
        <v>0</v>
      </c>
      <c r="AW124" s="195">
        <f t="shared" si="341"/>
        <v>0</v>
      </c>
      <c r="AX124" s="195">
        <f t="shared" si="341"/>
        <v>0</v>
      </c>
      <c r="AY124" s="195">
        <f t="shared" si="341"/>
        <v>0</v>
      </c>
      <c r="AZ124" s="195">
        <f t="shared" si="341"/>
        <v>0</v>
      </c>
      <c r="BA124" s="195">
        <f t="shared" si="341"/>
        <v>0</v>
      </c>
      <c r="BB124" s="195">
        <f t="shared" si="341"/>
        <v>0</v>
      </c>
      <c r="BC124" s="195">
        <f t="shared" si="341"/>
        <v>0</v>
      </c>
      <c r="BD124" s="195">
        <f t="shared" si="341"/>
        <v>0</v>
      </c>
      <c r="BE124" s="195">
        <f t="shared" si="341"/>
        <v>0</v>
      </c>
      <c r="BF124" s="195">
        <f t="shared" si="341"/>
        <v>0</v>
      </c>
      <c r="BG124" s="195">
        <f t="shared" si="341"/>
        <v>0</v>
      </c>
      <c r="BH124" s="195">
        <f t="shared" si="341"/>
        <v>0</v>
      </c>
      <c r="BI124" s="195">
        <f t="shared" si="341"/>
        <v>0</v>
      </c>
      <c r="BJ124" s="195">
        <f t="shared" si="341"/>
        <v>0</v>
      </c>
      <c r="BK124" s="195">
        <f t="shared" si="341"/>
        <v>0</v>
      </c>
      <c r="BL124" s="195">
        <f t="shared" si="341"/>
        <v>0</v>
      </c>
      <c r="BM124" s="195">
        <f t="shared" si="341"/>
        <v>0</v>
      </c>
      <c r="BN124" s="195">
        <f t="shared" si="341"/>
        <v>0</v>
      </c>
      <c r="BO124" s="195">
        <f t="shared" si="341"/>
        <v>0</v>
      </c>
      <c r="BP124" s="195">
        <f t="shared" si="341"/>
        <v>0</v>
      </c>
      <c r="BQ124" s="195">
        <f t="shared" si="341"/>
        <v>0</v>
      </c>
      <c r="BR124" s="195">
        <f t="shared" si="341"/>
        <v>0</v>
      </c>
      <c r="BS124" s="195">
        <f t="shared" si="341"/>
        <v>0</v>
      </c>
      <c r="BT124" s="195">
        <f t="shared" si="341"/>
        <v>0</v>
      </c>
      <c r="BU124" s="195">
        <f t="shared" si="341"/>
        <v>0</v>
      </c>
      <c r="BV124" s="195">
        <f t="shared" si="341"/>
        <v>0</v>
      </c>
    </row>
    <row r="125" spans="1:76" ht="19.5" thickBot="1">
      <c r="B125" s="150"/>
      <c r="I125" s="196"/>
      <c r="J125" s="196"/>
    </row>
    <row r="126" spans="1:76" ht="18" thickBot="1">
      <c r="K126" s="197"/>
      <c r="L126" s="198"/>
    </row>
    <row r="127" spans="1:76" ht="18" thickBot="1">
      <c r="K127" s="197"/>
      <c r="L127" s="199"/>
    </row>
  </sheetData>
  <sheetProtection password="CF7A" sheet="1" objects="1" scenarios="1" selectLockedCells="1"/>
  <protectedRanges>
    <protectedRange password="DB25" sqref="C36:J36" name="filter"/>
  </protectedRanges>
  <dataConsolidate/>
  <mergeCells count="52">
    <mergeCell ref="D50:H50"/>
    <mergeCell ref="D70:H70"/>
    <mergeCell ref="Z35:AF35"/>
    <mergeCell ref="S35:Y35"/>
    <mergeCell ref="D64:H64"/>
    <mergeCell ref="D68:H68"/>
    <mergeCell ref="D66:H66"/>
    <mergeCell ref="D65:H65"/>
    <mergeCell ref="D62:H62"/>
    <mergeCell ref="D103:H103"/>
    <mergeCell ref="D87:H87"/>
    <mergeCell ref="D93:H93"/>
    <mergeCell ref="D56:H56"/>
    <mergeCell ref="D78:H78"/>
    <mergeCell ref="D90:H90"/>
    <mergeCell ref="D98:H98"/>
    <mergeCell ref="D100:H100"/>
    <mergeCell ref="D102:H102"/>
    <mergeCell ref="D89:H89"/>
    <mergeCell ref="D92:H92"/>
    <mergeCell ref="D97:H97"/>
    <mergeCell ref="D95:H95"/>
    <mergeCell ref="D83:H83"/>
    <mergeCell ref="D81:H81"/>
    <mergeCell ref="D77:H77"/>
    <mergeCell ref="D123:H123"/>
    <mergeCell ref="D105:H105"/>
    <mergeCell ref="D112:H112"/>
    <mergeCell ref="D110:H110"/>
    <mergeCell ref="D120:H120"/>
    <mergeCell ref="D121:H121"/>
    <mergeCell ref="D113:H113"/>
    <mergeCell ref="D116:H116"/>
    <mergeCell ref="D117:H117"/>
    <mergeCell ref="D119:H119"/>
    <mergeCell ref="D114:H114"/>
    <mergeCell ref="N34:AQ34"/>
    <mergeCell ref="D80:H80"/>
    <mergeCell ref="D48:H48"/>
    <mergeCell ref="D71:H71"/>
    <mergeCell ref="D73:H73"/>
    <mergeCell ref="D42:H42"/>
    <mergeCell ref="D44:H44"/>
    <mergeCell ref="D61:H61"/>
    <mergeCell ref="D46:H46"/>
    <mergeCell ref="D53:H53"/>
    <mergeCell ref="D52:H52"/>
    <mergeCell ref="N35:R35"/>
    <mergeCell ref="D55:H55"/>
    <mergeCell ref="AG35:AM35"/>
    <mergeCell ref="D41:H41"/>
    <mergeCell ref="AN35:AQ35"/>
  </mergeCells>
  <conditionalFormatting sqref="C2:C5 E14:E28">
    <cfRule type="cellIs" dxfId="1" priority="2" operator="equal">
      <formula>0</formula>
    </cfRule>
  </conditionalFormatting>
  <dataValidations count="3">
    <dataValidation type="list" allowBlank="1" showDropDown="1" showInputMessage="1" showErrorMessage="1" sqref="AR58 AR114:AR115 AR117 AR94 AR119:AR123 AR48 AR72 AR110 AR112 AR50:AR51 AR60:AR70 AR74:AR86 AR37:AR46">
      <formula1>$C$14:$C$16</formula1>
    </dataValidation>
    <dataValidation type="list" allowBlank="1" showDropDown="1" showInputMessage="1" showErrorMessage="1" sqref="AR71 AR73">
      <formula1>$C$21</formula1>
    </dataValidation>
    <dataValidation type="list" allowBlank="1" showDropDown="1" showInputMessage="1" showErrorMessage="1" sqref="N37:AQ123">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41 J42 J48 J46 J44 J70 J116:J117 J112:J114 J110 J108 J105:J106 J102:J103 J100 J98 J95 J92:J93 J89:J90 J87 J86 J83:J84 J80:J81 J76:J78 J73:J74 J71 J68 J64:J66 J61:J62 J59 J55:J57 J52:J53 J50 J97 J39 J38 J40 J99 J51 J54 J58 J60 J63 J67 J69 J72 J75 J79 J82 J85 J88 J91 J94 J96 J101 J104 J107 J109 J111 J115 J118 J45 J47 J49 J43"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443"/>
  <sheetViews>
    <sheetView showGridLines="0" tabSelected="1" topLeftCell="A31" zoomScale="55" zoomScaleNormal="55" workbookViewId="0">
      <selection activeCell="H31" sqref="H31"/>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3" customWidth="1"/>
    <col min="5" max="5" width="39.42578125" style="3" customWidth="1"/>
    <col min="6" max="7" width="26.7109375" style="4" customWidth="1"/>
    <col min="8" max="9" width="21.85546875" style="1" customWidth="1"/>
    <col min="10" max="12" width="3.85546875" style="1" customWidth="1"/>
    <col min="13" max="13" width="4.28515625" style="1" bestFit="1" customWidth="1"/>
    <col min="14" max="15" width="4.140625" style="1" customWidth="1"/>
    <col min="16" max="19" width="3.85546875" style="1" customWidth="1"/>
    <col min="20" max="20" width="4.28515625" style="1" bestFit="1" customWidth="1"/>
    <col min="21" max="22" width="4.140625" style="1" customWidth="1"/>
    <col min="23"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39" width="3.85546875" style="1" customWidth="1"/>
    <col min="40" max="40" width="4.140625" style="1" customWidth="1"/>
    <col min="41" max="41" width="4.28515625" style="1" hidden="1" customWidth="1" outlineLevel="1"/>
    <col min="42" max="44" width="10" style="1" hidden="1" customWidth="1" outlineLevel="1"/>
    <col min="45" max="45" width="10.28515625" style="1" hidden="1" customWidth="1" outlineLevel="1"/>
    <col min="46" max="47" width="9.7109375" style="1" hidden="1" customWidth="1" outlineLevel="1"/>
    <col min="48" max="49" width="10.28515625" style="1" hidden="1" customWidth="1" outlineLevel="1"/>
    <col min="50" max="50" width="9.28515625" style="1" hidden="1" customWidth="1" outlineLevel="1"/>
    <col min="51" max="51" width="9.42578125" style="1" hidden="1" customWidth="1" outlineLevel="1"/>
    <col min="52" max="52" width="10" style="1" hidden="1" customWidth="1" outlineLevel="1"/>
    <col min="53" max="53" width="9.7109375" style="1" hidden="1" customWidth="1" outlineLevel="1"/>
    <col min="54" max="54" width="10.85546875" style="1" hidden="1" customWidth="1" outlineLevel="1"/>
    <col min="55" max="59" width="10.28515625" style="1" hidden="1" customWidth="1" outlineLevel="1"/>
    <col min="60" max="60" width="10.5703125" style="1" hidden="1" customWidth="1" outlineLevel="1"/>
    <col min="61" max="62" width="10" style="1" hidden="1" customWidth="1" outlineLevel="1"/>
    <col min="63" max="64" width="10.5703125" style="1" hidden="1" customWidth="1" outlineLevel="1"/>
    <col min="65" max="65" width="9.42578125" style="1" hidden="1" customWidth="1" outlineLevel="1"/>
    <col min="66" max="66" width="9.7109375" style="1" hidden="1" customWidth="1" outlineLevel="1"/>
    <col min="67" max="67" width="10.28515625" style="1" hidden="1" customWidth="1" outlineLevel="1"/>
    <col min="68" max="68" width="10" style="1" hidden="1" customWidth="1" outlineLevel="1"/>
    <col min="69" max="69" width="11" style="1" hidden="1" customWidth="1" outlineLevel="1"/>
    <col min="70" max="70" width="10.5703125" style="1" hidden="1" customWidth="1" outlineLevel="1"/>
    <col min="71" max="71" width="10.5703125" style="1" customWidth="1" collapsed="1"/>
    <col min="72" max="72" width="12.42578125" style="1"/>
    <col min="73" max="73" width="14.42578125" style="1" bestFit="1" customWidth="1"/>
    <col min="74" max="16384" width="12.42578125" style="1"/>
  </cols>
  <sheetData>
    <row r="1" spans="2:8">
      <c r="D1" s="1"/>
      <c r="E1" s="1"/>
      <c r="F1" s="1"/>
      <c r="G1" s="1"/>
    </row>
    <row r="2" spans="2:8">
      <c r="B2" s="38" t="s">
        <v>67</v>
      </c>
      <c r="C2" s="51">
        <f>'Campaign Total'!C2</f>
        <v>0</v>
      </c>
      <c r="D2" s="1"/>
      <c r="E2" s="1"/>
      <c r="F2" s="1"/>
      <c r="G2" s="1"/>
    </row>
    <row r="3" spans="2:8">
      <c r="B3" s="38" t="s">
        <v>68</v>
      </c>
      <c r="C3" s="51">
        <f>'Campaign Total'!C3</f>
        <v>0</v>
      </c>
      <c r="D3" s="1"/>
      <c r="E3" s="1"/>
      <c r="F3" s="1"/>
      <c r="G3" s="1"/>
    </row>
    <row r="4" spans="2:8">
      <c r="B4" s="38" t="s">
        <v>69</v>
      </c>
      <c r="C4" s="51">
        <f>'Campaign Total'!C4</f>
        <v>0</v>
      </c>
      <c r="D4" s="1"/>
      <c r="E4" s="1"/>
      <c r="F4" s="1"/>
      <c r="G4" s="1"/>
    </row>
    <row r="5" spans="2:8">
      <c r="B5" s="38" t="s">
        <v>70</v>
      </c>
      <c r="C5" s="51">
        <f>'Campaign Total'!C5</f>
        <v>0</v>
      </c>
      <c r="D5" s="1"/>
      <c r="E5" s="1"/>
      <c r="F5" s="1"/>
      <c r="G5" s="1"/>
    </row>
    <row r="6" spans="2:8" hidden="1">
      <c r="B6" s="3"/>
      <c r="C6" s="3"/>
      <c r="D6" s="5" t="s">
        <v>5</v>
      </c>
      <c r="E6" s="5"/>
      <c r="F6" s="1"/>
      <c r="G6" s="1"/>
    </row>
    <row r="7" spans="2:8" ht="18" hidden="1" thickBot="1">
      <c r="B7" s="19" t="s">
        <v>28</v>
      </c>
      <c r="C7" s="19"/>
      <c r="D7" s="15">
        <v>1</v>
      </c>
      <c r="E7" s="44"/>
      <c r="F7" s="1"/>
      <c r="G7" s="1"/>
    </row>
    <row r="8" spans="2:8" ht="18" hidden="1" thickBot="1">
      <c r="B8" s="20" t="s">
        <v>29</v>
      </c>
      <c r="C8" s="20"/>
      <c r="D8" s="16">
        <v>2</v>
      </c>
      <c r="E8" s="45"/>
    </row>
    <row r="9" spans="2:8" ht="18" hidden="1" thickBot="1">
      <c r="B9" s="21" t="s">
        <v>30</v>
      </c>
      <c r="C9" s="21"/>
      <c r="D9" s="17">
        <v>1.4</v>
      </c>
      <c r="E9" s="46"/>
    </row>
    <row r="10" spans="2:8" ht="18" hidden="1" thickBot="1">
      <c r="B10" s="22" t="s">
        <v>31</v>
      </c>
      <c r="C10" s="22"/>
      <c r="D10" s="18">
        <v>1.3</v>
      </c>
      <c r="E10" s="47"/>
    </row>
    <row r="11" spans="2:8">
      <c r="D11" s="1"/>
      <c r="E11" s="1"/>
    </row>
    <row r="12" spans="2:8">
      <c r="D12" s="1"/>
      <c r="F12" s="1"/>
      <c r="G12" s="1"/>
    </row>
    <row r="13" spans="2:8">
      <c r="B13" s="37" t="s">
        <v>51</v>
      </c>
      <c r="C13" s="5" t="s">
        <v>57</v>
      </c>
      <c r="D13" s="5" t="s">
        <v>61</v>
      </c>
      <c r="E13" s="5" t="s">
        <v>80</v>
      </c>
      <c r="F13" s="5" t="s">
        <v>48</v>
      </c>
      <c r="G13" s="5" t="s">
        <v>32</v>
      </c>
      <c r="H13" s="5" t="s">
        <v>62</v>
      </c>
    </row>
    <row r="14" spans="2:8" ht="20.100000000000001" customHeight="1">
      <c r="B14" s="23" t="s">
        <v>54</v>
      </c>
      <c r="C14" s="10" t="str">
        <f>'Campaign Total'!C14</f>
        <v/>
      </c>
      <c r="D14" s="50">
        <f>'Campaign Total'!D14</f>
        <v>0</v>
      </c>
      <c r="E14" s="51">
        <f>'Campaign Total'!E14</f>
        <v>0</v>
      </c>
      <c r="F14" s="28" t="e">
        <f>'Campaign Total'!F14</f>
        <v>#N/A</v>
      </c>
      <c r="G14" s="68">
        <f>AO$116</f>
        <v>0</v>
      </c>
      <c r="H14" s="34">
        <f>IF(ISNUMBER(BD$116),BD$116,"0")</f>
        <v>0</v>
      </c>
    </row>
    <row r="15" spans="2:8" ht="20.100000000000001" customHeight="1">
      <c r="B15" s="23" t="s">
        <v>54</v>
      </c>
      <c r="C15" s="10" t="str">
        <f>'Campaign Total'!C15</f>
        <v/>
      </c>
      <c r="D15" s="50">
        <f>'Campaign Total'!D15</f>
        <v>0</v>
      </c>
      <c r="E15" s="51">
        <f>'Campaign Total'!E15</f>
        <v>0</v>
      </c>
      <c r="F15" s="28" t="e">
        <f>'Campaign Total'!F15</f>
        <v>#N/A</v>
      </c>
      <c r="G15" s="68">
        <f>AP$116</f>
        <v>0</v>
      </c>
      <c r="H15" s="34">
        <f>IF(ISNUMBER(BE$116),BE$116,"0")</f>
        <v>0</v>
      </c>
    </row>
    <row r="16" spans="2:8" ht="20.100000000000001" customHeight="1">
      <c r="B16" s="23" t="s">
        <v>54</v>
      </c>
      <c r="C16" s="10" t="str">
        <f>'Campaign Total'!C16</f>
        <v/>
      </c>
      <c r="D16" s="50">
        <f>'Campaign Total'!D16</f>
        <v>0</v>
      </c>
      <c r="E16" s="51">
        <f>'Campaign Total'!E16</f>
        <v>0</v>
      </c>
      <c r="F16" s="28" t="e">
        <f>'Campaign Total'!F16</f>
        <v>#N/A</v>
      </c>
      <c r="G16" s="68">
        <f>AQ$116</f>
        <v>0</v>
      </c>
      <c r="H16" s="34">
        <f>IF(ISNUMBER(BF$116),BF$116,"0")</f>
        <v>0</v>
      </c>
    </row>
    <row r="17" spans="2:8" ht="20.100000000000001" customHeight="1">
      <c r="B17" s="23" t="s">
        <v>54</v>
      </c>
      <c r="C17" s="10" t="str">
        <f>'Campaign Total'!C17</f>
        <v/>
      </c>
      <c r="D17" s="50">
        <f>'Campaign Total'!D17</f>
        <v>0</v>
      </c>
      <c r="E17" s="51">
        <f>'Campaign Total'!E17</f>
        <v>0</v>
      </c>
      <c r="F17" s="28" t="e">
        <f>'Campaign Total'!F17</f>
        <v>#N/A</v>
      </c>
      <c r="G17" s="68">
        <f>AR$116</f>
        <v>0</v>
      </c>
      <c r="H17" s="34">
        <f>IF(ISNUMBER(BG$116),BG$116,"0")</f>
        <v>0</v>
      </c>
    </row>
    <row r="18" spans="2:8" ht="20.100000000000001" customHeight="1">
      <c r="B18" s="23" t="s">
        <v>54</v>
      </c>
      <c r="C18" s="10" t="str">
        <f>'Campaign Total'!C18</f>
        <v/>
      </c>
      <c r="D18" s="50">
        <f>'Campaign Total'!D18</f>
        <v>0</v>
      </c>
      <c r="E18" s="51">
        <f>'Campaign Total'!E18</f>
        <v>0</v>
      </c>
      <c r="F18" s="28" t="e">
        <f>'Campaign Total'!F18</f>
        <v>#N/A</v>
      </c>
      <c r="G18" s="68">
        <f>AS$116</f>
        <v>0</v>
      </c>
      <c r="H18" s="34">
        <f>IF(ISNUMBER(BH$116),BH$116,"0")</f>
        <v>0</v>
      </c>
    </row>
    <row r="19" spans="2:8" ht="20.100000000000001" customHeight="1">
      <c r="B19" s="23" t="s">
        <v>54</v>
      </c>
      <c r="C19" s="10" t="str">
        <f>'Campaign Total'!C19</f>
        <v/>
      </c>
      <c r="D19" s="50">
        <f>'Campaign Total'!D19</f>
        <v>0</v>
      </c>
      <c r="E19" s="51">
        <f>'Campaign Total'!E19</f>
        <v>0</v>
      </c>
      <c r="F19" s="28" t="e">
        <f>'Campaign Total'!F19</f>
        <v>#N/A</v>
      </c>
      <c r="G19" s="68">
        <f>AT$116</f>
        <v>0</v>
      </c>
      <c r="H19" s="34">
        <f>IF(ISNUMBER(BI$116),BI$116,"0")</f>
        <v>0</v>
      </c>
    </row>
    <row r="20" spans="2:8" ht="20.100000000000001" customHeight="1">
      <c r="B20" s="23" t="s">
        <v>88</v>
      </c>
      <c r="C20" s="10" t="str">
        <f>'Campaign Total'!C20</f>
        <v/>
      </c>
      <c r="D20" s="50">
        <f>'Campaign Total'!D20</f>
        <v>0</v>
      </c>
      <c r="E20" s="51">
        <f>'Campaign Total'!E20</f>
        <v>0</v>
      </c>
      <c r="F20" s="28" t="e">
        <f>'Campaign Total'!F20</f>
        <v>#N/A</v>
      </c>
      <c r="G20" s="68">
        <f>AU$116</f>
        <v>0</v>
      </c>
      <c r="H20" s="34">
        <f>IF(ISNUMBER(BJ$116),BJ$116,"0")</f>
        <v>0</v>
      </c>
    </row>
    <row r="21" spans="2:8" ht="20.100000000000001" customHeight="1">
      <c r="B21" s="23" t="s">
        <v>118</v>
      </c>
      <c r="C21" s="10" t="str">
        <f>'Campaign Total'!C21</f>
        <v/>
      </c>
      <c r="D21" s="50">
        <f>'Campaign Total'!D21</f>
        <v>0</v>
      </c>
      <c r="E21" s="51">
        <f>'Campaign Total'!E21</f>
        <v>0</v>
      </c>
      <c r="F21" s="28" t="e">
        <f>'Campaign Total'!F21</f>
        <v>#N/A</v>
      </c>
      <c r="G21" s="68">
        <f>AV$116</f>
        <v>0</v>
      </c>
      <c r="H21" s="34">
        <f>IF(ISNUMBER(BK$116),BK$116,"0")</f>
        <v>0</v>
      </c>
    </row>
    <row r="22" spans="2:8" ht="20.100000000000001" customHeight="1">
      <c r="B22" s="23" t="s">
        <v>119</v>
      </c>
      <c r="C22" s="10" t="str">
        <f>'Campaign Total'!C22</f>
        <v/>
      </c>
      <c r="D22" s="50">
        <f>'Campaign Total'!D22</f>
        <v>0</v>
      </c>
      <c r="E22" s="51">
        <f>'Campaign Total'!E22</f>
        <v>0</v>
      </c>
      <c r="F22" s="28" t="e">
        <f>'Campaign Total'!F22</f>
        <v>#N/A</v>
      </c>
      <c r="G22" s="68">
        <f>AW$116</f>
        <v>0</v>
      </c>
      <c r="H22" s="34">
        <f>IF(ISNUMBER(BL$116),BL$116,"0")</f>
        <v>0</v>
      </c>
    </row>
    <row r="23" spans="2:8" ht="20.100000000000001" customHeight="1">
      <c r="B23" s="23" t="s">
        <v>120</v>
      </c>
      <c r="C23" s="10" t="str">
        <f>'Campaign Total'!C23</f>
        <v/>
      </c>
      <c r="D23" s="50">
        <f>'Campaign Total'!D23</f>
        <v>0</v>
      </c>
      <c r="E23" s="51">
        <f>'Campaign Total'!E23</f>
        <v>0</v>
      </c>
      <c r="F23" s="28" t="e">
        <f>'Campaign Total'!F23</f>
        <v>#N/A</v>
      </c>
      <c r="G23" s="68">
        <f>AX$116</f>
        <v>0</v>
      </c>
      <c r="H23" s="34">
        <f>IF(ISNUMBER(BM$116),BM$116,"0")</f>
        <v>0</v>
      </c>
    </row>
    <row r="24" spans="2:8" ht="20.100000000000001" customHeight="1">
      <c r="B24" s="23" t="s">
        <v>121</v>
      </c>
      <c r="C24" s="10" t="str">
        <f>'Campaign Total'!C24</f>
        <v/>
      </c>
      <c r="D24" s="50">
        <f>'Campaign Total'!D24</f>
        <v>0</v>
      </c>
      <c r="E24" s="51">
        <f>'Campaign Total'!E24</f>
        <v>0</v>
      </c>
      <c r="F24" s="28" t="e">
        <f>'Campaign Total'!F24</f>
        <v>#N/A</v>
      </c>
      <c r="G24" s="68">
        <f>AY$116</f>
        <v>0</v>
      </c>
      <c r="H24" s="34">
        <f>IF(ISNUMBER(BN$116),BN$116,"0")</f>
        <v>0</v>
      </c>
    </row>
    <row r="25" spans="2:8" ht="20.100000000000001" customHeight="1">
      <c r="B25" s="23" t="s">
        <v>122</v>
      </c>
      <c r="C25" s="10" t="str">
        <f>'Campaign Total'!C25</f>
        <v/>
      </c>
      <c r="D25" s="50">
        <f>'Campaign Total'!D25</f>
        <v>0</v>
      </c>
      <c r="E25" s="51">
        <f>'Campaign Total'!E25</f>
        <v>0</v>
      </c>
      <c r="F25" s="28" t="e">
        <f>'Campaign Total'!F25</f>
        <v>#N/A</v>
      </c>
      <c r="G25" s="68">
        <f>AZ$116</f>
        <v>0</v>
      </c>
      <c r="H25" s="34">
        <f>IF(ISNUMBER(BO$116),BO$116,"0")</f>
        <v>0</v>
      </c>
    </row>
    <row r="26" spans="2:8" ht="20.100000000000001" customHeight="1">
      <c r="B26" s="23" t="s">
        <v>123</v>
      </c>
      <c r="C26" s="10" t="str">
        <f>'Campaign Total'!C26</f>
        <v/>
      </c>
      <c r="D26" s="50">
        <f>'Campaign Total'!D26</f>
        <v>0</v>
      </c>
      <c r="E26" s="51">
        <f>'Campaign Total'!E26</f>
        <v>0</v>
      </c>
      <c r="F26" s="28" t="e">
        <f>'Campaign Total'!F26</f>
        <v>#N/A</v>
      </c>
      <c r="G26" s="68">
        <f>BA$116</f>
        <v>0</v>
      </c>
      <c r="H26" s="34">
        <f>IF(ISNUMBER(BP$116),BP$116,"0")</f>
        <v>0</v>
      </c>
    </row>
    <row r="27" spans="2:8" ht="20.100000000000001" customHeight="1">
      <c r="B27" s="23" t="s">
        <v>95</v>
      </c>
      <c r="C27" s="10" t="str">
        <f>'Campaign Total'!C27</f>
        <v/>
      </c>
      <c r="D27" s="50">
        <f>'Campaign Total'!D27</f>
        <v>0</v>
      </c>
      <c r="E27" s="51">
        <f>'Campaign Total'!E27</f>
        <v>0</v>
      </c>
      <c r="F27" s="28" t="e">
        <f>'Campaign Total'!F27</f>
        <v>#N/A</v>
      </c>
      <c r="G27" s="68">
        <f>BB$116</f>
        <v>0</v>
      </c>
      <c r="H27" s="34">
        <f>IF(ISNUMBER(BQ$116),BQ$116,"0")</f>
        <v>0</v>
      </c>
    </row>
    <row r="28" spans="2:8" ht="20.100000000000001" customHeight="1">
      <c r="B28" s="23" t="s">
        <v>104</v>
      </c>
      <c r="C28" s="10" t="str">
        <f>'Campaign Total'!C28</f>
        <v/>
      </c>
      <c r="D28" s="50">
        <f>'Campaign Total'!D28</f>
        <v>0</v>
      </c>
      <c r="E28" s="51">
        <f>'Campaign Total'!E28</f>
        <v>0</v>
      </c>
      <c r="F28" s="28" t="e">
        <f>'Campaign Total'!F28</f>
        <v>#N/A</v>
      </c>
      <c r="G28" s="68">
        <f>BC$116</f>
        <v>0</v>
      </c>
      <c r="H28" s="34">
        <f>IF(ISNUMBER(BR$116),BR$116,"0")</f>
        <v>0</v>
      </c>
    </row>
    <row r="29" spans="2:8">
      <c r="C29" s="3"/>
      <c r="F29" s="3"/>
      <c r="G29" s="30">
        <f>SUM(G14:G28)</f>
        <v>0</v>
      </c>
      <c r="H29" s="35">
        <f>SUM(H14:H28)</f>
        <v>0</v>
      </c>
    </row>
    <row r="30" spans="2:8">
      <c r="C30" s="3"/>
      <c r="F30" s="3"/>
      <c r="G30" s="3"/>
      <c r="H30" s="4"/>
    </row>
    <row r="31" spans="2:8">
      <c r="C31" s="3"/>
      <c r="G31" s="10" t="s">
        <v>49</v>
      </c>
      <c r="H31" s="43">
        <f>'Campaign Total'!H32</f>
        <v>0</v>
      </c>
    </row>
    <row r="32" spans="2:8">
      <c r="C32" s="3"/>
      <c r="G32" s="10" t="s">
        <v>63</v>
      </c>
      <c r="H32" s="36">
        <f>H29-H29*H31</f>
        <v>0</v>
      </c>
    </row>
    <row r="33" spans="1:72" ht="18" thickBot="1"/>
    <row r="34" spans="1:72" ht="21.75" thickBot="1">
      <c r="J34" s="225" t="s">
        <v>321</v>
      </c>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63"/>
      <c r="AO34" s="58"/>
      <c r="AP34" s="58"/>
      <c r="AQ34" s="58"/>
      <c r="AR34" s="58"/>
      <c r="AS34" s="58"/>
      <c r="AT34" s="58"/>
      <c r="AU34" s="56"/>
      <c r="AV34" s="56"/>
      <c r="AW34" s="56"/>
      <c r="AX34" s="56"/>
      <c r="AY34" s="56"/>
      <c r="AZ34" s="56"/>
      <c r="BA34" s="56"/>
      <c r="BB34" s="56"/>
      <c r="BC34" s="56"/>
      <c r="BD34" s="56"/>
      <c r="BE34" s="56"/>
      <c r="BF34" s="56"/>
      <c r="BG34" s="56"/>
      <c r="BH34" s="56"/>
      <c r="BI34" s="56"/>
      <c r="BJ34" s="56"/>
      <c r="BK34" s="56"/>
      <c r="BL34" s="56"/>
      <c r="BM34" s="56"/>
      <c r="BN34" s="56"/>
      <c r="BO34" s="56"/>
      <c r="BP34" s="56"/>
    </row>
    <row r="35" spans="1:72" ht="20.25" thickBot="1">
      <c r="B35" s="173" t="str">
        <f>'Mon-Fri'!B35:J35</f>
        <v>Програмна схема, Ноември 2023</v>
      </c>
      <c r="C35" s="173"/>
      <c r="D35" s="173"/>
      <c r="E35" s="173"/>
      <c r="F35" s="173"/>
      <c r="G35" s="173"/>
      <c r="H35" s="147"/>
      <c r="I35" s="147"/>
      <c r="J35" s="237">
        <v>44</v>
      </c>
      <c r="K35" s="237"/>
      <c r="L35" s="237"/>
      <c r="M35" s="237"/>
      <c r="N35" s="238"/>
      <c r="O35" s="239">
        <f>J35+1</f>
        <v>45</v>
      </c>
      <c r="P35" s="237"/>
      <c r="Q35" s="237"/>
      <c r="R35" s="237"/>
      <c r="S35" s="237"/>
      <c r="T35" s="237"/>
      <c r="U35" s="238"/>
      <c r="V35" s="239">
        <f>O35+1</f>
        <v>46</v>
      </c>
      <c r="W35" s="237"/>
      <c r="X35" s="237"/>
      <c r="Y35" s="237"/>
      <c r="Z35" s="237"/>
      <c r="AA35" s="237"/>
      <c r="AB35" s="238"/>
      <c r="AC35" s="239">
        <f>V35+1</f>
        <v>47</v>
      </c>
      <c r="AD35" s="237"/>
      <c r="AE35" s="237"/>
      <c r="AF35" s="237"/>
      <c r="AG35" s="237"/>
      <c r="AH35" s="237"/>
      <c r="AI35" s="238"/>
      <c r="AJ35" s="239">
        <f>AC35+1</f>
        <v>48</v>
      </c>
      <c r="AK35" s="237"/>
      <c r="AL35" s="237"/>
      <c r="AM35" s="237"/>
      <c r="AN35" s="65"/>
      <c r="AO35" s="6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row>
    <row r="36" spans="1:72" s="2" customFormat="1" ht="37.5" customHeight="1" thickBot="1">
      <c r="A36" s="24"/>
      <c r="B36" s="203" t="s">
        <v>64</v>
      </c>
      <c r="C36" s="203" t="s">
        <v>99</v>
      </c>
      <c r="D36" s="204" t="s">
        <v>72</v>
      </c>
      <c r="E36" s="204" t="s">
        <v>73</v>
      </c>
      <c r="F36" s="204" t="s">
        <v>324</v>
      </c>
      <c r="G36" s="204" t="str">
        <f>'Mon-Fri'!J36</f>
        <v>Цена 30" Ноември</v>
      </c>
      <c r="H36" s="205" t="s">
        <v>32</v>
      </c>
      <c r="I36" s="205" t="s">
        <v>33</v>
      </c>
      <c r="J36" s="182">
        <v>1</v>
      </c>
      <c r="K36" s="182">
        <f t="shared" ref="K36:L36" si="0">J36+1</f>
        <v>2</v>
      </c>
      <c r="L36" s="182">
        <f t="shared" si="0"/>
        <v>3</v>
      </c>
      <c r="M36" s="181">
        <f>L36+1</f>
        <v>4</v>
      </c>
      <c r="N36" s="181">
        <f t="shared" ref="N36" si="1">M36+1</f>
        <v>5</v>
      </c>
      <c r="O36" s="182">
        <f>N36+1</f>
        <v>6</v>
      </c>
      <c r="P36" s="182">
        <f>O36+1</f>
        <v>7</v>
      </c>
      <c r="Q36" s="182">
        <f>P36+1</f>
        <v>8</v>
      </c>
      <c r="R36" s="182">
        <f t="shared" ref="R36:S36" si="2">Q36+1</f>
        <v>9</v>
      </c>
      <c r="S36" s="182">
        <f t="shared" si="2"/>
        <v>10</v>
      </c>
      <c r="T36" s="181">
        <f>S36+1</f>
        <v>11</v>
      </c>
      <c r="U36" s="181">
        <f t="shared" ref="U36" si="3">T36+1</f>
        <v>12</v>
      </c>
      <c r="V36" s="182">
        <f>U36+1</f>
        <v>13</v>
      </c>
      <c r="W36" s="182">
        <f>V36+1</f>
        <v>14</v>
      </c>
      <c r="X36" s="182">
        <f>W36+1</f>
        <v>15</v>
      </c>
      <c r="Y36" s="182">
        <f t="shared" ref="Y36:Z36" si="4">X36+1</f>
        <v>16</v>
      </c>
      <c r="Z36" s="182">
        <f t="shared" si="4"/>
        <v>17</v>
      </c>
      <c r="AA36" s="181">
        <f>Z36+1</f>
        <v>18</v>
      </c>
      <c r="AB36" s="181">
        <f t="shared" ref="AB36" si="5">AA36+1</f>
        <v>19</v>
      </c>
      <c r="AC36" s="182">
        <f>AB36+1</f>
        <v>20</v>
      </c>
      <c r="AD36" s="182">
        <f>AC36+1</f>
        <v>21</v>
      </c>
      <c r="AE36" s="182">
        <f>AD36+1</f>
        <v>22</v>
      </c>
      <c r="AF36" s="182">
        <f t="shared" ref="AF36:AG36" si="6">AE36+1</f>
        <v>23</v>
      </c>
      <c r="AG36" s="182">
        <f t="shared" si="6"/>
        <v>24</v>
      </c>
      <c r="AH36" s="181">
        <f>AG36+1</f>
        <v>25</v>
      </c>
      <c r="AI36" s="181">
        <f t="shared" ref="AI36" si="7">AH36+1</f>
        <v>26</v>
      </c>
      <c r="AJ36" s="182">
        <f>AI36+1</f>
        <v>27</v>
      </c>
      <c r="AK36" s="182">
        <f>AJ36+1</f>
        <v>28</v>
      </c>
      <c r="AL36" s="182">
        <f>AK36+1</f>
        <v>29</v>
      </c>
      <c r="AM36" s="182">
        <f t="shared" ref="AM36" si="8">AL36+1</f>
        <v>30</v>
      </c>
      <c r="AN36" s="69"/>
      <c r="AO36" s="55" t="s">
        <v>103</v>
      </c>
      <c r="AP36" s="55" t="s">
        <v>52</v>
      </c>
      <c r="AQ36" s="55" t="s">
        <v>53</v>
      </c>
      <c r="AR36" s="55" t="s">
        <v>106</v>
      </c>
      <c r="AS36" s="55" t="s">
        <v>107</v>
      </c>
      <c r="AT36" s="55" t="s">
        <v>108</v>
      </c>
      <c r="AU36" s="55" t="s">
        <v>109</v>
      </c>
      <c r="AV36" s="55" t="s">
        <v>110</v>
      </c>
      <c r="AW36" s="55" t="s">
        <v>111</v>
      </c>
      <c r="AX36" s="55" t="s">
        <v>112</v>
      </c>
      <c r="AY36" s="55" t="s">
        <v>113</v>
      </c>
      <c r="AZ36" s="55" t="s">
        <v>114</v>
      </c>
      <c r="BA36" s="55" t="s">
        <v>115</v>
      </c>
      <c r="BB36" s="55" t="s">
        <v>116</v>
      </c>
      <c r="BC36" s="55" t="s">
        <v>117</v>
      </c>
      <c r="BD36" s="55" t="s">
        <v>58</v>
      </c>
      <c r="BE36" s="55" t="s">
        <v>59</v>
      </c>
      <c r="BF36" s="55" t="s">
        <v>60</v>
      </c>
      <c r="BG36" s="55" t="s">
        <v>125</v>
      </c>
      <c r="BH36" s="55" t="s">
        <v>126</v>
      </c>
      <c r="BI36" s="55" t="s">
        <v>127</v>
      </c>
      <c r="BJ36" s="55" t="s">
        <v>128</v>
      </c>
      <c r="BK36" s="55" t="s">
        <v>129</v>
      </c>
      <c r="BL36" s="55" t="s">
        <v>130</v>
      </c>
      <c r="BM36" s="55" t="s">
        <v>131</v>
      </c>
      <c r="BN36" s="55" t="s">
        <v>132</v>
      </c>
      <c r="BO36" s="55" t="s">
        <v>133</v>
      </c>
      <c r="BP36" s="55" t="s">
        <v>134</v>
      </c>
      <c r="BQ36" s="55" t="s">
        <v>135</v>
      </c>
      <c r="BR36" s="55" t="s">
        <v>136</v>
      </c>
    </row>
    <row r="37" spans="1:72" ht="20.100000000000001" customHeight="1" thickTop="1" thickBot="1">
      <c r="A37" s="26"/>
      <c r="B37" s="119" t="s">
        <v>65</v>
      </c>
      <c r="C37" s="145">
        <v>0.22916666666666666</v>
      </c>
      <c r="D37" s="137" t="s">
        <v>364</v>
      </c>
      <c r="E37" s="137" t="s">
        <v>358</v>
      </c>
      <c r="F37" s="92"/>
      <c r="G37" s="92"/>
      <c r="H37" s="186"/>
      <c r="I37" s="187"/>
      <c r="J37" s="60"/>
      <c r="K37" s="60"/>
      <c r="L37" s="60"/>
      <c r="M37" s="61"/>
      <c r="N37" s="61"/>
      <c r="O37" s="60"/>
      <c r="P37" s="60"/>
      <c r="Q37" s="60"/>
      <c r="R37" s="60"/>
      <c r="S37" s="60"/>
      <c r="T37" s="61"/>
      <c r="U37" s="61"/>
      <c r="V37" s="60"/>
      <c r="W37" s="60"/>
      <c r="X37" s="60"/>
      <c r="Y37" s="60"/>
      <c r="Z37" s="60"/>
      <c r="AA37" s="61"/>
      <c r="AB37" s="61"/>
      <c r="AC37" s="60"/>
      <c r="AD37" s="60"/>
      <c r="AE37" s="60"/>
      <c r="AF37" s="60"/>
      <c r="AG37" s="60"/>
      <c r="AH37" s="61"/>
      <c r="AI37" s="61"/>
      <c r="AJ37" s="60"/>
      <c r="AK37" s="60"/>
      <c r="AL37" s="60"/>
      <c r="AM37" s="60"/>
      <c r="AN37" s="70"/>
      <c r="AO37" s="72">
        <f t="shared" ref="AO37:AO68" si="9">COUNTIF($J37:$AM37,"a")</f>
        <v>0</v>
      </c>
      <c r="AP37" s="72">
        <f t="shared" ref="AP37:AP68" si="10">COUNTIF($J37:$AM37,"b")</f>
        <v>0</v>
      </c>
      <c r="AQ37" s="72">
        <f t="shared" ref="AQ37:AQ68" si="11">COUNTIF($J37:$AM37,"c")</f>
        <v>0</v>
      </c>
      <c r="AR37" s="72">
        <f t="shared" ref="AR37:AR68" si="12">COUNTIF($J37:$AM37,"d")</f>
        <v>0</v>
      </c>
      <c r="AS37" s="72">
        <f t="shared" ref="AS37:AS68" si="13">COUNTIF($J37:$AM37,"e")</f>
        <v>0</v>
      </c>
      <c r="AT37" s="72">
        <f t="shared" ref="AT37:AT68" si="14">COUNTIF($J37:$AM37,"f")</f>
        <v>0</v>
      </c>
      <c r="AU37" s="72">
        <f t="shared" ref="AU37:AU68" si="15">COUNTIF($J37:$AM37,"g")</f>
        <v>0</v>
      </c>
      <c r="AV37" s="72">
        <f t="shared" ref="AV37:AV68" si="16">COUNTIF($J37:$AM37,"h")</f>
        <v>0</v>
      </c>
      <c r="AW37" s="72">
        <f t="shared" ref="AW37:AW68" si="17">COUNTIF($J37:$AM37,"i")</f>
        <v>0</v>
      </c>
      <c r="AX37" s="72">
        <f t="shared" ref="AX37:AX68" si="18">COUNTIF($J37:$AM37,"j")</f>
        <v>0</v>
      </c>
      <c r="AY37" s="72">
        <f t="shared" ref="AY37:AY68" si="19">COUNTIF($J37:$AM37,"k")</f>
        <v>0</v>
      </c>
      <c r="AZ37" s="72">
        <f t="shared" ref="AZ37:AZ68" si="20">COUNTIF($J37:$AM37,"l")</f>
        <v>0</v>
      </c>
      <c r="BA37" s="72">
        <f t="shared" ref="BA37:BA68" si="21">COUNTIF($J37:$AM37,"m")</f>
        <v>0</v>
      </c>
      <c r="BB37" s="72">
        <f t="shared" ref="BB37:BB68" si="22">COUNTIF($J37:$AM37,"n")</f>
        <v>0</v>
      </c>
      <c r="BC37" s="72">
        <f t="shared" ref="BC37:BC68" si="23">COUNTIF($J37:$AM37,"o")</f>
        <v>0</v>
      </c>
      <c r="BD37" s="72" t="str">
        <f t="shared" ref="BD37:BD67" si="24">IF(AO37&gt;0,($G37*AO37*$F$14),"0")</f>
        <v>0</v>
      </c>
      <c r="BE37" s="72" t="str">
        <f t="shared" ref="BE37:BE67" si="25">IF(AP37&gt;0,($G37*AP37*$F$15),"0")</f>
        <v>0</v>
      </c>
      <c r="BF37" s="72" t="str">
        <f t="shared" ref="BF37:BF67" si="26">IF(AQ37&gt;0,($G37*AQ37*$F$16),"0")</f>
        <v>0</v>
      </c>
      <c r="BG37" s="72" t="str">
        <f t="shared" ref="BG37:BG67" si="27">IF(AR37&gt;0,($G37*AR37*$F$17),"0")</f>
        <v>0</v>
      </c>
      <c r="BH37" s="72" t="str">
        <f t="shared" ref="BH37:BH67" si="28">IF(AS37&gt;0,($G37*AS37*$F$18),"0")</f>
        <v>0</v>
      </c>
      <c r="BI37" s="72" t="str">
        <f t="shared" ref="BI37:BI67" si="29">IF(AT37&gt;0,($G37*AT37*$F$19),"0")</f>
        <v>0</v>
      </c>
      <c r="BJ37" s="72" t="str">
        <f t="shared" ref="BJ37:BJ67" si="30">IF(AU37&gt;0,($G37*AU37*$F$20),"0")</f>
        <v>0</v>
      </c>
      <c r="BK37" s="72" t="str">
        <f t="shared" ref="BK37:BK67" si="31">IF(AV37&gt;0,($G37*AV37*$F$21),"0")</f>
        <v>0</v>
      </c>
      <c r="BL37" s="72" t="str">
        <f t="shared" ref="BL37:BL67" si="32">IF(AW37&gt;0,($G37*AW37*$F$22),"0")</f>
        <v>0</v>
      </c>
      <c r="BM37" s="72" t="str">
        <f t="shared" ref="BM37:BM67" si="33">IF(AX37&gt;0,($G37*AX37*$F$23),"0")</f>
        <v>0</v>
      </c>
      <c r="BN37" s="72" t="str">
        <f t="shared" ref="BN37:BN67" si="34">IF(AY37&gt;0,($G37*AY37*$F$24),"0")</f>
        <v>0</v>
      </c>
      <c r="BO37" s="72" t="str">
        <f t="shared" ref="BO37:BO67" si="35">IF(AZ37&gt;0,($G37*AZ37*$F$25),"0")</f>
        <v>0</v>
      </c>
      <c r="BP37" s="72" t="str">
        <f t="shared" ref="BP37:BP67" si="36">IF(BA37&gt;0,($G37*BA37*$F$26),"0")</f>
        <v>0</v>
      </c>
      <c r="BQ37" s="72" t="str">
        <f t="shared" ref="BQ37:BQ67" si="37">IF(BB37&gt;0,($G37*BB37*$F$27),"0")</f>
        <v>0</v>
      </c>
      <c r="BR37" s="72" t="str">
        <f t="shared" ref="BR37:BR67" si="38">IF(BC37&gt;0,($G37*BC37*$F$28),"0")</f>
        <v>0</v>
      </c>
    </row>
    <row r="38" spans="1:72" ht="20.100000000000001" customHeight="1" thickBot="1">
      <c r="A38" s="26"/>
      <c r="B38" s="88" t="s">
        <v>66</v>
      </c>
      <c r="C38" s="130">
        <v>0.24652777777777779</v>
      </c>
      <c r="D38" s="130" t="s">
        <v>263</v>
      </c>
      <c r="E38" s="130" t="s">
        <v>283</v>
      </c>
      <c r="F38" s="200">
        <v>120</v>
      </c>
      <c r="G38" s="200">
        <f>$F38*'Campaign Total'!$F$48</f>
        <v>132</v>
      </c>
      <c r="H38" s="186">
        <f>SUM(AO38:BC38)</f>
        <v>0</v>
      </c>
      <c r="I38" s="187">
        <f>SUM(BD38:BR38)</f>
        <v>0</v>
      </c>
      <c r="J38" s="60"/>
      <c r="K38" s="60"/>
      <c r="L38" s="60"/>
      <c r="M38" s="62"/>
      <c r="N38" s="62"/>
      <c r="O38" s="60"/>
      <c r="P38" s="60"/>
      <c r="Q38" s="60"/>
      <c r="R38" s="60"/>
      <c r="S38" s="60"/>
      <c r="T38" s="62"/>
      <c r="U38" s="62"/>
      <c r="V38" s="60"/>
      <c r="W38" s="60"/>
      <c r="X38" s="60"/>
      <c r="Y38" s="60"/>
      <c r="Z38" s="60"/>
      <c r="AA38" s="62"/>
      <c r="AB38" s="62"/>
      <c r="AC38" s="60"/>
      <c r="AD38" s="60"/>
      <c r="AE38" s="60"/>
      <c r="AF38" s="60"/>
      <c r="AG38" s="60"/>
      <c r="AH38" s="62"/>
      <c r="AI38" s="62"/>
      <c r="AJ38" s="60"/>
      <c r="AK38" s="60"/>
      <c r="AL38" s="60"/>
      <c r="AM38" s="60"/>
      <c r="AN38" s="70"/>
      <c r="AO38" s="72">
        <f t="shared" si="9"/>
        <v>0</v>
      </c>
      <c r="AP38" s="72">
        <f t="shared" si="10"/>
        <v>0</v>
      </c>
      <c r="AQ38" s="72">
        <f t="shared" si="11"/>
        <v>0</v>
      </c>
      <c r="AR38" s="72">
        <f t="shared" si="12"/>
        <v>0</v>
      </c>
      <c r="AS38" s="72">
        <f t="shared" si="13"/>
        <v>0</v>
      </c>
      <c r="AT38" s="72">
        <f t="shared" si="14"/>
        <v>0</v>
      </c>
      <c r="AU38" s="72">
        <f t="shared" si="15"/>
        <v>0</v>
      </c>
      <c r="AV38" s="72">
        <f t="shared" si="16"/>
        <v>0</v>
      </c>
      <c r="AW38" s="72">
        <f t="shared" si="17"/>
        <v>0</v>
      </c>
      <c r="AX38" s="72">
        <f t="shared" si="18"/>
        <v>0</v>
      </c>
      <c r="AY38" s="72">
        <f t="shared" si="19"/>
        <v>0</v>
      </c>
      <c r="AZ38" s="72">
        <f t="shared" si="20"/>
        <v>0</v>
      </c>
      <c r="BA38" s="72">
        <f t="shared" si="21"/>
        <v>0</v>
      </c>
      <c r="BB38" s="72">
        <f t="shared" si="22"/>
        <v>0</v>
      </c>
      <c r="BC38" s="72">
        <f t="shared" si="23"/>
        <v>0</v>
      </c>
      <c r="BD38" s="72" t="str">
        <f t="shared" si="24"/>
        <v>0</v>
      </c>
      <c r="BE38" s="72" t="str">
        <f t="shared" si="25"/>
        <v>0</v>
      </c>
      <c r="BF38" s="72" t="str">
        <f t="shared" si="26"/>
        <v>0</v>
      </c>
      <c r="BG38" s="72" t="str">
        <f t="shared" si="27"/>
        <v>0</v>
      </c>
      <c r="BH38" s="72" t="str">
        <f t="shared" si="28"/>
        <v>0</v>
      </c>
      <c r="BI38" s="72" t="str">
        <f t="shared" si="29"/>
        <v>0</v>
      </c>
      <c r="BJ38" s="72" t="str">
        <f t="shared" si="30"/>
        <v>0</v>
      </c>
      <c r="BK38" s="72" t="str">
        <f t="shared" si="31"/>
        <v>0</v>
      </c>
      <c r="BL38" s="72" t="str">
        <f t="shared" si="32"/>
        <v>0</v>
      </c>
      <c r="BM38" s="72" t="str">
        <f t="shared" si="33"/>
        <v>0</v>
      </c>
      <c r="BN38" s="72" t="str">
        <f t="shared" si="34"/>
        <v>0</v>
      </c>
      <c r="BO38" s="72" t="str">
        <f t="shared" si="35"/>
        <v>0</v>
      </c>
      <c r="BP38" s="72" t="str">
        <f t="shared" si="36"/>
        <v>0</v>
      </c>
      <c r="BQ38" s="72" t="str">
        <f t="shared" si="37"/>
        <v>0</v>
      </c>
      <c r="BR38" s="72" t="str">
        <f t="shared" si="38"/>
        <v>0</v>
      </c>
      <c r="BT38" s="118"/>
    </row>
    <row r="39" spans="1:72" ht="20.100000000000001" customHeight="1" thickTop="1" thickBot="1">
      <c r="A39" s="26"/>
      <c r="B39" s="119" t="s">
        <v>65</v>
      </c>
      <c r="C39" s="145">
        <v>0.24861111111111112</v>
      </c>
      <c r="D39" s="137" t="s">
        <v>364</v>
      </c>
      <c r="E39" s="137" t="s">
        <v>358</v>
      </c>
      <c r="F39" s="92"/>
      <c r="G39" s="92"/>
      <c r="H39" s="186"/>
      <c r="I39" s="187"/>
      <c r="J39" s="60"/>
      <c r="K39" s="60"/>
      <c r="L39" s="60"/>
      <c r="M39" s="61"/>
      <c r="N39" s="61"/>
      <c r="O39" s="60"/>
      <c r="P39" s="60"/>
      <c r="Q39" s="60"/>
      <c r="R39" s="60"/>
      <c r="S39" s="60"/>
      <c r="T39" s="61"/>
      <c r="U39" s="61"/>
      <c r="V39" s="60"/>
      <c r="W39" s="60"/>
      <c r="X39" s="60"/>
      <c r="Y39" s="60"/>
      <c r="Z39" s="60"/>
      <c r="AA39" s="61"/>
      <c r="AB39" s="61"/>
      <c r="AC39" s="60"/>
      <c r="AD39" s="60"/>
      <c r="AE39" s="60"/>
      <c r="AF39" s="60"/>
      <c r="AG39" s="60"/>
      <c r="AH39" s="61"/>
      <c r="AI39" s="61"/>
      <c r="AJ39" s="60"/>
      <c r="AK39" s="60"/>
      <c r="AL39" s="60"/>
      <c r="AM39" s="60"/>
      <c r="AN39" s="70"/>
      <c r="AO39" s="72">
        <f t="shared" si="9"/>
        <v>0</v>
      </c>
      <c r="AP39" s="72">
        <f t="shared" si="10"/>
        <v>0</v>
      </c>
      <c r="AQ39" s="72">
        <f t="shared" si="11"/>
        <v>0</v>
      </c>
      <c r="AR39" s="72">
        <f t="shared" si="12"/>
        <v>0</v>
      </c>
      <c r="AS39" s="72">
        <f t="shared" si="13"/>
        <v>0</v>
      </c>
      <c r="AT39" s="72">
        <f t="shared" si="14"/>
        <v>0</v>
      </c>
      <c r="AU39" s="72">
        <f t="shared" si="15"/>
        <v>0</v>
      </c>
      <c r="AV39" s="72">
        <f t="shared" si="16"/>
        <v>0</v>
      </c>
      <c r="AW39" s="72">
        <f t="shared" si="17"/>
        <v>0</v>
      </c>
      <c r="AX39" s="72">
        <f t="shared" si="18"/>
        <v>0</v>
      </c>
      <c r="AY39" s="72">
        <f t="shared" si="19"/>
        <v>0</v>
      </c>
      <c r="AZ39" s="72">
        <f t="shared" si="20"/>
        <v>0</v>
      </c>
      <c r="BA39" s="72">
        <f t="shared" si="21"/>
        <v>0</v>
      </c>
      <c r="BB39" s="72">
        <f t="shared" si="22"/>
        <v>0</v>
      </c>
      <c r="BC39" s="72">
        <f t="shared" si="23"/>
        <v>0</v>
      </c>
      <c r="BD39" s="72" t="str">
        <f t="shared" si="24"/>
        <v>0</v>
      </c>
      <c r="BE39" s="72" t="str">
        <f t="shared" si="25"/>
        <v>0</v>
      </c>
      <c r="BF39" s="72" t="str">
        <f t="shared" si="26"/>
        <v>0</v>
      </c>
      <c r="BG39" s="72" t="str">
        <f t="shared" si="27"/>
        <v>0</v>
      </c>
      <c r="BH39" s="72" t="str">
        <f t="shared" si="28"/>
        <v>0</v>
      </c>
      <c r="BI39" s="72" t="str">
        <f t="shared" si="29"/>
        <v>0</v>
      </c>
      <c r="BJ39" s="72" t="str">
        <f t="shared" si="30"/>
        <v>0</v>
      </c>
      <c r="BK39" s="72" t="str">
        <f t="shared" si="31"/>
        <v>0</v>
      </c>
      <c r="BL39" s="72" t="str">
        <f t="shared" si="32"/>
        <v>0</v>
      </c>
      <c r="BM39" s="72" t="str">
        <f t="shared" si="33"/>
        <v>0</v>
      </c>
      <c r="BN39" s="72" t="str">
        <f t="shared" si="34"/>
        <v>0</v>
      </c>
      <c r="BO39" s="72" t="str">
        <f t="shared" si="35"/>
        <v>0</v>
      </c>
      <c r="BP39" s="72" t="str">
        <f t="shared" si="36"/>
        <v>0</v>
      </c>
      <c r="BQ39" s="72" t="str">
        <f t="shared" si="37"/>
        <v>0</v>
      </c>
      <c r="BR39" s="72" t="str">
        <f t="shared" si="38"/>
        <v>0</v>
      </c>
      <c r="BT39" s="118"/>
    </row>
    <row r="40" spans="1:72" ht="20.100000000000001" customHeight="1" thickBot="1">
      <c r="A40" s="26"/>
      <c r="B40" s="119" t="s">
        <v>65</v>
      </c>
      <c r="C40" s="145">
        <v>0.25</v>
      </c>
      <c r="D40" s="143" t="s">
        <v>356</v>
      </c>
      <c r="E40" s="145" t="s">
        <v>341</v>
      </c>
      <c r="F40" s="92"/>
      <c r="G40" s="92"/>
      <c r="H40" s="186"/>
      <c r="I40" s="187"/>
      <c r="J40" s="60"/>
      <c r="K40" s="60"/>
      <c r="L40" s="60"/>
      <c r="M40" s="61"/>
      <c r="N40" s="61"/>
      <c r="O40" s="60"/>
      <c r="P40" s="60"/>
      <c r="Q40" s="60"/>
      <c r="R40" s="60"/>
      <c r="S40" s="60"/>
      <c r="T40" s="61"/>
      <c r="U40" s="61"/>
      <c r="V40" s="60"/>
      <c r="W40" s="60"/>
      <c r="X40" s="60"/>
      <c r="Y40" s="60"/>
      <c r="Z40" s="60"/>
      <c r="AA40" s="61"/>
      <c r="AB40" s="61"/>
      <c r="AC40" s="60"/>
      <c r="AD40" s="60"/>
      <c r="AE40" s="60"/>
      <c r="AF40" s="60"/>
      <c r="AG40" s="60"/>
      <c r="AH40" s="61"/>
      <c r="AI40" s="61"/>
      <c r="AJ40" s="60"/>
      <c r="AK40" s="60"/>
      <c r="AL40" s="60"/>
      <c r="AM40" s="60"/>
      <c r="AN40" s="70"/>
      <c r="AO40" s="72">
        <f t="shared" si="9"/>
        <v>0</v>
      </c>
      <c r="AP40" s="72">
        <f t="shared" si="10"/>
        <v>0</v>
      </c>
      <c r="AQ40" s="72">
        <f t="shared" si="11"/>
        <v>0</v>
      </c>
      <c r="AR40" s="72">
        <f t="shared" si="12"/>
        <v>0</v>
      </c>
      <c r="AS40" s="72">
        <f t="shared" si="13"/>
        <v>0</v>
      </c>
      <c r="AT40" s="72">
        <f t="shared" si="14"/>
        <v>0</v>
      </c>
      <c r="AU40" s="72">
        <f t="shared" si="15"/>
        <v>0</v>
      </c>
      <c r="AV40" s="72">
        <f t="shared" si="16"/>
        <v>0</v>
      </c>
      <c r="AW40" s="72">
        <f t="shared" si="17"/>
        <v>0</v>
      </c>
      <c r="AX40" s="72">
        <f t="shared" si="18"/>
        <v>0</v>
      </c>
      <c r="AY40" s="72">
        <f t="shared" si="19"/>
        <v>0</v>
      </c>
      <c r="AZ40" s="72">
        <f t="shared" si="20"/>
        <v>0</v>
      </c>
      <c r="BA40" s="72">
        <f t="shared" si="21"/>
        <v>0</v>
      </c>
      <c r="BB40" s="72">
        <f t="shared" si="22"/>
        <v>0</v>
      </c>
      <c r="BC40" s="72">
        <f t="shared" si="23"/>
        <v>0</v>
      </c>
      <c r="BD40" s="72" t="str">
        <f t="shared" si="24"/>
        <v>0</v>
      </c>
      <c r="BE40" s="72" t="str">
        <f t="shared" si="25"/>
        <v>0</v>
      </c>
      <c r="BF40" s="72" t="str">
        <f t="shared" si="26"/>
        <v>0</v>
      </c>
      <c r="BG40" s="72" t="str">
        <f t="shared" si="27"/>
        <v>0</v>
      </c>
      <c r="BH40" s="72" t="str">
        <f t="shared" si="28"/>
        <v>0</v>
      </c>
      <c r="BI40" s="72" t="str">
        <f t="shared" si="29"/>
        <v>0</v>
      </c>
      <c r="BJ40" s="72" t="str">
        <f t="shared" si="30"/>
        <v>0</v>
      </c>
      <c r="BK40" s="72" t="str">
        <f t="shared" si="31"/>
        <v>0</v>
      </c>
      <c r="BL40" s="72" t="str">
        <f t="shared" si="32"/>
        <v>0</v>
      </c>
      <c r="BM40" s="72" t="str">
        <f t="shared" si="33"/>
        <v>0</v>
      </c>
      <c r="BN40" s="72" t="str">
        <f t="shared" si="34"/>
        <v>0</v>
      </c>
      <c r="BO40" s="72" t="str">
        <f t="shared" si="35"/>
        <v>0</v>
      </c>
      <c r="BP40" s="72" t="str">
        <f t="shared" si="36"/>
        <v>0</v>
      </c>
      <c r="BQ40" s="72" t="str">
        <f t="shared" si="37"/>
        <v>0</v>
      </c>
      <c r="BR40" s="72" t="str">
        <f t="shared" si="38"/>
        <v>0</v>
      </c>
      <c r="BT40" s="118"/>
    </row>
    <row r="41" spans="1:72" ht="20.100000000000001" customHeight="1" thickBot="1">
      <c r="A41" s="26"/>
      <c r="B41" s="88" t="s">
        <v>66</v>
      </c>
      <c r="C41" s="130">
        <v>0.2673611111111111</v>
      </c>
      <c r="D41" s="130" t="s">
        <v>304</v>
      </c>
      <c r="E41" s="130" t="s">
        <v>305</v>
      </c>
      <c r="F41" s="200">
        <v>280</v>
      </c>
      <c r="G41" s="200">
        <f>$F41*'Campaign Total'!$F$48</f>
        <v>308</v>
      </c>
      <c r="H41" s="186">
        <f t="shared" ref="H41" si="39">SUM(AO41:BC41)</f>
        <v>0</v>
      </c>
      <c r="I41" s="187">
        <f t="shared" ref="I41" si="40">SUM(BD41:BR41)</f>
        <v>0</v>
      </c>
      <c r="J41" s="60"/>
      <c r="K41" s="60"/>
      <c r="L41" s="60"/>
      <c r="M41" s="62"/>
      <c r="N41" s="62"/>
      <c r="O41" s="60"/>
      <c r="P41" s="60"/>
      <c r="Q41" s="60"/>
      <c r="R41" s="60"/>
      <c r="S41" s="60"/>
      <c r="T41" s="62"/>
      <c r="U41" s="62"/>
      <c r="V41" s="60"/>
      <c r="W41" s="60"/>
      <c r="X41" s="60"/>
      <c r="Y41" s="60"/>
      <c r="Z41" s="60"/>
      <c r="AA41" s="62"/>
      <c r="AB41" s="62"/>
      <c r="AC41" s="60"/>
      <c r="AD41" s="60"/>
      <c r="AE41" s="60"/>
      <c r="AF41" s="60"/>
      <c r="AG41" s="60"/>
      <c r="AH41" s="62"/>
      <c r="AI41" s="62"/>
      <c r="AJ41" s="60"/>
      <c r="AK41" s="60"/>
      <c r="AL41" s="60"/>
      <c r="AM41" s="60"/>
      <c r="AN41" s="70"/>
      <c r="AO41" s="72">
        <f t="shared" si="9"/>
        <v>0</v>
      </c>
      <c r="AP41" s="72">
        <f t="shared" si="10"/>
        <v>0</v>
      </c>
      <c r="AQ41" s="72">
        <f t="shared" si="11"/>
        <v>0</v>
      </c>
      <c r="AR41" s="72">
        <f t="shared" si="12"/>
        <v>0</v>
      </c>
      <c r="AS41" s="72">
        <f t="shared" si="13"/>
        <v>0</v>
      </c>
      <c r="AT41" s="72">
        <f t="shared" si="14"/>
        <v>0</v>
      </c>
      <c r="AU41" s="72">
        <f t="shared" si="15"/>
        <v>0</v>
      </c>
      <c r="AV41" s="72">
        <f t="shared" si="16"/>
        <v>0</v>
      </c>
      <c r="AW41" s="72">
        <f t="shared" si="17"/>
        <v>0</v>
      </c>
      <c r="AX41" s="72">
        <f t="shared" si="18"/>
        <v>0</v>
      </c>
      <c r="AY41" s="72">
        <f t="shared" si="19"/>
        <v>0</v>
      </c>
      <c r="AZ41" s="72">
        <f t="shared" si="20"/>
        <v>0</v>
      </c>
      <c r="BA41" s="72">
        <f t="shared" si="21"/>
        <v>0</v>
      </c>
      <c r="BB41" s="72">
        <f t="shared" si="22"/>
        <v>0</v>
      </c>
      <c r="BC41" s="72">
        <f t="shared" si="23"/>
        <v>0</v>
      </c>
      <c r="BD41" s="72" t="str">
        <f t="shared" si="24"/>
        <v>0</v>
      </c>
      <c r="BE41" s="72" t="str">
        <f t="shared" si="25"/>
        <v>0</v>
      </c>
      <c r="BF41" s="72" t="str">
        <f t="shared" si="26"/>
        <v>0</v>
      </c>
      <c r="BG41" s="72" t="str">
        <f t="shared" si="27"/>
        <v>0</v>
      </c>
      <c r="BH41" s="72" t="str">
        <f t="shared" si="28"/>
        <v>0</v>
      </c>
      <c r="BI41" s="72" t="str">
        <f t="shared" si="29"/>
        <v>0</v>
      </c>
      <c r="BJ41" s="72" t="str">
        <f t="shared" si="30"/>
        <v>0</v>
      </c>
      <c r="BK41" s="72" t="str">
        <f t="shared" si="31"/>
        <v>0</v>
      </c>
      <c r="BL41" s="72" t="str">
        <f t="shared" si="32"/>
        <v>0</v>
      </c>
      <c r="BM41" s="72" t="str">
        <f t="shared" si="33"/>
        <v>0</v>
      </c>
      <c r="BN41" s="72" t="str">
        <f t="shared" si="34"/>
        <v>0</v>
      </c>
      <c r="BO41" s="72" t="str">
        <f t="shared" si="35"/>
        <v>0</v>
      </c>
      <c r="BP41" s="72" t="str">
        <f t="shared" si="36"/>
        <v>0</v>
      </c>
      <c r="BQ41" s="72" t="str">
        <f t="shared" si="37"/>
        <v>0</v>
      </c>
      <c r="BR41" s="72" t="str">
        <f t="shared" si="38"/>
        <v>0</v>
      </c>
      <c r="BT41" s="118"/>
    </row>
    <row r="42" spans="1:72" ht="20.100000000000001" customHeight="1" thickBot="1">
      <c r="A42" s="26"/>
      <c r="B42" s="119" t="s">
        <v>65</v>
      </c>
      <c r="C42" s="145">
        <v>0.27083333333333331</v>
      </c>
      <c r="D42" s="143" t="s">
        <v>356</v>
      </c>
      <c r="E42" s="145" t="s">
        <v>341</v>
      </c>
      <c r="F42" s="92"/>
      <c r="G42" s="92"/>
      <c r="H42" s="186"/>
      <c r="I42" s="187"/>
      <c r="J42" s="60"/>
      <c r="K42" s="60"/>
      <c r="L42" s="60"/>
      <c r="M42" s="61"/>
      <c r="N42" s="61"/>
      <c r="O42" s="60"/>
      <c r="P42" s="60"/>
      <c r="Q42" s="60"/>
      <c r="R42" s="60"/>
      <c r="S42" s="60"/>
      <c r="T42" s="61"/>
      <c r="U42" s="61"/>
      <c r="V42" s="60"/>
      <c r="W42" s="60"/>
      <c r="X42" s="60"/>
      <c r="Y42" s="60"/>
      <c r="Z42" s="60"/>
      <c r="AA42" s="61"/>
      <c r="AB42" s="61"/>
      <c r="AC42" s="60"/>
      <c r="AD42" s="60"/>
      <c r="AE42" s="60"/>
      <c r="AF42" s="60"/>
      <c r="AG42" s="60"/>
      <c r="AH42" s="61"/>
      <c r="AI42" s="61"/>
      <c r="AJ42" s="60"/>
      <c r="AK42" s="60"/>
      <c r="AL42" s="60"/>
      <c r="AM42" s="60"/>
      <c r="AN42" s="70"/>
      <c r="AO42" s="72">
        <f t="shared" si="9"/>
        <v>0</v>
      </c>
      <c r="AP42" s="72">
        <f t="shared" si="10"/>
        <v>0</v>
      </c>
      <c r="AQ42" s="72">
        <f t="shared" si="11"/>
        <v>0</v>
      </c>
      <c r="AR42" s="72">
        <f t="shared" si="12"/>
        <v>0</v>
      </c>
      <c r="AS42" s="72">
        <f t="shared" si="13"/>
        <v>0</v>
      </c>
      <c r="AT42" s="72">
        <f t="shared" si="14"/>
        <v>0</v>
      </c>
      <c r="AU42" s="72">
        <f t="shared" si="15"/>
        <v>0</v>
      </c>
      <c r="AV42" s="72">
        <f t="shared" si="16"/>
        <v>0</v>
      </c>
      <c r="AW42" s="72">
        <f t="shared" si="17"/>
        <v>0</v>
      </c>
      <c r="AX42" s="72">
        <f t="shared" si="18"/>
        <v>0</v>
      </c>
      <c r="AY42" s="72">
        <f t="shared" si="19"/>
        <v>0</v>
      </c>
      <c r="AZ42" s="72">
        <f t="shared" si="20"/>
        <v>0</v>
      </c>
      <c r="BA42" s="72">
        <f t="shared" si="21"/>
        <v>0</v>
      </c>
      <c r="BB42" s="72">
        <f t="shared" si="22"/>
        <v>0</v>
      </c>
      <c r="BC42" s="72">
        <f t="shared" si="23"/>
        <v>0</v>
      </c>
      <c r="BD42" s="72" t="str">
        <f t="shared" si="24"/>
        <v>0</v>
      </c>
      <c r="BE42" s="72" t="str">
        <f t="shared" si="25"/>
        <v>0</v>
      </c>
      <c r="BF42" s="72" t="str">
        <f t="shared" si="26"/>
        <v>0</v>
      </c>
      <c r="BG42" s="72" t="str">
        <f t="shared" si="27"/>
        <v>0</v>
      </c>
      <c r="BH42" s="72" t="str">
        <f t="shared" si="28"/>
        <v>0</v>
      </c>
      <c r="BI42" s="72" t="str">
        <f t="shared" si="29"/>
        <v>0</v>
      </c>
      <c r="BJ42" s="72" t="str">
        <f t="shared" si="30"/>
        <v>0</v>
      </c>
      <c r="BK42" s="72" t="str">
        <f t="shared" si="31"/>
        <v>0</v>
      </c>
      <c r="BL42" s="72" t="str">
        <f t="shared" si="32"/>
        <v>0</v>
      </c>
      <c r="BM42" s="72" t="str">
        <f t="shared" si="33"/>
        <v>0</v>
      </c>
      <c r="BN42" s="72" t="str">
        <f t="shared" si="34"/>
        <v>0</v>
      </c>
      <c r="BO42" s="72" t="str">
        <f t="shared" si="35"/>
        <v>0</v>
      </c>
      <c r="BP42" s="72" t="str">
        <f t="shared" si="36"/>
        <v>0</v>
      </c>
      <c r="BQ42" s="72" t="str">
        <f t="shared" si="37"/>
        <v>0</v>
      </c>
      <c r="BR42" s="72" t="str">
        <f t="shared" si="38"/>
        <v>0</v>
      </c>
      <c r="BT42" s="118"/>
    </row>
    <row r="43" spans="1:72" ht="20.100000000000001" customHeight="1" thickBot="1">
      <c r="A43" s="26"/>
      <c r="B43" s="119" t="s">
        <v>65</v>
      </c>
      <c r="C43" s="145">
        <v>0.29166666666666669</v>
      </c>
      <c r="D43" s="145" t="s">
        <v>355</v>
      </c>
      <c r="E43" s="145" t="s">
        <v>356</v>
      </c>
      <c r="F43" s="92"/>
      <c r="G43" s="92"/>
      <c r="H43" s="186"/>
      <c r="I43" s="187"/>
      <c r="J43" s="60"/>
      <c r="K43" s="60"/>
      <c r="L43" s="60"/>
      <c r="M43" s="61"/>
      <c r="N43" s="61"/>
      <c r="O43" s="60"/>
      <c r="P43" s="60"/>
      <c r="Q43" s="60"/>
      <c r="R43" s="60"/>
      <c r="S43" s="60"/>
      <c r="T43" s="61"/>
      <c r="U43" s="61"/>
      <c r="V43" s="60"/>
      <c r="W43" s="60"/>
      <c r="X43" s="60"/>
      <c r="Y43" s="60"/>
      <c r="Z43" s="60"/>
      <c r="AA43" s="61"/>
      <c r="AB43" s="61"/>
      <c r="AC43" s="60"/>
      <c r="AD43" s="60"/>
      <c r="AE43" s="60"/>
      <c r="AF43" s="60"/>
      <c r="AG43" s="60"/>
      <c r="AH43" s="61"/>
      <c r="AI43" s="61"/>
      <c r="AJ43" s="60"/>
      <c r="AK43" s="60"/>
      <c r="AL43" s="60"/>
      <c r="AM43" s="60"/>
      <c r="AN43" s="70"/>
      <c r="AO43" s="72">
        <f t="shared" si="9"/>
        <v>0</v>
      </c>
      <c r="AP43" s="72">
        <f t="shared" si="10"/>
        <v>0</v>
      </c>
      <c r="AQ43" s="72">
        <f t="shared" si="11"/>
        <v>0</v>
      </c>
      <c r="AR43" s="72">
        <f t="shared" si="12"/>
        <v>0</v>
      </c>
      <c r="AS43" s="72">
        <f t="shared" si="13"/>
        <v>0</v>
      </c>
      <c r="AT43" s="72">
        <f t="shared" si="14"/>
        <v>0</v>
      </c>
      <c r="AU43" s="72">
        <f t="shared" si="15"/>
        <v>0</v>
      </c>
      <c r="AV43" s="72">
        <f t="shared" si="16"/>
        <v>0</v>
      </c>
      <c r="AW43" s="72">
        <f t="shared" si="17"/>
        <v>0</v>
      </c>
      <c r="AX43" s="72">
        <f t="shared" si="18"/>
        <v>0</v>
      </c>
      <c r="AY43" s="72">
        <f t="shared" si="19"/>
        <v>0</v>
      </c>
      <c r="AZ43" s="72">
        <f t="shared" si="20"/>
        <v>0</v>
      </c>
      <c r="BA43" s="72">
        <f t="shared" si="21"/>
        <v>0</v>
      </c>
      <c r="BB43" s="72">
        <f t="shared" si="22"/>
        <v>0</v>
      </c>
      <c r="BC43" s="72">
        <f t="shared" si="23"/>
        <v>0</v>
      </c>
      <c r="BD43" s="72" t="str">
        <f t="shared" si="24"/>
        <v>0</v>
      </c>
      <c r="BE43" s="72" t="str">
        <f t="shared" si="25"/>
        <v>0</v>
      </c>
      <c r="BF43" s="72" t="str">
        <f t="shared" si="26"/>
        <v>0</v>
      </c>
      <c r="BG43" s="72" t="str">
        <f t="shared" si="27"/>
        <v>0</v>
      </c>
      <c r="BH43" s="72" t="str">
        <f t="shared" si="28"/>
        <v>0</v>
      </c>
      <c r="BI43" s="72" t="str">
        <f t="shared" si="29"/>
        <v>0</v>
      </c>
      <c r="BJ43" s="72" t="str">
        <f t="shared" si="30"/>
        <v>0</v>
      </c>
      <c r="BK43" s="72" t="str">
        <f t="shared" si="31"/>
        <v>0</v>
      </c>
      <c r="BL43" s="72" t="str">
        <f t="shared" si="32"/>
        <v>0</v>
      </c>
      <c r="BM43" s="72" t="str">
        <f t="shared" si="33"/>
        <v>0</v>
      </c>
      <c r="BN43" s="72" t="str">
        <f t="shared" si="34"/>
        <v>0</v>
      </c>
      <c r="BO43" s="72" t="str">
        <f t="shared" si="35"/>
        <v>0</v>
      </c>
      <c r="BP43" s="72" t="str">
        <f t="shared" si="36"/>
        <v>0</v>
      </c>
      <c r="BQ43" s="72" t="str">
        <f t="shared" si="37"/>
        <v>0</v>
      </c>
      <c r="BR43" s="72" t="str">
        <f t="shared" si="38"/>
        <v>0</v>
      </c>
      <c r="BT43" s="118"/>
    </row>
    <row r="44" spans="1:72" ht="20.100000000000001" customHeight="1" thickBot="1">
      <c r="A44" s="26"/>
      <c r="B44" s="88" t="s">
        <v>66</v>
      </c>
      <c r="C44" s="130">
        <v>0.30902777777777779</v>
      </c>
      <c r="D44" s="130" t="s">
        <v>264</v>
      </c>
      <c r="E44" s="130" t="s">
        <v>303</v>
      </c>
      <c r="F44" s="200">
        <v>520</v>
      </c>
      <c r="G44" s="200">
        <f>$F44*'Campaign Total'!$F$48</f>
        <v>572</v>
      </c>
      <c r="H44" s="186">
        <f>SUM(AO44:BC44)</f>
        <v>0</v>
      </c>
      <c r="I44" s="187">
        <f>SUM(BD44:BR44)</f>
        <v>0</v>
      </c>
      <c r="J44" s="60"/>
      <c r="K44" s="60"/>
      <c r="L44" s="60"/>
      <c r="M44" s="62"/>
      <c r="N44" s="62"/>
      <c r="O44" s="60"/>
      <c r="P44" s="60"/>
      <c r="Q44" s="60"/>
      <c r="R44" s="60"/>
      <c r="S44" s="60"/>
      <c r="T44" s="62"/>
      <c r="U44" s="62"/>
      <c r="V44" s="60"/>
      <c r="W44" s="60"/>
      <c r="X44" s="60"/>
      <c r="Y44" s="60"/>
      <c r="Z44" s="60"/>
      <c r="AA44" s="62"/>
      <c r="AB44" s="62"/>
      <c r="AC44" s="60"/>
      <c r="AD44" s="60"/>
      <c r="AE44" s="60"/>
      <c r="AF44" s="60"/>
      <c r="AG44" s="60"/>
      <c r="AH44" s="62"/>
      <c r="AI44" s="62"/>
      <c r="AJ44" s="60"/>
      <c r="AK44" s="60"/>
      <c r="AL44" s="60"/>
      <c r="AM44" s="60"/>
      <c r="AN44" s="70"/>
      <c r="AO44" s="72">
        <f t="shared" si="9"/>
        <v>0</v>
      </c>
      <c r="AP44" s="72">
        <f t="shared" si="10"/>
        <v>0</v>
      </c>
      <c r="AQ44" s="72">
        <f t="shared" si="11"/>
        <v>0</v>
      </c>
      <c r="AR44" s="72">
        <f t="shared" si="12"/>
        <v>0</v>
      </c>
      <c r="AS44" s="72">
        <f t="shared" si="13"/>
        <v>0</v>
      </c>
      <c r="AT44" s="72">
        <f t="shared" si="14"/>
        <v>0</v>
      </c>
      <c r="AU44" s="72">
        <f t="shared" si="15"/>
        <v>0</v>
      </c>
      <c r="AV44" s="72">
        <f t="shared" si="16"/>
        <v>0</v>
      </c>
      <c r="AW44" s="72">
        <f t="shared" si="17"/>
        <v>0</v>
      </c>
      <c r="AX44" s="72">
        <f t="shared" si="18"/>
        <v>0</v>
      </c>
      <c r="AY44" s="72">
        <f t="shared" si="19"/>
        <v>0</v>
      </c>
      <c r="AZ44" s="72">
        <f t="shared" si="20"/>
        <v>0</v>
      </c>
      <c r="BA44" s="72">
        <f t="shared" si="21"/>
        <v>0</v>
      </c>
      <c r="BB44" s="72">
        <f t="shared" si="22"/>
        <v>0</v>
      </c>
      <c r="BC44" s="72">
        <f t="shared" si="23"/>
        <v>0</v>
      </c>
      <c r="BD44" s="72" t="str">
        <f t="shared" si="24"/>
        <v>0</v>
      </c>
      <c r="BE44" s="72" t="str">
        <f t="shared" si="25"/>
        <v>0</v>
      </c>
      <c r="BF44" s="72" t="str">
        <f t="shared" si="26"/>
        <v>0</v>
      </c>
      <c r="BG44" s="72" t="str">
        <f t="shared" si="27"/>
        <v>0</v>
      </c>
      <c r="BH44" s="72" t="str">
        <f t="shared" si="28"/>
        <v>0</v>
      </c>
      <c r="BI44" s="72" t="str">
        <f t="shared" si="29"/>
        <v>0</v>
      </c>
      <c r="BJ44" s="72" t="str">
        <f t="shared" si="30"/>
        <v>0</v>
      </c>
      <c r="BK44" s="72" t="str">
        <f t="shared" si="31"/>
        <v>0</v>
      </c>
      <c r="BL44" s="72" t="str">
        <f t="shared" si="32"/>
        <v>0</v>
      </c>
      <c r="BM44" s="72" t="str">
        <f t="shared" si="33"/>
        <v>0</v>
      </c>
      <c r="BN44" s="72" t="str">
        <f t="shared" si="34"/>
        <v>0</v>
      </c>
      <c r="BO44" s="72" t="str">
        <f t="shared" si="35"/>
        <v>0</v>
      </c>
      <c r="BP44" s="72" t="str">
        <f t="shared" si="36"/>
        <v>0</v>
      </c>
      <c r="BQ44" s="72" t="str">
        <f t="shared" si="37"/>
        <v>0</v>
      </c>
      <c r="BR44" s="72" t="str">
        <f t="shared" si="38"/>
        <v>0</v>
      </c>
      <c r="BT44" s="118"/>
    </row>
    <row r="45" spans="1:72" ht="19.5" customHeight="1" thickBot="1">
      <c r="A45" s="26"/>
      <c r="B45" s="119" t="s">
        <v>65</v>
      </c>
      <c r="C45" s="145">
        <v>0.3125</v>
      </c>
      <c r="D45" s="145" t="s">
        <v>355</v>
      </c>
      <c r="E45" s="145" t="s">
        <v>356</v>
      </c>
      <c r="F45" s="92"/>
      <c r="G45" s="92"/>
      <c r="H45" s="186"/>
      <c r="I45" s="187"/>
      <c r="J45" s="60"/>
      <c r="K45" s="60"/>
      <c r="L45" s="60"/>
      <c r="M45" s="61"/>
      <c r="N45" s="61"/>
      <c r="O45" s="60"/>
      <c r="P45" s="60"/>
      <c r="Q45" s="60"/>
      <c r="R45" s="60"/>
      <c r="S45" s="60"/>
      <c r="T45" s="61"/>
      <c r="U45" s="61"/>
      <c r="V45" s="60"/>
      <c r="W45" s="60"/>
      <c r="X45" s="60"/>
      <c r="Y45" s="60"/>
      <c r="Z45" s="60"/>
      <c r="AA45" s="61"/>
      <c r="AB45" s="61"/>
      <c r="AC45" s="60"/>
      <c r="AD45" s="60"/>
      <c r="AE45" s="60"/>
      <c r="AF45" s="60"/>
      <c r="AG45" s="60"/>
      <c r="AH45" s="61"/>
      <c r="AI45" s="61"/>
      <c r="AJ45" s="60"/>
      <c r="AK45" s="60"/>
      <c r="AL45" s="60"/>
      <c r="AM45" s="60"/>
      <c r="AN45" s="70"/>
      <c r="AO45" s="72">
        <f t="shared" si="9"/>
        <v>0</v>
      </c>
      <c r="AP45" s="72">
        <f t="shared" si="10"/>
        <v>0</v>
      </c>
      <c r="AQ45" s="72">
        <f t="shared" si="11"/>
        <v>0</v>
      </c>
      <c r="AR45" s="72">
        <f t="shared" si="12"/>
        <v>0</v>
      </c>
      <c r="AS45" s="72">
        <f t="shared" si="13"/>
        <v>0</v>
      </c>
      <c r="AT45" s="72">
        <f t="shared" si="14"/>
        <v>0</v>
      </c>
      <c r="AU45" s="72">
        <f t="shared" si="15"/>
        <v>0</v>
      </c>
      <c r="AV45" s="72">
        <f t="shared" si="16"/>
        <v>0</v>
      </c>
      <c r="AW45" s="72">
        <f t="shared" si="17"/>
        <v>0</v>
      </c>
      <c r="AX45" s="72">
        <f t="shared" si="18"/>
        <v>0</v>
      </c>
      <c r="AY45" s="72">
        <f t="shared" si="19"/>
        <v>0</v>
      </c>
      <c r="AZ45" s="72">
        <f t="shared" si="20"/>
        <v>0</v>
      </c>
      <c r="BA45" s="72">
        <f t="shared" si="21"/>
        <v>0</v>
      </c>
      <c r="BB45" s="72">
        <f t="shared" si="22"/>
        <v>0</v>
      </c>
      <c r="BC45" s="72">
        <f t="shared" si="23"/>
        <v>0</v>
      </c>
      <c r="BD45" s="72" t="str">
        <f t="shared" si="24"/>
        <v>0</v>
      </c>
      <c r="BE45" s="72" t="str">
        <f t="shared" si="25"/>
        <v>0</v>
      </c>
      <c r="BF45" s="72" t="str">
        <f t="shared" si="26"/>
        <v>0</v>
      </c>
      <c r="BG45" s="72" t="str">
        <f t="shared" si="27"/>
        <v>0</v>
      </c>
      <c r="BH45" s="72" t="str">
        <f t="shared" si="28"/>
        <v>0</v>
      </c>
      <c r="BI45" s="72" t="str">
        <f t="shared" si="29"/>
        <v>0</v>
      </c>
      <c r="BJ45" s="72" t="str">
        <f t="shared" si="30"/>
        <v>0</v>
      </c>
      <c r="BK45" s="72" t="str">
        <f t="shared" si="31"/>
        <v>0</v>
      </c>
      <c r="BL45" s="72" t="str">
        <f t="shared" si="32"/>
        <v>0</v>
      </c>
      <c r="BM45" s="72" t="str">
        <f t="shared" si="33"/>
        <v>0</v>
      </c>
      <c r="BN45" s="72" t="str">
        <f t="shared" si="34"/>
        <v>0</v>
      </c>
      <c r="BO45" s="72" t="str">
        <f t="shared" si="35"/>
        <v>0</v>
      </c>
      <c r="BP45" s="72" t="str">
        <f t="shared" si="36"/>
        <v>0</v>
      </c>
      <c r="BQ45" s="72" t="str">
        <f t="shared" si="37"/>
        <v>0</v>
      </c>
      <c r="BR45" s="72" t="str">
        <f t="shared" si="38"/>
        <v>0</v>
      </c>
      <c r="BT45" s="118"/>
    </row>
    <row r="46" spans="1:72" ht="27.75" customHeight="1" thickBot="1">
      <c r="A46" s="26"/>
      <c r="B46" s="119" t="s">
        <v>65</v>
      </c>
      <c r="C46" s="145">
        <v>0.33333333333333331</v>
      </c>
      <c r="D46" s="136" t="s">
        <v>354</v>
      </c>
      <c r="E46" s="145" t="s">
        <v>355</v>
      </c>
      <c r="F46" s="92"/>
      <c r="G46" s="92"/>
      <c r="H46" s="186"/>
      <c r="I46" s="187"/>
      <c r="J46" s="60"/>
      <c r="K46" s="60"/>
      <c r="L46" s="60"/>
      <c r="M46" s="61"/>
      <c r="N46" s="61"/>
      <c r="O46" s="60"/>
      <c r="P46" s="60"/>
      <c r="Q46" s="60"/>
      <c r="R46" s="60"/>
      <c r="S46" s="60"/>
      <c r="T46" s="61"/>
      <c r="U46" s="61"/>
      <c r="V46" s="60"/>
      <c r="W46" s="60"/>
      <c r="X46" s="60"/>
      <c r="Y46" s="60"/>
      <c r="Z46" s="60"/>
      <c r="AA46" s="61"/>
      <c r="AB46" s="61"/>
      <c r="AC46" s="60"/>
      <c r="AD46" s="60"/>
      <c r="AE46" s="60"/>
      <c r="AF46" s="60"/>
      <c r="AG46" s="60"/>
      <c r="AH46" s="61"/>
      <c r="AI46" s="61"/>
      <c r="AJ46" s="60"/>
      <c r="AK46" s="60"/>
      <c r="AL46" s="60"/>
      <c r="AM46" s="60"/>
      <c r="AN46" s="70"/>
      <c r="AO46" s="72">
        <f t="shared" si="9"/>
        <v>0</v>
      </c>
      <c r="AP46" s="72">
        <f t="shared" si="10"/>
        <v>0</v>
      </c>
      <c r="AQ46" s="72">
        <f t="shared" si="11"/>
        <v>0</v>
      </c>
      <c r="AR46" s="72">
        <f t="shared" si="12"/>
        <v>0</v>
      </c>
      <c r="AS46" s="72">
        <f t="shared" si="13"/>
        <v>0</v>
      </c>
      <c r="AT46" s="72">
        <f t="shared" si="14"/>
        <v>0</v>
      </c>
      <c r="AU46" s="72">
        <f t="shared" si="15"/>
        <v>0</v>
      </c>
      <c r="AV46" s="72">
        <f t="shared" si="16"/>
        <v>0</v>
      </c>
      <c r="AW46" s="72">
        <f t="shared" si="17"/>
        <v>0</v>
      </c>
      <c r="AX46" s="72">
        <f t="shared" si="18"/>
        <v>0</v>
      </c>
      <c r="AY46" s="72">
        <f t="shared" si="19"/>
        <v>0</v>
      </c>
      <c r="AZ46" s="72">
        <f t="shared" si="20"/>
        <v>0</v>
      </c>
      <c r="BA46" s="72">
        <f t="shared" si="21"/>
        <v>0</v>
      </c>
      <c r="BB46" s="72">
        <f t="shared" si="22"/>
        <v>0</v>
      </c>
      <c r="BC46" s="72">
        <f t="shared" si="23"/>
        <v>0</v>
      </c>
      <c r="BD46" s="72" t="str">
        <f t="shared" si="24"/>
        <v>0</v>
      </c>
      <c r="BE46" s="72" t="str">
        <f t="shared" si="25"/>
        <v>0</v>
      </c>
      <c r="BF46" s="72" t="str">
        <f t="shared" si="26"/>
        <v>0</v>
      </c>
      <c r="BG46" s="72" t="str">
        <f t="shared" si="27"/>
        <v>0</v>
      </c>
      <c r="BH46" s="72" t="str">
        <f t="shared" si="28"/>
        <v>0</v>
      </c>
      <c r="BI46" s="72" t="str">
        <f t="shared" si="29"/>
        <v>0</v>
      </c>
      <c r="BJ46" s="72" t="str">
        <f t="shared" si="30"/>
        <v>0</v>
      </c>
      <c r="BK46" s="72" t="str">
        <f t="shared" si="31"/>
        <v>0</v>
      </c>
      <c r="BL46" s="72" t="str">
        <f t="shared" si="32"/>
        <v>0</v>
      </c>
      <c r="BM46" s="72" t="str">
        <f t="shared" si="33"/>
        <v>0</v>
      </c>
      <c r="BN46" s="72" t="str">
        <f t="shared" si="34"/>
        <v>0</v>
      </c>
      <c r="BO46" s="72" t="str">
        <f t="shared" si="35"/>
        <v>0</v>
      </c>
      <c r="BP46" s="72" t="str">
        <f t="shared" si="36"/>
        <v>0</v>
      </c>
      <c r="BQ46" s="72" t="str">
        <f t="shared" si="37"/>
        <v>0</v>
      </c>
      <c r="BR46" s="72" t="str">
        <f t="shared" si="38"/>
        <v>0</v>
      </c>
      <c r="BT46" s="118"/>
    </row>
    <row r="47" spans="1:72" ht="20.100000000000001" customHeight="1" thickBot="1">
      <c r="A47" s="26"/>
      <c r="B47" s="88" t="s">
        <v>66</v>
      </c>
      <c r="C47" s="130">
        <v>0.35069444444444442</v>
      </c>
      <c r="D47" s="201" t="s">
        <v>265</v>
      </c>
      <c r="E47" s="201" t="s">
        <v>284</v>
      </c>
      <c r="F47" s="138">
        <v>280</v>
      </c>
      <c r="G47" s="138">
        <f>$F47*'Campaign Total'!$F$48</f>
        <v>308</v>
      </c>
      <c r="H47" s="186">
        <f>SUM(AO47:BC47)</f>
        <v>0</v>
      </c>
      <c r="I47" s="187">
        <f>SUM(BD47:BR47)</f>
        <v>0</v>
      </c>
      <c r="J47" s="60"/>
      <c r="K47" s="60"/>
      <c r="L47" s="60"/>
      <c r="M47" s="62"/>
      <c r="N47" s="62"/>
      <c r="O47" s="60"/>
      <c r="P47" s="60"/>
      <c r="Q47" s="60"/>
      <c r="R47" s="60"/>
      <c r="S47" s="60"/>
      <c r="T47" s="62"/>
      <c r="U47" s="62"/>
      <c r="V47" s="60"/>
      <c r="W47" s="60"/>
      <c r="X47" s="60"/>
      <c r="Y47" s="60"/>
      <c r="Z47" s="60"/>
      <c r="AA47" s="62"/>
      <c r="AB47" s="62"/>
      <c r="AC47" s="60"/>
      <c r="AD47" s="60"/>
      <c r="AE47" s="60"/>
      <c r="AF47" s="60"/>
      <c r="AG47" s="60"/>
      <c r="AH47" s="62"/>
      <c r="AI47" s="62"/>
      <c r="AJ47" s="60"/>
      <c r="AK47" s="60"/>
      <c r="AL47" s="60"/>
      <c r="AM47" s="60"/>
      <c r="AN47" s="70"/>
      <c r="AO47" s="72">
        <f t="shared" si="9"/>
        <v>0</v>
      </c>
      <c r="AP47" s="72">
        <f t="shared" si="10"/>
        <v>0</v>
      </c>
      <c r="AQ47" s="72">
        <f t="shared" si="11"/>
        <v>0</v>
      </c>
      <c r="AR47" s="72">
        <f t="shared" si="12"/>
        <v>0</v>
      </c>
      <c r="AS47" s="72">
        <f t="shared" si="13"/>
        <v>0</v>
      </c>
      <c r="AT47" s="72">
        <f t="shared" si="14"/>
        <v>0</v>
      </c>
      <c r="AU47" s="72">
        <f t="shared" si="15"/>
        <v>0</v>
      </c>
      <c r="AV47" s="72">
        <f t="shared" si="16"/>
        <v>0</v>
      </c>
      <c r="AW47" s="72">
        <f t="shared" si="17"/>
        <v>0</v>
      </c>
      <c r="AX47" s="72">
        <f t="shared" si="18"/>
        <v>0</v>
      </c>
      <c r="AY47" s="72">
        <f t="shared" si="19"/>
        <v>0</v>
      </c>
      <c r="AZ47" s="72">
        <f t="shared" si="20"/>
        <v>0</v>
      </c>
      <c r="BA47" s="72">
        <f t="shared" si="21"/>
        <v>0</v>
      </c>
      <c r="BB47" s="72">
        <f t="shared" si="22"/>
        <v>0</v>
      </c>
      <c r="BC47" s="72">
        <f t="shared" si="23"/>
        <v>0</v>
      </c>
      <c r="BD47" s="72" t="str">
        <f t="shared" si="24"/>
        <v>0</v>
      </c>
      <c r="BE47" s="72" t="str">
        <f t="shared" si="25"/>
        <v>0</v>
      </c>
      <c r="BF47" s="72" t="str">
        <f t="shared" si="26"/>
        <v>0</v>
      </c>
      <c r="BG47" s="72" t="str">
        <f t="shared" si="27"/>
        <v>0</v>
      </c>
      <c r="BH47" s="72" t="str">
        <f t="shared" si="28"/>
        <v>0</v>
      </c>
      <c r="BI47" s="72" t="str">
        <f t="shared" si="29"/>
        <v>0</v>
      </c>
      <c r="BJ47" s="72" t="str">
        <f t="shared" si="30"/>
        <v>0</v>
      </c>
      <c r="BK47" s="72" t="str">
        <f t="shared" si="31"/>
        <v>0</v>
      </c>
      <c r="BL47" s="72" t="str">
        <f t="shared" si="32"/>
        <v>0</v>
      </c>
      <c r="BM47" s="72" t="str">
        <f t="shared" si="33"/>
        <v>0</v>
      </c>
      <c r="BN47" s="72" t="str">
        <f t="shared" si="34"/>
        <v>0</v>
      </c>
      <c r="BO47" s="72" t="str">
        <f t="shared" si="35"/>
        <v>0</v>
      </c>
      <c r="BP47" s="72" t="str">
        <f t="shared" si="36"/>
        <v>0</v>
      </c>
      <c r="BQ47" s="72" t="str">
        <f t="shared" si="37"/>
        <v>0</v>
      </c>
      <c r="BR47" s="72" t="str">
        <f t="shared" si="38"/>
        <v>0</v>
      </c>
      <c r="BT47" s="118"/>
    </row>
    <row r="48" spans="1:72" ht="30" customHeight="1" thickBot="1">
      <c r="A48" s="25"/>
      <c r="B48" s="119" t="s">
        <v>65</v>
      </c>
      <c r="C48" s="145">
        <v>0.35416666666666669</v>
      </c>
      <c r="D48" s="136" t="s">
        <v>354</v>
      </c>
      <c r="E48" s="145" t="s">
        <v>355</v>
      </c>
      <c r="F48" s="92"/>
      <c r="G48" s="92"/>
      <c r="H48" s="186"/>
      <c r="I48" s="187"/>
      <c r="J48" s="60"/>
      <c r="K48" s="60"/>
      <c r="L48" s="60"/>
      <c r="M48" s="61"/>
      <c r="N48" s="61"/>
      <c r="O48" s="60"/>
      <c r="P48" s="60"/>
      <c r="Q48" s="60"/>
      <c r="R48" s="60"/>
      <c r="S48" s="60"/>
      <c r="T48" s="61"/>
      <c r="U48" s="61"/>
      <c r="V48" s="60"/>
      <c r="W48" s="60"/>
      <c r="X48" s="60"/>
      <c r="Y48" s="60"/>
      <c r="Z48" s="60"/>
      <c r="AA48" s="61"/>
      <c r="AB48" s="61"/>
      <c r="AC48" s="60"/>
      <c r="AD48" s="60"/>
      <c r="AE48" s="60"/>
      <c r="AF48" s="60"/>
      <c r="AG48" s="60"/>
      <c r="AH48" s="61"/>
      <c r="AI48" s="61"/>
      <c r="AJ48" s="60"/>
      <c r="AK48" s="60"/>
      <c r="AL48" s="60"/>
      <c r="AM48" s="60"/>
      <c r="AN48" s="70"/>
      <c r="AO48" s="72">
        <f t="shared" si="9"/>
        <v>0</v>
      </c>
      <c r="AP48" s="72">
        <f t="shared" si="10"/>
        <v>0</v>
      </c>
      <c r="AQ48" s="72">
        <f t="shared" si="11"/>
        <v>0</v>
      </c>
      <c r="AR48" s="72">
        <f t="shared" si="12"/>
        <v>0</v>
      </c>
      <c r="AS48" s="72">
        <f t="shared" si="13"/>
        <v>0</v>
      </c>
      <c r="AT48" s="72">
        <f t="shared" si="14"/>
        <v>0</v>
      </c>
      <c r="AU48" s="72">
        <f t="shared" si="15"/>
        <v>0</v>
      </c>
      <c r="AV48" s="72">
        <f t="shared" si="16"/>
        <v>0</v>
      </c>
      <c r="AW48" s="72">
        <f t="shared" si="17"/>
        <v>0</v>
      </c>
      <c r="AX48" s="72">
        <f t="shared" si="18"/>
        <v>0</v>
      </c>
      <c r="AY48" s="72">
        <f t="shared" si="19"/>
        <v>0</v>
      </c>
      <c r="AZ48" s="72">
        <f t="shared" si="20"/>
        <v>0</v>
      </c>
      <c r="BA48" s="72">
        <f t="shared" si="21"/>
        <v>0</v>
      </c>
      <c r="BB48" s="72">
        <f t="shared" si="22"/>
        <v>0</v>
      </c>
      <c r="BC48" s="72">
        <f t="shared" si="23"/>
        <v>0</v>
      </c>
      <c r="BD48" s="72" t="str">
        <f t="shared" si="24"/>
        <v>0</v>
      </c>
      <c r="BE48" s="72" t="str">
        <f t="shared" si="25"/>
        <v>0</v>
      </c>
      <c r="BF48" s="72" t="str">
        <f t="shared" si="26"/>
        <v>0</v>
      </c>
      <c r="BG48" s="72" t="str">
        <f t="shared" si="27"/>
        <v>0</v>
      </c>
      <c r="BH48" s="72" t="str">
        <f t="shared" si="28"/>
        <v>0</v>
      </c>
      <c r="BI48" s="72" t="str">
        <f t="shared" si="29"/>
        <v>0</v>
      </c>
      <c r="BJ48" s="72" t="str">
        <f t="shared" si="30"/>
        <v>0</v>
      </c>
      <c r="BK48" s="72" t="str">
        <f t="shared" si="31"/>
        <v>0</v>
      </c>
      <c r="BL48" s="72" t="str">
        <f t="shared" si="32"/>
        <v>0</v>
      </c>
      <c r="BM48" s="72" t="str">
        <f t="shared" si="33"/>
        <v>0</v>
      </c>
      <c r="BN48" s="72" t="str">
        <f t="shared" si="34"/>
        <v>0</v>
      </c>
      <c r="BO48" s="72" t="str">
        <f t="shared" si="35"/>
        <v>0</v>
      </c>
      <c r="BP48" s="72" t="str">
        <f t="shared" si="36"/>
        <v>0</v>
      </c>
      <c r="BQ48" s="72" t="str">
        <f t="shared" si="37"/>
        <v>0</v>
      </c>
      <c r="BR48" s="72" t="str">
        <f t="shared" si="38"/>
        <v>0</v>
      </c>
      <c r="BT48" s="118"/>
    </row>
    <row r="49" spans="1:72" ht="20.100000000000001" customHeight="1" thickBot="1">
      <c r="A49" s="25"/>
      <c r="B49" s="119" t="s">
        <v>65</v>
      </c>
      <c r="C49" s="145">
        <v>0.375</v>
      </c>
      <c r="D49" s="253" t="s">
        <v>354</v>
      </c>
      <c r="E49" s="254"/>
      <c r="F49" s="92"/>
      <c r="G49" s="92"/>
      <c r="H49" s="186"/>
      <c r="I49" s="187"/>
      <c r="J49" s="60"/>
      <c r="K49" s="60"/>
      <c r="L49" s="60"/>
      <c r="M49" s="61"/>
      <c r="N49" s="61"/>
      <c r="O49" s="60"/>
      <c r="P49" s="60"/>
      <c r="Q49" s="60"/>
      <c r="R49" s="60"/>
      <c r="S49" s="60"/>
      <c r="T49" s="61"/>
      <c r="U49" s="61"/>
      <c r="V49" s="60"/>
      <c r="W49" s="60"/>
      <c r="X49" s="60"/>
      <c r="Y49" s="60"/>
      <c r="Z49" s="60"/>
      <c r="AA49" s="61"/>
      <c r="AB49" s="61"/>
      <c r="AC49" s="60"/>
      <c r="AD49" s="60"/>
      <c r="AE49" s="60"/>
      <c r="AF49" s="60"/>
      <c r="AG49" s="60"/>
      <c r="AH49" s="61"/>
      <c r="AI49" s="61"/>
      <c r="AJ49" s="60"/>
      <c r="AK49" s="60"/>
      <c r="AL49" s="60"/>
      <c r="AM49" s="60"/>
      <c r="AN49" s="70"/>
      <c r="AO49" s="72">
        <f t="shared" si="9"/>
        <v>0</v>
      </c>
      <c r="AP49" s="72">
        <f t="shared" si="10"/>
        <v>0</v>
      </c>
      <c r="AQ49" s="72">
        <f t="shared" si="11"/>
        <v>0</v>
      </c>
      <c r="AR49" s="72">
        <f t="shared" si="12"/>
        <v>0</v>
      </c>
      <c r="AS49" s="72">
        <f t="shared" si="13"/>
        <v>0</v>
      </c>
      <c r="AT49" s="72">
        <f t="shared" si="14"/>
        <v>0</v>
      </c>
      <c r="AU49" s="72">
        <f t="shared" si="15"/>
        <v>0</v>
      </c>
      <c r="AV49" s="72">
        <f t="shared" si="16"/>
        <v>0</v>
      </c>
      <c r="AW49" s="72">
        <f t="shared" si="17"/>
        <v>0</v>
      </c>
      <c r="AX49" s="72">
        <f t="shared" si="18"/>
        <v>0</v>
      </c>
      <c r="AY49" s="72">
        <f t="shared" si="19"/>
        <v>0</v>
      </c>
      <c r="AZ49" s="72">
        <f t="shared" si="20"/>
        <v>0</v>
      </c>
      <c r="BA49" s="72">
        <f t="shared" si="21"/>
        <v>0</v>
      </c>
      <c r="BB49" s="72">
        <f t="shared" si="22"/>
        <v>0</v>
      </c>
      <c r="BC49" s="72">
        <f t="shared" si="23"/>
        <v>0</v>
      </c>
      <c r="BD49" s="72" t="str">
        <f t="shared" si="24"/>
        <v>0</v>
      </c>
      <c r="BE49" s="72" t="str">
        <f t="shared" si="25"/>
        <v>0</v>
      </c>
      <c r="BF49" s="72" t="str">
        <f t="shared" si="26"/>
        <v>0</v>
      </c>
      <c r="BG49" s="72" t="str">
        <f t="shared" si="27"/>
        <v>0</v>
      </c>
      <c r="BH49" s="72" t="str">
        <f t="shared" si="28"/>
        <v>0</v>
      </c>
      <c r="BI49" s="72" t="str">
        <f t="shared" si="29"/>
        <v>0</v>
      </c>
      <c r="BJ49" s="72" t="str">
        <f t="shared" si="30"/>
        <v>0</v>
      </c>
      <c r="BK49" s="72" t="str">
        <f t="shared" si="31"/>
        <v>0</v>
      </c>
      <c r="BL49" s="72" t="str">
        <f t="shared" si="32"/>
        <v>0</v>
      </c>
      <c r="BM49" s="72" t="str">
        <f t="shared" si="33"/>
        <v>0</v>
      </c>
      <c r="BN49" s="72" t="str">
        <f t="shared" si="34"/>
        <v>0</v>
      </c>
      <c r="BO49" s="72" t="str">
        <f t="shared" si="35"/>
        <v>0</v>
      </c>
      <c r="BP49" s="72" t="str">
        <f t="shared" si="36"/>
        <v>0</v>
      </c>
      <c r="BQ49" s="72" t="str">
        <f t="shared" si="37"/>
        <v>0</v>
      </c>
      <c r="BR49" s="72" t="str">
        <f t="shared" si="38"/>
        <v>0</v>
      </c>
      <c r="BT49" s="118"/>
    </row>
    <row r="50" spans="1:72" ht="20.100000000000001" customHeight="1" thickBot="1">
      <c r="A50" s="25"/>
      <c r="B50" s="88" t="s">
        <v>66</v>
      </c>
      <c r="C50" s="130">
        <v>0.3923611111111111</v>
      </c>
      <c r="D50" s="130" t="s">
        <v>266</v>
      </c>
      <c r="E50" s="130" t="s">
        <v>285</v>
      </c>
      <c r="F50" s="200">
        <v>280</v>
      </c>
      <c r="G50" s="200">
        <f>$F50*'Campaign Total'!$F$48</f>
        <v>308</v>
      </c>
      <c r="H50" s="186">
        <f>SUM(AO50:BC50)</f>
        <v>0</v>
      </c>
      <c r="I50" s="187">
        <f>SUM(BD50:BR50)</f>
        <v>0</v>
      </c>
      <c r="J50" s="60"/>
      <c r="K50" s="60"/>
      <c r="L50" s="60"/>
      <c r="M50" s="62"/>
      <c r="N50" s="62"/>
      <c r="O50" s="60"/>
      <c r="P50" s="60"/>
      <c r="Q50" s="60"/>
      <c r="R50" s="60"/>
      <c r="S50" s="60"/>
      <c r="T50" s="62"/>
      <c r="U50" s="62"/>
      <c r="V50" s="60"/>
      <c r="W50" s="60"/>
      <c r="X50" s="60"/>
      <c r="Y50" s="60"/>
      <c r="Z50" s="60"/>
      <c r="AA50" s="62"/>
      <c r="AB50" s="62"/>
      <c r="AC50" s="60"/>
      <c r="AD50" s="60"/>
      <c r="AE50" s="60"/>
      <c r="AF50" s="60"/>
      <c r="AG50" s="60"/>
      <c r="AH50" s="62"/>
      <c r="AI50" s="62"/>
      <c r="AJ50" s="60"/>
      <c r="AK50" s="60"/>
      <c r="AL50" s="60"/>
      <c r="AM50" s="60"/>
      <c r="AN50" s="70"/>
      <c r="AO50" s="72">
        <f t="shared" si="9"/>
        <v>0</v>
      </c>
      <c r="AP50" s="72">
        <f t="shared" si="10"/>
        <v>0</v>
      </c>
      <c r="AQ50" s="72">
        <f t="shared" si="11"/>
        <v>0</v>
      </c>
      <c r="AR50" s="72">
        <f t="shared" si="12"/>
        <v>0</v>
      </c>
      <c r="AS50" s="72">
        <f t="shared" si="13"/>
        <v>0</v>
      </c>
      <c r="AT50" s="72">
        <f t="shared" si="14"/>
        <v>0</v>
      </c>
      <c r="AU50" s="72">
        <f t="shared" si="15"/>
        <v>0</v>
      </c>
      <c r="AV50" s="72">
        <f t="shared" si="16"/>
        <v>0</v>
      </c>
      <c r="AW50" s="72">
        <f t="shared" si="17"/>
        <v>0</v>
      </c>
      <c r="AX50" s="72">
        <f t="shared" si="18"/>
        <v>0</v>
      </c>
      <c r="AY50" s="72">
        <f t="shared" si="19"/>
        <v>0</v>
      </c>
      <c r="AZ50" s="72">
        <f t="shared" si="20"/>
        <v>0</v>
      </c>
      <c r="BA50" s="72">
        <f t="shared" si="21"/>
        <v>0</v>
      </c>
      <c r="BB50" s="72">
        <f t="shared" si="22"/>
        <v>0</v>
      </c>
      <c r="BC50" s="72">
        <f t="shared" si="23"/>
        <v>0</v>
      </c>
      <c r="BD50" s="72" t="str">
        <f t="shared" si="24"/>
        <v>0</v>
      </c>
      <c r="BE50" s="72" t="str">
        <f t="shared" si="25"/>
        <v>0</v>
      </c>
      <c r="BF50" s="72" t="str">
        <f t="shared" si="26"/>
        <v>0</v>
      </c>
      <c r="BG50" s="72" t="str">
        <f t="shared" si="27"/>
        <v>0</v>
      </c>
      <c r="BH50" s="72" t="str">
        <f t="shared" si="28"/>
        <v>0</v>
      </c>
      <c r="BI50" s="72" t="str">
        <f t="shared" si="29"/>
        <v>0</v>
      </c>
      <c r="BJ50" s="72" t="str">
        <f t="shared" si="30"/>
        <v>0</v>
      </c>
      <c r="BK50" s="72" t="str">
        <f t="shared" si="31"/>
        <v>0</v>
      </c>
      <c r="BL50" s="72" t="str">
        <f t="shared" si="32"/>
        <v>0</v>
      </c>
      <c r="BM50" s="72" t="str">
        <f t="shared" si="33"/>
        <v>0</v>
      </c>
      <c r="BN50" s="72" t="str">
        <f t="shared" si="34"/>
        <v>0</v>
      </c>
      <c r="BO50" s="72" t="str">
        <f t="shared" si="35"/>
        <v>0</v>
      </c>
      <c r="BP50" s="72" t="str">
        <f t="shared" si="36"/>
        <v>0</v>
      </c>
      <c r="BQ50" s="72" t="str">
        <f t="shared" si="37"/>
        <v>0</v>
      </c>
      <c r="BR50" s="72" t="str">
        <f t="shared" si="38"/>
        <v>0</v>
      </c>
      <c r="BT50" s="118"/>
    </row>
    <row r="51" spans="1:72" ht="20.100000000000001" customHeight="1" thickBot="1">
      <c r="A51" s="25"/>
      <c r="B51" s="119" t="s">
        <v>65</v>
      </c>
      <c r="C51" s="145">
        <v>0.39583333333333331</v>
      </c>
      <c r="D51" s="253" t="s">
        <v>354</v>
      </c>
      <c r="E51" s="254"/>
      <c r="F51" s="92"/>
      <c r="G51" s="92"/>
      <c r="H51" s="186"/>
      <c r="I51" s="187"/>
      <c r="J51" s="60"/>
      <c r="K51" s="60"/>
      <c r="L51" s="60"/>
      <c r="M51" s="61"/>
      <c r="N51" s="61"/>
      <c r="O51" s="60"/>
      <c r="P51" s="60"/>
      <c r="Q51" s="60"/>
      <c r="R51" s="60"/>
      <c r="S51" s="60"/>
      <c r="T51" s="61"/>
      <c r="U51" s="61"/>
      <c r="V51" s="60"/>
      <c r="W51" s="60"/>
      <c r="X51" s="60"/>
      <c r="Y51" s="60"/>
      <c r="Z51" s="60"/>
      <c r="AA51" s="61"/>
      <c r="AB51" s="61"/>
      <c r="AC51" s="60"/>
      <c r="AD51" s="60"/>
      <c r="AE51" s="60"/>
      <c r="AF51" s="60"/>
      <c r="AG51" s="60"/>
      <c r="AH51" s="61"/>
      <c r="AI51" s="61"/>
      <c r="AJ51" s="60"/>
      <c r="AK51" s="60"/>
      <c r="AL51" s="60"/>
      <c r="AM51" s="60"/>
      <c r="AN51" s="70"/>
      <c r="AO51" s="72">
        <f t="shared" si="9"/>
        <v>0</v>
      </c>
      <c r="AP51" s="72">
        <f t="shared" si="10"/>
        <v>0</v>
      </c>
      <c r="AQ51" s="72">
        <f t="shared" si="11"/>
        <v>0</v>
      </c>
      <c r="AR51" s="72">
        <f t="shared" si="12"/>
        <v>0</v>
      </c>
      <c r="AS51" s="72">
        <f t="shared" si="13"/>
        <v>0</v>
      </c>
      <c r="AT51" s="72">
        <f t="shared" si="14"/>
        <v>0</v>
      </c>
      <c r="AU51" s="72">
        <f t="shared" si="15"/>
        <v>0</v>
      </c>
      <c r="AV51" s="72">
        <f t="shared" si="16"/>
        <v>0</v>
      </c>
      <c r="AW51" s="72">
        <f t="shared" si="17"/>
        <v>0</v>
      </c>
      <c r="AX51" s="72">
        <f t="shared" si="18"/>
        <v>0</v>
      </c>
      <c r="AY51" s="72">
        <f t="shared" si="19"/>
        <v>0</v>
      </c>
      <c r="AZ51" s="72">
        <f t="shared" si="20"/>
        <v>0</v>
      </c>
      <c r="BA51" s="72">
        <f t="shared" si="21"/>
        <v>0</v>
      </c>
      <c r="BB51" s="72">
        <f t="shared" si="22"/>
        <v>0</v>
      </c>
      <c r="BC51" s="72">
        <f t="shared" si="23"/>
        <v>0</v>
      </c>
      <c r="BD51" s="72" t="str">
        <f t="shared" si="24"/>
        <v>0</v>
      </c>
      <c r="BE51" s="72" t="str">
        <f t="shared" si="25"/>
        <v>0</v>
      </c>
      <c r="BF51" s="72" t="str">
        <f t="shared" si="26"/>
        <v>0</v>
      </c>
      <c r="BG51" s="72" t="str">
        <f t="shared" si="27"/>
        <v>0</v>
      </c>
      <c r="BH51" s="72" t="str">
        <f t="shared" si="28"/>
        <v>0</v>
      </c>
      <c r="BI51" s="72" t="str">
        <f t="shared" si="29"/>
        <v>0</v>
      </c>
      <c r="BJ51" s="72" t="str">
        <f t="shared" si="30"/>
        <v>0</v>
      </c>
      <c r="BK51" s="72" t="str">
        <f t="shared" si="31"/>
        <v>0</v>
      </c>
      <c r="BL51" s="72" t="str">
        <f t="shared" si="32"/>
        <v>0</v>
      </c>
      <c r="BM51" s="72" t="str">
        <f t="shared" si="33"/>
        <v>0</v>
      </c>
      <c r="BN51" s="72" t="str">
        <f t="shared" si="34"/>
        <v>0</v>
      </c>
      <c r="BO51" s="72" t="str">
        <f t="shared" si="35"/>
        <v>0</v>
      </c>
      <c r="BP51" s="72" t="str">
        <f t="shared" si="36"/>
        <v>0</v>
      </c>
      <c r="BQ51" s="72" t="str">
        <f t="shared" si="37"/>
        <v>0</v>
      </c>
      <c r="BR51" s="72" t="str">
        <f t="shared" si="38"/>
        <v>0</v>
      </c>
      <c r="BT51" s="118"/>
    </row>
    <row r="52" spans="1:72" ht="20.100000000000001" customHeight="1" thickBot="1">
      <c r="A52" s="25"/>
      <c r="B52" s="119" t="s">
        <v>65</v>
      </c>
      <c r="C52" s="145">
        <v>0.39583333333333331</v>
      </c>
      <c r="D52" s="136" t="s">
        <v>341</v>
      </c>
      <c r="E52" s="136" t="s">
        <v>354</v>
      </c>
      <c r="F52" s="92"/>
      <c r="G52" s="92"/>
      <c r="H52" s="186"/>
      <c r="I52" s="187"/>
      <c r="J52" s="60"/>
      <c r="K52" s="60"/>
      <c r="L52" s="60"/>
      <c r="M52" s="61"/>
      <c r="N52" s="61"/>
      <c r="O52" s="60"/>
      <c r="P52" s="60"/>
      <c r="Q52" s="60"/>
      <c r="R52" s="60"/>
      <c r="S52" s="60"/>
      <c r="T52" s="61"/>
      <c r="U52" s="61"/>
      <c r="V52" s="60"/>
      <c r="W52" s="60"/>
      <c r="X52" s="60"/>
      <c r="Y52" s="60"/>
      <c r="Z52" s="60"/>
      <c r="AA52" s="61"/>
      <c r="AB52" s="61"/>
      <c r="AC52" s="60"/>
      <c r="AD52" s="60"/>
      <c r="AE52" s="60"/>
      <c r="AF52" s="60"/>
      <c r="AG52" s="60"/>
      <c r="AH52" s="61"/>
      <c r="AI52" s="61"/>
      <c r="AJ52" s="60"/>
      <c r="AK52" s="60"/>
      <c r="AL52" s="60"/>
      <c r="AM52" s="60"/>
      <c r="AN52" s="70"/>
      <c r="AO52" s="72">
        <f t="shared" si="9"/>
        <v>0</v>
      </c>
      <c r="AP52" s="72">
        <f t="shared" si="10"/>
        <v>0</v>
      </c>
      <c r="AQ52" s="72">
        <f t="shared" si="11"/>
        <v>0</v>
      </c>
      <c r="AR52" s="72">
        <f t="shared" si="12"/>
        <v>0</v>
      </c>
      <c r="AS52" s="72">
        <f t="shared" si="13"/>
        <v>0</v>
      </c>
      <c r="AT52" s="72">
        <f t="shared" si="14"/>
        <v>0</v>
      </c>
      <c r="AU52" s="72">
        <f t="shared" si="15"/>
        <v>0</v>
      </c>
      <c r="AV52" s="72">
        <f t="shared" si="16"/>
        <v>0</v>
      </c>
      <c r="AW52" s="72">
        <f t="shared" si="17"/>
        <v>0</v>
      </c>
      <c r="AX52" s="72">
        <f t="shared" si="18"/>
        <v>0</v>
      </c>
      <c r="AY52" s="72">
        <f t="shared" si="19"/>
        <v>0</v>
      </c>
      <c r="AZ52" s="72">
        <f t="shared" si="20"/>
        <v>0</v>
      </c>
      <c r="BA52" s="72">
        <f t="shared" si="21"/>
        <v>0</v>
      </c>
      <c r="BB52" s="72">
        <f t="shared" si="22"/>
        <v>0</v>
      </c>
      <c r="BC52" s="72">
        <f t="shared" si="23"/>
        <v>0</v>
      </c>
      <c r="BD52" s="72" t="str">
        <f t="shared" ref="BD52" si="41">IF(AO52&gt;0,($G52*AO52*$F$14),"0")</f>
        <v>0</v>
      </c>
      <c r="BE52" s="72" t="str">
        <f t="shared" ref="BE52" si="42">IF(AP52&gt;0,($G52*AP52*$F$15),"0")</f>
        <v>0</v>
      </c>
      <c r="BF52" s="72" t="str">
        <f t="shared" ref="BF52" si="43">IF(AQ52&gt;0,($G52*AQ52*$F$16),"0")</f>
        <v>0</v>
      </c>
      <c r="BG52" s="72" t="str">
        <f t="shared" ref="BG52" si="44">IF(AR52&gt;0,($G52*AR52*$F$17),"0")</f>
        <v>0</v>
      </c>
      <c r="BH52" s="72" t="str">
        <f t="shared" ref="BH52" si="45">IF(AS52&gt;0,($G52*AS52*$F$18),"0")</f>
        <v>0</v>
      </c>
      <c r="BI52" s="72" t="str">
        <f t="shared" ref="BI52" si="46">IF(AT52&gt;0,($G52*AT52*$F$19),"0")</f>
        <v>0</v>
      </c>
      <c r="BJ52" s="72" t="str">
        <f t="shared" ref="BJ52" si="47">IF(AU52&gt;0,($G52*AU52*$F$20),"0")</f>
        <v>0</v>
      </c>
      <c r="BK52" s="72" t="str">
        <f t="shared" ref="BK52" si="48">IF(AV52&gt;0,($G52*AV52*$F$21),"0")</f>
        <v>0</v>
      </c>
      <c r="BL52" s="72" t="str">
        <f t="shared" ref="BL52" si="49">IF(AW52&gt;0,($G52*AW52*$F$22),"0")</f>
        <v>0</v>
      </c>
      <c r="BM52" s="72" t="str">
        <f t="shared" ref="BM52" si="50">IF(AX52&gt;0,($G52*AX52*$F$23),"0")</f>
        <v>0</v>
      </c>
      <c r="BN52" s="72" t="str">
        <f t="shared" ref="BN52" si="51">IF(AY52&gt;0,($G52*AY52*$F$24),"0")</f>
        <v>0</v>
      </c>
      <c r="BO52" s="72" t="str">
        <f t="shared" ref="BO52" si="52">IF(AZ52&gt;0,($G52*AZ52*$F$25),"0")</f>
        <v>0</v>
      </c>
      <c r="BP52" s="72" t="str">
        <f t="shared" ref="BP52" si="53">IF(BA52&gt;0,($G52*BA52*$F$26),"0")</f>
        <v>0</v>
      </c>
      <c r="BQ52" s="72" t="str">
        <f t="shared" ref="BQ52" si="54">IF(BB52&gt;0,($G52*BB52*$F$27),"0")</f>
        <v>0</v>
      </c>
      <c r="BR52" s="72" t="str">
        <f t="shared" ref="BR52" si="55">IF(BC52&gt;0,($G52*BC52*$F$28),"0")</f>
        <v>0</v>
      </c>
      <c r="BT52" s="118"/>
    </row>
    <row r="53" spans="1:72" ht="20.100000000000001" customHeight="1" thickBot="1">
      <c r="A53" s="25"/>
      <c r="B53" s="88" t="s">
        <v>66</v>
      </c>
      <c r="C53" s="130">
        <v>0.41319444444444442</v>
      </c>
      <c r="D53" s="130" t="s">
        <v>267</v>
      </c>
      <c r="E53" s="130" t="s">
        <v>286</v>
      </c>
      <c r="F53" s="200">
        <v>340</v>
      </c>
      <c r="G53" s="200">
        <f>$F53*'Campaign Total'!$F$48</f>
        <v>374.00000000000006</v>
      </c>
      <c r="H53" s="186">
        <f t="shared" ref="H53" si="56">SUM(AO53:BC53)</f>
        <v>0</v>
      </c>
      <c r="I53" s="187">
        <f t="shared" ref="I53" si="57">SUM(BD53:BR53)</f>
        <v>0</v>
      </c>
      <c r="J53" s="60"/>
      <c r="K53" s="60"/>
      <c r="L53" s="60"/>
      <c r="M53" s="62"/>
      <c r="N53" s="62"/>
      <c r="O53" s="60"/>
      <c r="P53" s="60"/>
      <c r="Q53" s="60"/>
      <c r="R53" s="60"/>
      <c r="S53" s="60"/>
      <c r="T53" s="62"/>
      <c r="U53" s="62"/>
      <c r="V53" s="60"/>
      <c r="W53" s="60"/>
      <c r="X53" s="60"/>
      <c r="Y53" s="60"/>
      <c r="Z53" s="60"/>
      <c r="AA53" s="62"/>
      <c r="AB53" s="62"/>
      <c r="AC53" s="60"/>
      <c r="AD53" s="60"/>
      <c r="AE53" s="60"/>
      <c r="AF53" s="60"/>
      <c r="AG53" s="60"/>
      <c r="AH53" s="62"/>
      <c r="AI53" s="62"/>
      <c r="AJ53" s="60"/>
      <c r="AK53" s="60"/>
      <c r="AL53" s="60"/>
      <c r="AM53" s="60"/>
      <c r="AN53" s="70"/>
      <c r="AO53" s="72">
        <f t="shared" si="9"/>
        <v>0</v>
      </c>
      <c r="AP53" s="72">
        <f t="shared" si="10"/>
        <v>0</v>
      </c>
      <c r="AQ53" s="72">
        <f t="shared" si="11"/>
        <v>0</v>
      </c>
      <c r="AR53" s="72">
        <f t="shared" si="12"/>
        <v>0</v>
      </c>
      <c r="AS53" s="72">
        <f t="shared" si="13"/>
        <v>0</v>
      </c>
      <c r="AT53" s="72">
        <f t="shared" si="14"/>
        <v>0</v>
      </c>
      <c r="AU53" s="72">
        <f t="shared" si="15"/>
        <v>0</v>
      </c>
      <c r="AV53" s="72">
        <f t="shared" si="16"/>
        <v>0</v>
      </c>
      <c r="AW53" s="72">
        <f t="shared" si="17"/>
        <v>0</v>
      </c>
      <c r="AX53" s="72">
        <f t="shared" si="18"/>
        <v>0</v>
      </c>
      <c r="AY53" s="72">
        <f t="shared" si="19"/>
        <v>0</v>
      </c>
      <c r="AZ53" s="72">
        <f t="shared" si="20"/>
        <v>0</v>
      </c>
      <c r="BA53" s="72">
        <f t="shared" si="21"/>
        <v>0</v>
      </c>
      <c r="BB53" s="72">
        <f t="shared" si="22"/>
        <v>0</v>
      </c>
      <c r="BC53" s="72">
        <f t="shared" si="23"/>
        <v>0</v>
      </c>
      <c r="BD53" s="72" t="str">
        <f t="shared" si="24"/>
        <v>0</v>
      </c>
      <c r="BE53" s="72" t="str">
        <f t="shared" si="25"/>
        <v>0</v>
      </c>
      <c r="BF53" s="72" t="str">
        <f t="shared" si="26"/>
        <v>0</v>
      </c>
      <c r="BG53" s="72" t="str">
        <f t="shared" si="27"/>
        <v>0</v>
      </c>
      <c r="BH53" s="72" t="str">
        <f t="shared" si="28"/>
        <v>0</v>
      </c>
      <c r="BI53" s="72" t="str">
        <f t="shared" si="29"/>
        <v>0</v>
      </c>
      <c r="BJ53" s="72" t="str">
        <f t="shared" si="30"/>
        <v>0</v>
      </c>
      <c r="BK53" s="72" t="str">
        <f t="shared" si="31"/>
        <v>0</v>
      </c>
      <c r="BL53" s="72" t="str">
        <f t="shared" si="32"/>
        <v>0</v>
      </c>
      <c r="BM53" s="72" t="str">
        <f t="shared" si="33"/>
        <v>0</v>
      </c>
      <c r="BN53" s="72" t="str">
        <f t="shared" si="34"/>
        <v>0</v>
      </c>
      <c r="BO53" s="72" t="str">
        <f t="shared" si="35"/>
        <v>0</v>
      </c>
      <c r="BP53" s="72" t="str">
        <f t="shared" si="36"/>
        <v>0</v>
      </c>
      <c r="BQ53" s="72" t="str">
        <f t="shared" si="37"/>
        <v>0</v>
      </c>
      <c r="BR53" s="72" t="str">
        <f t="shared" si="38"/>
        <v>0</v>
      </c>
      <c r="BT53" s="118"/>
    </row>
    <row r="54" spans="1:72" ht="20.100000000000001" customHeight="1" thickBot="1">
      <c r="A54" s="25"/>
      <c r="B54" s="119" t="s">
        <v>65</v>
      </c>
      <c r="C54" s="145">
        <v>0.41666666666666669</v>
      </c>
      <c r="D54" s="136" t="s">
        <v>341</v>
      </c>
      <c r="E54" s="136" t="s">
        <v>354</v>
      </c>
      <c r="F54" s="92"/>
      <c r="G54" s="92"/>
      <c r="H54" s="186"/>
      <c r="I54" s="187"/>
      <c r="J54" s="60"/>
      <c r="K54" s="60"/>
      <c r="L54" s="60"/>
      <c r="M54" s="61"/>
      <c r="N54" s="61"/>
      <c r="O54" s="60"/>
      <c r="P54" s="60"/>
      <c r="Q54" s="60"/>
      <c r="R54" s="60"/>
      <c r="S54" s="60"/>
      <c r="T54" s="61"/>
      <c r="U54" s="61"/>
      <c r="V54" s="60"/>
      <c r="W54" s="60"/>
      <c r="X54" s="60"/>
      <c r="Y54" s="60"/>
      <c r="Z54" s="60"/>
      <c r="AA54" s="61"/>
      <c r="AB54" s="61"/>
      <c r="AC54" s="60"/>
      <c r="AD54" s="60"/>
      <c r="AE54" s="60"/>
      <c r="AF54" s="60"/>
      <c r="AG54" s="60"/>
      <c r="AH54" s="61"/>
      <c r="AI54" s="61"/>
      <c r="AJ54" s="60"/>
      <c r="AK54" s="60"/>
      <c r="AL54" s="60"/>
      <c r="AM54" s="60"/>
      <c r="AN54" s="70"/>
      <c r="AO54" s="72">
        <f t="shared" si="9"/>
        <v>0</v>
      </c>
      <c r="AP54" s="72">
        <f t="shared" si="10"/>
        <v>0</v>
      </c>
      <c r="AQ54" s="72">
        <f t="shared" si="11"/>
        <v>0</v>
      </c>
      <c r="AR54" s="72">
        <f t="shared" si="12"/>
        <v>0</v>
      </c>
      <c r="AS54" s="72">
        <f t="shared" si="13"/>
        <v>0</v>
      </c>
      <c r="AT54" s="72">
        <f t="shared" si="14"/>
        <v>0</v>
      </c>
      <c r="AU54" s="72">
        <f t="shared" si="15"/>
        <v>0</v>
      </c>
      <c r="AV54" s="72">
        <f t="shared" si="16"/>
        <v>0</v>
      </c>
      <c r="AW54" s="72">
        <f t="shared" si="17"/>
        <v>0</v>
      </c>
      <c r="AX54" s="72">
        <f t="shared" si="18"/>
        <v>0</v>
      </c>
      <c r="AY54" s="72">
        <f t="shared" si="19"/>
        <v>0</v>
      </c>
      <c r="AZ54" s="72">
        <f t="shared" si="20"/>
        <v>0</v>
      </c>
      <c r="BA54" s="72">
        <f t="shared" si="21"/>
        <v>0</v>
      </c>
      <c r="BB54" s="72">
        <f t="shared" si="22"/>
        <v>0</v>
      </c>
      <c r="BC54" s="72">
        <f t="shared" si="23"/>
        <v>0</v>
      </c>
      <c r="BD54" s="72" t="str">
        <f t="shared" si="24"/>
        <v>0</v>
      </c>
      <c r="BE54" s="72" t="str">
        <f t="shared" si="25"/>
        <v>0</v>
      </c>
      <c r="BF54" s="72" t="str">
        <f t="shared" si="26"/>
        <v>0</v>
      </c>
      <c r="BG54" s="72" t="str">
        <f t="shared" si="27"/>
        <v>0</v>
      </c>
      <c r="BH54" s="72" t="str">
        <f t="shared" si="28"/>
        <v>0</v>
      </c>
      <c r="BI54" s="72" t="str">
        <f t="shared" si="29"/>
        <v>0</v>
      </c>
      <c r="BJ54" s="72" t="str">
        <f t="shared" si="30"/>
        <v>0</v>
      </c>
      <c r="BK54" s="72" t="str">
        <f t="shared" si="31"/>
        <v>0</v>
      </c>
      <c r="BL54" s="72" t="str">
        <f t="shared" si="32"/>
        <v>0</v>
      </c>
      <c r="BM54" s="72" t="str">
        <f t="shared" si="33"/>
        <v>0</v>
      </c>
      <c r="BN54" s="72" t="str">
        <f t="shared" si="34"/>
        <v>0</v>
      </c>
      <c r="BO54" s="72" t="str">
        <f t="shared" si="35"/>
        <v>0</v>
      </c>
      <c r="BP54" s="72" t="str">
        <f t="shared" si="36"/>
        <v>0</v>
      </c>
      <c r="BQ54" s="72" t="str">
        <f t="shared" si="37"/>
        <v>0</v>
      </c>
      <c r="BR54" s="72" t="str">
        <f t="shared" si="38"/>
        <v>0</v>
      </c>
      <c r="BT54" s="118"/>
    </row>
    <row r="55" spans="1:72" ht="20.100000000000001" customHeight="1" thickBot="1">
      <c r="A55" s="26"/>
      <c r="B55" s="119" t="s">
        <v>65</v>
      </c>
      <c r="C55" s="145">
        <v>0.4375</v>
      </c>
      <c r="D55" s="253" t="s">
        <v>378</v>
      </c>
      <c r="E55" s="254"/>
      <c r="F55" s="92"/>
      <c r="G55" s="92"/>
      <c r="H55" s="186"/>
      <c r="I55" s="187"/>
      <c r="J55" s="60"/>
      <c r="K55" s="60"/>
      <c r="L55" s="60"/>
      <c r="M55" s="61"/>
      <c r="N55" s="61"/>
      <c r="O55" s="60"/>
      <c r="P55" s="60"/>
      <c r="Q55" s="60"/>
      <c r="R55" s="60"/>
      <c r="S55" s="60"/>
      <c r="T55" s="61"/>
      <c r="U55" s="61"/>
      <c r="V55" s="60"/>
      <c r="W55" s="60"/>
      <c r="X55" s="60"/>
      <c r="Y55" s="60"/>
      <c r="Z55" s="60"/>
      <c r="AA55" s="61"/>
      <c r="AB55" s="61"/>
      <c r="AC55" s="60"/>
      <c r="AD55" s="60"/>
      <c r="AE55" s="60"/>
      <c r="AF55" s="60"/>
      <c r="AG55" s="60"/>
      <c r="AH55" s="61"/>
      <c r="AI55" s="61"/>
      <c r="AJ55" s="60"/>
      <c r="AK55" s="60"/>
      <c r="AL55" s="60"/>
      <c r="AM55" s="60"/>
      <c r="AN55" s="70"/>
      <c r="AO55" s="72">
        <f t="shared" si="9"/>
        <v>0</v>
      </c>
      <c r="AP55" s="72">
        <f t="shared" si="10"/>
        <v>0</v>
      </c>
      <c r="AQ55" s="72">
        <f t="shared" si="11"/>
        <v>0</v>
      </c>
      <c r="AR55" s="72">
        <f t="shared" si="12"/>
        <v>0</v>
      </c>
      <c r="AS55" s="72">
        <f t="shared" si="13"/>
        <v>0</v>
      </c>
      <c r="AT55" s="72">
        <f t="shared" si="14"/>
        <v>0</v>
      </c>
      <c r="AU55" s="72">
        <f t="shared" si="15"/>
        <v>0</v>
      </c>
      <c r="AV55" s="72">
        <f t="shared" si="16"/>
        <v>0</v>
      </c>
      <c r="AW55" s="72">
        <f t="shared" si="17"/>
        <v>0</v>
      </c>
      <c r="AX55" s="72">
        <f t="shared" si="18"/>
        <v>0</v>
      </c>
      <c r="AY55" s="72">
        <f t="shared" si="19"/>
        <v>0</v>
      </c>
      <c r="AZ55" s="72">
        <f t="shared" si="20"/>
        <v>0</v>
      </c>
      <c r="BA55" s="72">
        <f t="shared" si="21"/>
        <v>0</v>
      </c>
      <c r="BB55" s="72">
        <f t="shared" si="22"/>
        <v>0</v>
      </c>
      <c r="BC55" s="72">
        <f t="shared" si="23"/>
        <v>0</v>
      </c>
      <c r="BD55" s="72" t="str">
        <f t="shared" ref="BD55" si="58">IF(AO55&gt;0,($G55*AO55*$F$14),"0")</f>
        <v>0</v>
      </c>
      <c r="BE55" s="72" t="str">
        <f t="shared" ref="BE55" si="59">IF(AP55&gt;0,($G55*AP55*$F$15),"0")</f>
        <v>0</v>
      </c>
      <c r="BF55" s="72" t="str">
        <f t="shared" ref="BF55" si="60">IF(AQ55&gt;0,($G55*AQ55*$F$16),"0")</f>
        <v>0</v>
      </c>
      <c r="BG55" s="72" t="str">
        <f t="shared" ref="BG55" si="61">IF(AR55&gt;0,($G55*AR55*$F$17),"0")</f>
        <v>0</v>
      </c>
      <c r="BH55" s="72" t="str">
        <f t="shared" ref="BH55" si="62">IF(AS55&gt;0,($G55*AS55*$F$18),"0")</f>
        <v>0</v>
      </c>
      <c r="BI55" s="72" t="str">
        <f t="shared" ref="BI55" si="63">IF(AT55&gt;0,($G55*AT55*$F$19),"0")</f>
        <v>0</v>
      </c>
      <c r="BJ55" s="72" t="str">
        <f t="shared" ref="BJ55" si="64">IF(AU55&gt;0,($G55*AU55*$F$20),"0")</f>
        <v>0</v>
      </c>
      <c r="BK55" s="72" t="str">
        <f t="shared" ref="BK55" si="65">IF(AV55&gt;0,($G55*AV55*$F$21),"0")</f>
        <v>0</v>
      </c>
      <c r="BL55" s="72" t="str">
        <f t="shared" ref="BL55" si="66">IF(AW55&gt;0,($G55*AW55*$F$22),"0")</f>
        <v>0</v>
      </c>
      <c r="BM55" s="72" t="str">
        <f t="shared" ref="BM55" si="67">IF(AX55&gt;0,($G55*AX55*$F$23),"0")</f>
        <v>0</v>
      </c>
      <c r="BN55" s="72" t="str">
        <f t="shared" ref="BN55" si="68">IF(AY55&gt;0,($G55*AY55*$F$24),"0")</f>
        <v>0</v>
      </c>
      <c r="BO55" s="72" t="str">
        <f t="shared" ref="BO55" si="69">IF(AZ55&gt;0,($G55*AZ55*$F$25),"0")</f>
        <v>0</v>
      </c>
      <c r="BP55" s="72" t="str">
        <f t="shared" ref="BP55" si="70">IF(BA55&gt;0,($G55*BA55*$F$26),"0")</f>
        <v>0</v>
      </c>
      <c r="BQ55" s="72" t="str">
        <f t="shared" ref="BQ55" si="71">IF(BB55&gt;0,($G55*BB55*$F$27),"0")</f>
        <v>0</v>
      </c>
      <c r="BR55" s="72" t="str">
        <f t="shared" ref="BR55" si="72">IF(BC55&gt;0,($G55*BC55*$F$28),"0")</f>
        <v>0</v>
      </c>
      <c r="BT55" s="118"/>
    </row>
    <row r="56" spans="1:72" ht="20.100000000000001" customHeight="1" thickBot="1">
      <c r="A56" s="26"/>
      <c r="B56" s="119" t="s">
        <v>65</v>
      </c>
      <c r="C56" s="145">
        <v>0.45833333333333331</v>
      </c>
      <c r="D56" s="253" t="s">
        <v>361</v>
      </c>
      <c r="E56" s="254"/>
      <c r="F56" s="92"/>
      <c r="G56" s="92"/>
      <c r="H56" s="186"/>
      <c r="I56" s="187"/>
      <c r="J56" s="60"/>
      <c r="K56" s="60"/>
      <c r="L56" s="60"/>
      <c r="M56" s="61"/>
      <c r="N56" s="61"/>
      <c r="O56" s="60"/>
      <c r="P56" s="60"/>
      <c r="Q56" s="60"/>
      <c r="R56" s="60"/>
      <c r="S56" s="60"/>
      <c r="T56" s="61"/>
      <c r="U56" s="61"/>
      <c r="V56" s="60"/>
      <c r="W56" s="60"/>
      <c r="X56" s="60"/>
      <c r="Y56" s="60"/>
      <c r="Z56" s="60"/>
      <c r="AA56" s="61"/>
      <c r="AB56" s="61"/>
      <c r="AC56" s="60"/>
      <c r="AD56" s="60"/>
      <c r="AE56" s="60"/>
      <c r="AF56" s="60"/>
      <c r="AG56" s="60"/>
      <c r="AH56" s="61"/>
      <c r="AI56" s="61"/>
      <c r="AJ56" s="60"/>
      <c r="AK56" s="60"/>
      <c r="AL56" s="60"/>
      <c r="AM56" s="60"/>
      <c r="AN56" s="70"/>
      <c r="AO56" s="72">
        <f t="shared" si="9"/>
        <v>0</v>
      </c>
      <c r="AP56" s="72">
        <f t="shared" si="10"/>
        <v>0</v>
      </c>
      <c r="AQ56" s="72">
        <f t="shared" si="11"/>
        <v>0</v>
      </c>
      <c r="AR56" s="72">
        <f t="shared" si="12"/>
        <v>0</v>
      </c>
      <c r="AS56" s="72">
        <f t="shared" si="13"/>
        <v>0</v>
      </c>
      <c r="AT56" s="72">
        <f t="shared" si="14"/>
        <v>0</v>
      </c>
      <c r="AU56" s="72">
        <f t="shared" si="15"/>
        <v>0</v>
      </c>
      <c r="AV56" s="72">
        <f t="shared" si="16"/>
        <v>0</v>
      </c>
      <c r="AW56" s="72">
        <f t="shared" si="17"/>
        <v>0</v>
      </c>
      <c r="AX56" s="72">
        <f t="shared" si="18"/>
        <v>0</v>
      </c>
      <c r="AY56" s="72">
        <f t="shared" si="19"/>
        <v>0</v>
      </c>
      <c r="AZ56" s="72">
        <f t="shared" si="20"/>
        <v>0</v>
      </c>
      <c r="BA56" s="72">
        <f t="shared" si="21"/>
        <v>0</v>
      </c>
      <c r="BB56" s="72">
        <f t="shared" si="22"/>
        <v>0</v>
      </c>
      <c r="BC56" s="72">
        <f t="shared" si="23"/>
        <v>0</v>
      </c>
      <c r="BD56" s="72" t="str">
        <f t="shared" ref="BD56" si="73">IF(AO56&gt;0,($G56*AO56*$F$14),"0")</f>
        <v>0</v>
      </c>
      <c r="BE56" s="72" t="str">
        <f t="shared" ref="BE56" si="74">IF(AP56&gt;0,($G56*AP56*$F$15),"0")</f>
        <v>0</v>
      </c>
      <c r="BF56" s="72" t="str">
        <f t="shared" ref="BF56" si="75">IF(AQ56&gt;0,($G56*AQ56*$F$16),"0")</f>
        <v>0</v>
      </c>
      <c r="BG56" s="72" t="str">
        <f t="shared" ref="BG56" si="76">IF(AR56&gt;0,($G56*AR56*$F$17),"0")</f>
        <v>0</v>
      </c>
      <c r="BH56" s="72" t="str">
        <f t="shared" ref="BH56" si="77">IF(AS56&gt;0,($G56*AS56*$F$18),"0")</f>
        <v>0</v>
      </c>
      <c r="BI56" s="72" t="str">
        <f t="shared" ref="BI56" si="78">IF(AT56&gt;0,($G56*AT56*$F$19),"0")</f>
        <v>0</v>
      </c>
      <c r="BJ56" s="72" t="str">
        <f t="shared" ref="BJ56" si="79">IF(AU56&gt;0,($G56*AU56*$F$20),"0")</f>
        <v>0</v>
      </c>
      <c r="BK56" s="72" t="str">
        <f t="shared" ref="BK56" si="80">IF(AV56&gt;0,($G56*AV56*$F$21),"0")</f>
        <v>0</v>
      </c>
      <c r="BL56" s="72" t="str">
        <f t="shared" ref="BL56" si="81">IF(AW56&gt;0,($G56*AW56*$F$22),"0")</f>
        <v>0</v>
      </c>
      <c r="BM56" s="72" t="str">
        <f t="shared" ref="BM56" si="82">IF(AX56&gt;0,($G56*AX56*$F$23),"0")</f>
        <v>0</v>
      </c>
      <c r="BN56" s="72" t="str">
        <f t="shared" ref="BN56" si="83">IF(AY56&gt;0,($G56*AY56*$F$24),"0")</f>
        <v>0</v>
      </c>
      <c r="BO56" s="72" t="str">
        <f t="shared" ref="BO56" si="84">IF(AZ56&gt;0,($G56*AZ56*$F$25),"0")</f>
        <v>0</v>
      </c>
      <c r="BP56" s="72" t="str">
        <f t="shared" ref="BP56" si="85">IF(BA56&gt;0,($G56*BA56*$F$26),"0")</f>
        <v>0</v>
      </c>
      <c r="BQ56" s="72" t="str">
        <f t="shared" ref="BQ56" si="86">IF(BB56&gt;0,($G56*BB56*$F$27),"0")</f>
        <v>0</v>
      </c>
      <c r="BR56" s="72" t="str">
        <f t="shared" ref="BR56" si="87">IF(BC56&gt;0,($G56*BC56*$F$28),"0")</f>
        <v>0</v>
      </c>
      <c r="BT56" s="118"/>
    </row>
    <row r="57" spans="1:72" ht="20.100000000000001" customHeight="1" thickBot="1">
      <c r="A57" s="26"/>
      <c r="B57" s="88" t="s">
        <v>66</v>
      </c>
      <c r="C57" s="130">
        <v>0.47222222222222227</v>
      </c>
      <c r="D57" s="130" t="s">
        <v>366</v>
      </c>
      <c r="E57" s="130" t="s">
        <v>367</v>
      </c>
      <c r="F57" s="138">
        <v>220</v>
      </c>
      <c r="G57" s="138">
        <f>$F57*'Campaign Total'!$F$48</f>
        <v>242.00000000000003</v>
      </c>
      <c r="H57" s="186">
        <f>SUM(AO57:BC57)</f>
        <v>0</v>
      </c>
      <c r="I57" s="187">
        <f>SUM(BD57:BR57)</f>
        <v>0</v>
      </c>
      <c r="J57" s="60"/>
      <c r="K57" s="60"/>
      <c r="L57" s="60"/>
      <c r="M57" s="62"/>
      <c r="N57" s="62"/>
      <c r="O57" s="60"/>
      <c r="P57" s="60"/>
      <c r="Q57" s="60"/>
      <c r="R57" s="60"/>
      <c r="S57" s="60"/>
      <c r="T57" s="62"/>
      <c r="U57" s="62"/>
      <c r="V57" s="60"/>
      <c r="W57" s="60"/>
      <c r="X57" s="60"/>
      <c r="Y57" s="60"/>
      <c r="Z57" s="60"/>
      <c r="AA57" s="62"/>
      <c r="AB57" s="62"/>
      <c r="AC57" s="60"/>
      <c r="AD57" s="60"/>
      <c r="AE57" s="60"/>
      <c r="AF57" s="60"/>
      <c r="AG57" s="60"/>
      <c r="AH57" s="62"/>
      <c r="AI57" s="62"/>
      <c r="AJ57" s="60"/>
      <c r="AK57" s="60"/>
      <c r="AL57" s="60"/>
      <c r="AM57" s="60"/>
      <c r="AN57" s="70"/>
      <c r="AO57" s="72">
        <f t="shared" si="9"/>
        <v>0</v>
      </c>
      <c r="AP57" s="72">
        <f t="shared" si="10"/>
        <v>0</v>
      </c>
      <c r="AQ57" s="72">
        <f t="shared" si="11"/>
        <v>0</v>
      </c>
      <c r="AR57" s="72">
        <f t="shared" si="12"/>
        <v>0</v>
      </c>
      <c r="AS57" s="72">
        <f t="shared" si="13"/>
        <v>0</v>
      </c>
      <c r="AT57" s="72">
        <f t="shared" si="14"/>
        <v>0</v>
      </c>
      <c r="AU57" s="72">
        <f t="shared" si="15"/>
        <v>0</v>
      </c>
      <c r="AV57" s="72">
        <f t="shared" si="16"/>
        <v>0</v>
      </c>
      <c r="AW57" s="72">
        <f t="shared" si="17"/>
        <v>0</v>
      </c>
      <c r="AX57" s="72">
        <f t="shared" si="18"/>
        <v>0</v>
      </c>
      <c r="AY57" s="72">
        <f t="shared" si="19"/>
        <v>0</v>
      </c>
      <c r="AZ57" s="72">
        <f t="shared" si="20"/>
        <v>0</v>
      </c>
      <c r="BA57" s="72">
        <f t="shared" si="21"/>
        <v>0</v>
      </c>
      <c r="BB57" s="72">
        <f t="shared" si="22"/>
        <v>0</v>
      </c>
      <c r="BC57" s="72">
        <f t="shared" si="23"/>
        <v>0</v>
      </c>
      <c r="BD57" s="72" t="str">
        <f>IF(AO57&gt;0,($G57*AO57*$F$14),"0")</f>
        <v>0</v>
      </c>
      <c r="BE57" s="72" t="str">
        <f>IF(AP57&gt;0,($G57*AP57*$F$15),"0")</f>
        <v>0</v>
      </c>
      <c r="BF57" s="72" t="str">
        <f>IF(AQ57&gt;0,($G57*AQ57*$F$16),"0")</f>
        <v>0</v>
      </c>
      <c r="BG57" s="72" t="str">
        <f>IF(AR57&gt;0,($G57*AR57*$F$17),"0")</f>
        <v>0</v>
      </c>
      <c r="BH57" s="72" t="str">
        <f>IF(AS57&gt;0,($G57*AS57*$F$18),"0")</f>
        <v>0</v>
      </c>
      <c r="BI57" s="72" t="str">
        <f>IF(AT57&gt;0,($G57*AT57*$F$19),"0")</f>
        <v>0</v>
      </c>
      <c r="BJ57" s="72" t="str">
        <f>IF(AU57&gt;0,($G57*AU57*$F$20),"0")</f>
        <v>0</v>
      </c>
      <c r="BK57" s="72" t="str">
        <f>IF(AV57&gt;0,($G57*AV57*$F$21),"0")</f>
        <v>0</v>
      </c>
      <c r="BL57" s="72" t="str">
        <f>IF(AW57&gt;0,($G57*AW57*$F$22),"0")</f>
        <v>0</v>
      </c>
      <c r="BM57" s="72" t="str">
        <f>IF(AX57&gt;0,($G57*AX57*$F$23),"0")</f>
        <v>0</v>
      </c>
      <c r="BN57" s="72" t="str">
        <f>IF(AY57&gt;0,($G57*AY57*$F$24),"0")</f>
        <v>0</v>
      </c>
      <c r="BO57" s="72" t="str">
        <f>IF(AZ57&gt;0,($G57*AZ57*$F$25),"0")</f>
        <v>0</v>
      </c>
      <c r="BP57" s="72" t="str">
        <f>IF(BA57&gt;0,($G57*BA57*$F$26),"0")</f>
        <v>0</v>
      </c>
      <c r="BQ57" s="72" t="str">
        <f>IF(BB57&gt;0,($G57*BB57*$F$27),"0")</f>
        <v>0</v>
      </c>
      <c r="BR57" s="72" t="str">
        <f>IF(BC57&gt;0,($G57*BC57*$F$28),"0")</f>
        <v>0</v>
      </c>
      <c r="BT57" s="118"/>
    </row>
    <row r="58" spans="1:72" ht="20.100000000000001" customHeight="1" thickBot="1">
      <c r="A58" s="26"/>
      <c r="B58" s="119" t="s">
        <v>65</v>
      </c>
      <c r="C58" s="145">
        <v>0.47916666666666669</v>
      </c>
      <c r="D58" s="253" t="s">
        <v>361</v>
      </c>
      <c r="E58" s="254"/>
      <c r="F58" s="92"/>
      <c r="G58" s="92"/>
      <c r="H58" s="186"/>
      <c r="I58" s="187"/>
      <c r="J58" s="60"/>
      <c r="K58" s="60"/>
      <c r="L58" s="60"/>
      <c r="M58" s="61"/>
      <c r="N58" s="61"/>
      <c r="O58" s="60"/>
      <c r="P58" s="60"/>
      <c r="Q58" s="60"/>
      <c r="R58" s="60"/>
      <c r="S58" s="60"/>
      <c r="T58" s="61"/>
      <c r="U58" s="61"/>
      <c r="V58" s="60"/>
      <c r="W58" s="60"/>
      <c r="X58" s="60"/>
      <c r="Y58" s="60"/>
      <c r="Z58" s="60"/>
      <c r="AA58" s="61"/>
      <c r="AB58" s="61"/>
      <c r="AC58" s="60"/>
      <c r="AD58" s="60"/>
      <c r="AE58" s="60"/>
      <c r="AF58" s="60"/>
      <c r="AG58" s="60"/>
      <c r="AH58" s="61"/>
      <c r="AI58" s="61"/>
      <c r="AJ58" s="60"/>
      <c r="AK58" s="60"/>
      <c r="AL58" s="60"/>
      <c r="AM58" s="60"/>
      <c r="AN58" s="70"/>
      <c r="AO58" s="72">
        <f t="shared" si="9"/>
        <v>0</v>
      </c>
      <c r="AP58" s="72">
        <f t="shared" si="10"/>
        <v>0</v>
      </c>
      <c r="AQ58" s="72">
        <f t="shared" si="11"/>
        <v>0</v>
      </c>
      <c r="AR58" s="72">
        <f t="shared" si="12"/>
        <v>0</v>
      </c>
      <c r="AS58" s="72">
        <f t="shared" si="13"/>
        <v>0</v>
      </c>
      <c r="AT58" s="72">
        <f t="shared" si="14"/>
        <v>0</v>
      </c>
      <c r="AU58" s="72">
        <f t="shared" si="15"/>
        <v>0</v>
      </c>
      <c r="AV58" s="72">
        <f t="shared" si="16"/>
        <v>0</v>
      </c>
      <c r="AW58" s="72">
        <f t="shared" si="17"/>
        <v>0</v>
      </c>
      <c r="AX58" s="72">
        <f t="shared" si="18"/>
        <v>0</v>
      </c>
      <c r="AY58" s="72">
        <f t="shared" si="19"/>
        <v>0</v>
      </c>
      <c r="AZ58" s="72">
        <f t="shared" si="20"/>
        <v>0</v>
      </c>
      <c r="BA58" s="72">
        <f t="shared" si="21"/>
        <v>0</v>
      </c>
      <c r="BB58" s="72">
        <f t="shared" si="22"/>
        <v>0</v>
      </c>
      <c r="BC58" s="72">
        <f t="shared" si="23"/>
        <v>0</v>
      </c>
      <c r="BD58" s="72" t="str">
        <f t="shared" ref="BD58" si="88">IF(AO58&gt;0,($G58*AO58*$F$14),"0")</f>
        <v>0</v>
      </c>
      <c r="BE58" s="72" t="str">
        <f t="shared" ref="BE58" si="89">IF(AP58&gt;0,($G58*AP58*$F$15),"0")</f>
        <v>0</v>
      </c>
      <c r="BF58" s="72" t="str">
        <f t="shared" ref="BF58" si="90">IF(AQ58&gt;0,($G58*AQ58*$F$16),"0")</f>
        <v>0</v>
      </c>
      <c r="BG58" s="72" t="str">
        <f t="shared" ref="BG58" si="91">IF(AR58&gt;0,($G58*AR58*$F$17),"0")</f>
        <v>0</v>
      </c>
      <c r="BH58" s="72" t="str">
        <f t="shared" ref="BH58" si="92">IF(AS58&gt;0,($G58*AS58*$F$18),"0")</f>
        <v>0</v>
      </c>
      <c r="BI58" s="72" t="str">
        <f t="shared" ref="BI58" si="93">IF(AT58&gt;0,($G58*AT58*$F$19),"0")</f>
        <v>0</v>
      </c>
      <c r="BJ58" s="72" t="str">
        <f t="shared" ref="BJ58" si="94">IF(AU58&gt;0,($G58*AU58*$F$20),"0")</f>
        <v>0</v>
      </c>
      <c r="BK58" s="72" t="str">
        <f t="shared" ref="BK58" si="95">IF(AV58&gt;0,($G58*AV58*$F$21),"0")</f>
        <v>0</v>
      </c>
      <c r="BL58" s="72" t="str">
        <f t="shared" ref="BL58" si="96">IF(AW58&gt;0,($G58*AW58*$F$22),"0")</f>
        <v>0</v>
      </c>
      <c r="BM58" s="72" t="str">
        <f t="shared" ref="BM58" si="97">IF(AX58&gt;0,($G58*AX58*$F$23),"0")</f>
        <v>0</v>
      </c>
      <c r="BN58" s="72" t="str">
        <f t="shared" ref="BN58" si="98">IF(AY58&gt;0,($G58*AY58*$F$24),"0")</f>
        <v>0</v>
      </c>
      <c r="BO58" s="72" t="str">
        <f t="shared" ref="BO58" si="99">IF(AZ58&gt;0,($G58*AZ58*$F$25),"0")</f>
        <v>0</v>
      </c>
      <c r="BP58" s="72" t="str">
        <f t="shared" ref="BP58" si="100">IF(BA58&gt;0,($G58*BA58*$F$26),"0")</f>
        <v>0</v>
      </c>
      <c r="BQ58" s="72" t="str">
        <f t="shared" ref="BQ58" si="101">IF(BB58&gt;0,($G58*BB58*$F$27),"0")</f>
        <v>0</v>
      </c>
      <c r="BR58" s="72" t="str">
        <f t="shared" ref="BR58" si="102">IF(BC58&gt;0,($G58*BC58*$F$28),"0")</f>
        <v>0</v>
      </c>
      <c r="BT58" s="118"/>
    </row>
    <row r="59" spans="1:72" ht="20.100000000000001" customHeight="1" thickBot="1">
      <c r="A59" s="26"/>
      <c r="B59" s="88" t="s">
        <v>66</v>
      </c>
      <c r="C59" s="130">
        <v>0.49305555555555558</v>
      </c>
      <c r="D59" s="130" t="s">
        <v>406</v>
      </c>
      <c r="E59" s="130" t="s">
        <v>407</v>
      </c>
      <c r="F59" s="138">
        <v>240</v>
      </c>
      <c r="G59" s="138">
        <f>$F59*'Campaign Total'!$F$48</f>
        <v>264</v>
      </c>
      <c r="H59" s="186">
        <f>SUM(AO59:BC59)</f>
        <v>0</v>
      </c>
      <c r="I59" s="187">
        <f>SUM(BD59:BR59)</f>
        <v>0</v>
      </c>
      <c r="J59" s="60"/>
      <c r="K59" s="60"/>
      <c r="L59" s="60"/>
      <c r="M59" s="62"/>
      <c r="N59" s="62"/>
      <c r="O59" s="60"/>
      <c r="P59" s="60"/>
      <c r="Q59" s="60"/>
      <c r="R59" s="60"/>
      <c r="S59" s="60"/>
      <c r="T59" s="62"/>
      <c r="U59" s="62"/>
      <c r="V59" s="60"/>
      <c r="W59" s="60"/>
      <c r="X59" s="60"/>
      <c r="Y59" s="60"/>
      <c r="Z59" s="60"/>
      <c r="AA59" s="62"/>
      <c r="AB59" s="62"/>
      <c r="AC59" s="60"/>
      <c r="AD59" s="60"/>
      <c r="AE59" s="60"/>
      <c r="AF59" s="60"/>
      <c r="AG59" s="60"/>
      <c r="AH59" s="62"/>
      <c r="AI59" s="62"/>
      <c r="AJ59" s="60"/>
      <c r="AK59" s="60"/>
      <c r="AL59" s="60"/>
      <c r="AM59" s="60"/>
      <c r="AN59" s="70"/>
      <c r="AO59" s="72">
        <f t="shared" si="9"/>
        <v>0</v>
      </c>
      <c r="AP59" s="72">
        <f t="shared" si="10"/>
        <v>0</v>
      </c>
      <c r="AQ59" s="72">
        <f t="shared" si="11"/>
        <v>0</v>
      </c>
      <c r="AR59" s="72">
        <f t="shared" si="12"/>
        <v>0</v>
      </c>
      <c r="AS59" s="72">
        <f t="shared" si="13"/>
        <v>0</v>
      </c>
      <c r="AT59" s="72">
        <f t="shared" si="14"/>
        <v>0</v>
      </c>
      <c r="AU59" s="72">
        <f t="shared" si="15"/>
        <v>0</v>
      </c>
      <c r="AV59" s="72">
        <f t="shared" si="16"/>
        <v>0</v>
      </c>
      <c r="AW59" s="72">
        <f t="shared" si="17"/>
        <v>0</v>
      </c>
      <c r="AX59" s="72">
        <f t="shared" si="18"/>
        <v>0</v>
      </c>
      <c r="AY59" s="72">
        <f t="shared" si="19"/>
        <v>0</v>
      </c>
      <c r="AZ59" s="72">
        <f t="shared" si="20"/>
        <v>0</v>
      </c>
      <c r="BA59" s="72">
        <f t="shared" si="21"/>
        <v>0</v>
      </c>
      <c r="BB59" s="72">
        <f t="shared" si="22"/>
        <v>0</v>
      </c>
      <c r="BC59" s="72">
        <f t="shared" si="23"/>
        <v>0</v>
      </c>
      <c r="BD59" s="72" t="str">
        <f t="shared" si="24"/>
        <v>0</v>
      </c>
      <c r="BE59" s="72" t="str">
        <f t="shared" si="25"/>
        <v>0</v>
      </c>
      <c r="BF59" s="72" t="str">
        <f t="shared" si="26"/>
        <v>0</v>
      </c>
      <c r="BG59" s="72" t="str">
        <f t="shared" si="27"/>
        <v>0</v>
      </c>
      <c r="BH59" s="72" t="str">
        <f t="shared" si="28"/>
        <v>0</v>
      </c>
      <c r="BI59" s="72" t="str">
        <f t="shared" si="29"/>
        <v>0</v>
      </c>
      <c r="BJ59" s="72" t="str">
        <f t="shared" si="30"/>
        <v>0</v>
      </c>
      <c r="BK59" s="72" t="str">
        <f t="shared" si="31"/>
        <v>0</v>
      </c>
      <c r="BL59" s="72" t="str">
        <f t="shared" si="32"/>
        <v>0</v>
      </c>
      <c r="BM59" s="72" t="str">
        <f t="shared" si="33"/>
        <v>0</v>
      </c>
      <c r="BN59" s="72" t="str">
        <f t="shared" si="34"/>
        <v>0</v>
      </c>
      <c r="BO59" s="72" t="str">
        <f t="shared" si="35"/>
        <v>0</v>
      </c>
      <c r="BP59" s="72" t="str">
        <f t="shared" si="36"/>
        <v>0</v>
      </c>
      <c r="BQ59" s="72" t="str">
        <f t="shared" si="37"/>
        <v>0</v>
      </c>
      <c r="BR59" s="72" t="str">
        <f t="shared" si="38"/>
        <v>0</v>
      </c>
      <c r="BT59" s="118"/>
    </row>
    <row r="60" spans="1:72" ht="20.100000000000001" customHeight="1" thickBot="1">
      <c r="A60" s="26"/>
      <c r="B60" s="119" t="s">
        <v>65</v>
      </c>
      <c r="C60" s="145">
        <v>0.49652777777777773</v>
      </c>
      <c r="D60" s="253" t="s">
        <v>361</v>
      </c>
      <c r="E60" s="254"/>
      <c r="F60" s="92"/>
      <c r="G60" s="92"/>
      <c r="H60" s="186"/>
      <c r="I60" s="187"/>
      <c r="J60" s="60"/>
      <c r="K60" s="60"/>
      <c r="L60" s="60"/>
      <c r="M60" s="61"/>
      <c r="N60" s="61"/>
      <c r="O60" s="60"/>
      <c r="P60" s="60"/>
      <c r="Q60" s="60"/>
      <c r="R60" s="60"/>
      <c r="S60" s="60"/>
      <c r="T60" s="61"/>
      <c r="U60" s="61"/>
      <c r="V60" s="60"/>
      <c r="W60" s="60"/>
      <c r="X60" s="60"/>
      <c r="Y60" s="60"/>
      <c r="Z60" s="60"/>
      <c r="AA60" s="61"/>
      <c r="AB60" s="61"/>
      <c r="AC60" s="60"/>
      <c r="AD60" s="60"/>
      <c r="AE60" s="60"/>
      <c r="AF60" s="60"/>
      <c r="AG60" s="60"/>
      <c r="AH60" s="61"/>
      <c r="AI60" s="61"/>
      <c r="AJ60" s="60"/>
      <c r="AK60" s="60"/>
      <c r="AL60" s="60"/>
      <c r="AM60" s="60"/>
      <c r="AN60" s="70"/>
      <c r="AO60" s="72">
        <f t="shared" si="9"/>
        <v>0</v>
      </c>
      <c r="AP60" s="72">
        <f t="shared" si="10"/>
        <v>0</v>
      </c>
      <c r="AQ60" s="72">
        <f t="shared" si="11"/>
        <v>0</v>
      </c>
      <c r="AR60" s="72">
        <f t="shared" si="12"/>
        <v>0</v>
      </c>
      <c r="AS60" s="72">
        <f t="shared" si="13"/>
        <v>0</v>
      </c>
      <c r="AT60" s="72">
        <f t="shared" si="14"/>
        <v>0</v>
      </c>
      <c r="AU60" s="72">
        <f t="shared" si="15"/>
        <v>0</v>
      </c>
      <c r="AV60" s="72">
        <f t="shared" si="16"/>
        <v>0</v>
      </c>
      <c r="AW60" s="72">
        <f t="shared" si="17"/>
        <v>0</v>
      </c>
      <c r="AX60" s="72">
        <f t="shared" si="18"/>
        <v>0</v>
      </c>
      <c r="AY60" s="72">
        <f t="shared" si="19"/>
        <v>0</v>
      </c>
      <c r="AZ60" s="72">
        <f t="shared" si="20"/>
        <v>0</v>
      </c>
      <c r="BA60" s="72">
        <f t="shared" si="21"/>
        <v>0</v>
      </c>
      <c r="BB60" s="72">
        <f t="shared" si="22"/>
        <v>0</v>
      </c>
      <c r="BC60" s="72">
        <f t="shared" si="23"/>
        <v>0</v>
      </c>
      <c r="BD60" s="72" t="str">
        <f t="shared" si="24"/>
        <v>0</v>
      </c>
      <c r="BE60" s="72" t="str">
        <f t="shared" si="25"/>
        <v>0</v>
      </c>
      <c r="BF60" s="72" t="str">
        <f t="shared" si="26"/>
        <v>0</v>
      </c>
      <c r="BG60" s="72" t="str">
        <f t="shared" si="27"/>
        <v>0</v>
      </c>
      <c r="BH60" s="72" t="str">
        <f t="shared" si="28"/>
        <v>0</v>
      </c>
      <c r="BI60" s="72" t="str">
        <f t="shared" si="29"/>
        <v>0</v>
      </c>
      <c r="BJ60" s="72" t="str">
        <f t="shared" si="30"/>
        <v>0</v>
      </c>
      <c r="BK60" s="72" t="str">
        <f t="shared" si="31"/>
        <v>0</v>
      </c>
      <c r="BL60" s="72" t="str">
        <f t="shared" si="32"/>
        <v>0</v>
      </c>
      <c r="BM60" s="72" t="str">
        <f t="shared" si="33"/>
        <v>0</v>
      </c>
      <c r="BN60" s="72" t="str">
        <f t="shared" si="34"/>
        <v>0</v>
      </c>
      <c r="BO60" s="72" t="str">
        <f t="shared" si="35"/>
        <v>0</v>
      </c>
      <c r="BP60" s="72" t="str">
        <f t="shared" si="36"/>
        <v>0</v>
      </c>
      <c r="BQ60" s="72" t="str">
        <f t="shared" si="37"/>
        <v>0</v>
      </c>
      <c r="BR60" s="72" t="str">
        <f t="shared" si="38"/>
        <v>0</v>
      </c>
      <c r="BT60" s="118"/>
    </row>
    <row r="61" spans="1:72" ht="20.100000000000001" customHeight="1" thickBot="1">
      <c r="A61" s="26"/>
      <c r="B61" s="119" t="s">
        <v>65</v>
      </c>
      <c r="C61" s="145">
        <v>0.52083333333333337</v>
      </c>
      <c r="D61" s="255" t="s">
        <v>345</v>
      </c>
      <c r="E61" s="255"/>
      <c r="F61" s="92"/>
      <c r="G61" s="92"/>
      <c r="H61" s="186"/>
      <c r="I61" s="187"/>
      <c r="J61" s="60"/>
      <c r="K61" s="60"/>
      <c r="L61" s="60"/>
      <c r="M61" s="61"/>
      <c r="N61" s="61"/>
      <c r="O61" s="60"/>
      <c r="P61" s="60"/>
      <c r="Q61" s="60"/>
      <c r="R61" s="60"/>
      <c r="S61" s="60"/>
      <c r="T61" s="61"/>
      <c r="U61" s="61"/>
      <c r="V61" s="60"/>
      <c r="W61" s="60"/>
      <c r="X61" s="60"/>
      <c r="Y61" s="60"/>
      <c r="Z61" s="60"/>
      <c r="AA61" s="61"/>
      <c r="AB61" s="61"/>
      <c r="AC61" s="60"/>
      <c r="AD61" s="60"/>
      <c r="AE61" s="60"/>
      <c r="AF61" s="60"/>
      <c r="AG61" s="60"/>
      <c r="AH61" s="61"/>
      <c r="AI61" s="61"/>
      <c r="AJ61" s="60"/>
      <c r="AK61" s="60"/>
      <c r="AL61" s="60"/>
      <c r="AM61" s="60"/>
      <c r="AN61" s="70"/>
      <c r="AO61" s="72">
        <f t="shared" si="9"/>
        <v>0</v>
      </c>
      <c r="AP61" s="72">
        <f t="shared" si="10"/>
        <v>0</v>
      </c>
      <c r="AQ61" s="72">
        <f t="shared" si="11"/>
        <v>0</v>
      </c>
      <c r="AR61" s="72">
        <f t="shared" si="12"/>
        <v>0</v>
      </c>
      <c r="AS61" s="72">
        <f t="shared" si="13"/>
        <v>0</v>
      </c>
      <c r="AT61" s="72">
        <f t="shared" si="14"/>
        <v>0</v>
      </c>
      <c r="AU61" s="72">
        <f t="shared" si="15"/>
        <v>0</v>
      </c>
      <c r="AV61" s="72">
        <f t="shared" si="16"/>
        <v>0</v>
      </c>
      <c r="AW61" s="72">
        <f t="shared" si="17"/>
        <v>0</v>
      </c>
      <c r="AX61" s="72">
        <f t="shared" si="18"/>
        <v>0</v>
      </c>
      <c r="AY61" s="72">
        <f t="shared" si="19"/>
        <v>0</v>
      </c>
      <c r="AZ61" s="72">
        <f t="shared" si="20"/>
        <v>0</v>
      </c>
      <c r="BA61" s="72">
        <f t="shared" si="21"/>
        <v>0</v>
      </c>
      <c r="BB61" s="72">
        <f t="shared" si="22"/>
        <v>0</v>
      </c>
      <c r="BC61" s="72">
        <f t="shared" si="23"/>
        <v>0</v>
      </c>
      <c r="BD61" s="72" t="str">
        <f t="shared" ref="BD61" si="103">IF(AO61&gt;0,($G61*AO61*$F$14),"0")</f>
        <v>0</v>
      </c>
      <c r="BE61" s="72" t="str">
        <f t="shared" ref="BE61" si="104">IF(AP61&gt;0,($G61*AP61*$F$15),"0")</f>
        <v>0</v>
      </c>
      <c r="BF61" s="72" t="str">
        <f t="shared" ref="BF61" si="105">IF(AQ61&gt;0,($G61*AQ61*$F$16),"0")</f>
        <v>0</v>
      </c>
      <c r="BG61" s="72" t="str">
        <f t="shared" ref="BG61" si="106">IF(AR61&gt;0,($G61*AR61*$F$17),"0")</f>
        <v>0</v>
      </c>
      <c r="BH61" s="72" t="str">
        <f t="shared" ref="BH61" si="107">IF(AS61&gt;0,($G61*AS61*$F$18),"0")</f>
        <v>0</v>
      </c>
      <c r="BI61" s="72" t="str">
        <f t="shared" ref="BI61" si="108">IF(AT61&gt;0,($G61*AT61*$F$19),"0")</f>
        <v>0</v>
      </c>
      <c r="BJ61" s="72" t="str">
        <f t="shared" ref="BJ61" si="109">IF(AU61&gt;0,($G61*AU61*$F$20),"0")</f>
        <v>0</v>
      </c>
      <c r="BK61" s="72" t="str">
        <f t="shared" ref="BK61" si="110">IF(AV61&gt;0,($G61*AV61*$F$21),"0")</f>
        <v>0</v>
      </c>
      <c r="BL61" s="72" t="str">
        <f t="shared" ref="BL61" si="111">IF(AW61&gt;0,($G61*AW61*$F$22),"0")</f>
        <v>0</v>
      </c>
      <c r="BM61" s="72" t="str">
        <f t="shared" ref="BM61" si="112">IF(AX61&gt;0,($G61*AX61*$F$23),"0")</f>
        <v>0</v>
      </c>
      <c r="BN61" s="72" t="str">
        <f t="shared" ref="BN61" si="113">IF(AY61&gt;0,($G61*AY61*$F$24),"0")</f>
        <v>0</v>
      </c>
      <c r="BO61" s="72" t="str">
        <f t="shared" ref="BO61" si="114">IF(AZ61&gt;0,($G61*AZ61*$F$25),"0")</f>
        <v>0</v>
      </c>
      <c r="BP61" s="72" t="str">
        <f t="shared" ref="BP61" si="115">IF(BA61&gt;0,($G61*BA61*$F$26),"0")</f>
        <v>0</v>
      </c>
      <c r="BQ61" s="72" t="str">
        <f t="shared" ref="BQ61" si="116">IF(BB61&gt;0,($G61*BB61*$F$27),"0")</f>
        <v>0</v>
      </c>
      <c r="BR61" s="72" t="str">
        <f t="shared" ref="BR61" si="117">IF(BC61&gt;0,($G61*BC61*$F$28),"0")</f>
        <v>0</v>
      </c>
      <c r="BT61" s="118"/>
    </row>
    <row r="62" spans="1:72" ht="20.100000000000001" customHeight="1" thickBot="1">
      <c r="A62" s="26"/>
      <c r="B62" s="88" t="s">
        <v>66</v>
      </c>
      <c r="C62" s="130">
        <v>0.53472222222222221</v>
      </c>
      <c r="D62" s="130" t="s">
        <v>268</v>
      </c>
      <c r="E62" s="138" t="s">
        <v>287</v>
      </c>
      <c r="F62" s="138">
        <v>190</v>
      </c>
      <c r="G62" s="138">
        <f>$F62*'Campaign Total'!$F$48</f>
        <v>209.00000000000003</v>
      </c>
      <c r="H62" s="186">
        <f t="shared" ref="H62" si="118">SUM(AO62:BC62)</f>
        <v>0</v>
      </c>
      <c r="I62" s="187">
        <f t="shared" ref="I62" si="119">SUM(BD62:BR62)</f>
        <v>0</v>
      </c>
      <c r="J62" s="60"/>
      <c r="K62" s="60"/>
      <c r="L62" s="60"/>
      <c r="M62" s="62"/>
      <c r="N62" s="62"/>
      <c r="O62" s="60"/>
      <c r="P62" s="60"/>
      <c r="Q62" s="60"/>
      <c r="R62" s="60"/>
      <c r="S62" s="60"/>
      <c r="T62" s="62"/>
      <c r="U62" s="62"/>
      <c r="V62" s="60"/>
      <c r="W62" s="60"/>
      <c r="X62" s="60"/>
      <c r="Y62" s="60"/>
      <c r="Z62" s="60"/>
      <c r="AA62" s="62"/>
      <c r="AB62" s="62"/>
      <c r="AC62" s="60"/>
      <c r="AD62" s="60"/>
      <c r="AE62" s="60"/>
      <c r="AF62" s="60"/>
      <c r="AG62" s="60"/>
      <c r="AH62" s="62"/>
      <c r="AI62" s="62"/>
      <c r="AJ62" s="60"/>
      <c r="AK62" s="60"/>
      <c r="AL62" s="60"/>
      <c r="AM62" s="60"/>
      <c r="AN62" s="70"/>
      <c r="AO62" s="72">
        <f t="shared" si="9"/>
        <v>0</v>
      </c>
      <c r="AP62" s="72">
        <f t="shared" si="10"/>
        <v>0</v>
      </c>
      <c r="AQ62" s="72">
        <f t="shared" si="11"/>
        <v>0</v>
      </c>
      <c r="AR62" s="72">
        <f t="shared" si="12"/>
        <v>0</v>
      </c>
      <c r="AS62" s="72">
        <f t="shared" si="13"/>
        <v>0</v>
      </c>
      <c r="AT62" s="72">
        <f t="shared" si="14"/>
        <v>0</v>
      </c>
      <c r="AU62" s="72">
        <f t="shared" si="15"/>
        <v>0</v>
      </c>
      <c r="AV62" s="72">
        <f t="shared" si="16"/>
        <v>0</v>
      </c>
      <c r="AW62" s="72">
        <f t="shared" si="17"/>
        <v>0</v>
      </c>
      <c r="AX62" s="72">
        <f t="shared" si="18"/>
        <v>0</v>
      </c>
      <c r="AY62" s="72">
        <f t="shared" si="19"/>
        <v>0</v>
      </c>
      <c r="AZ62" s="72">
        <f t="shared" si="20"/>
        <v>0</v>
      </c>
      <c r="BA62" s="72">
        <f t="shared" si="21"/>
        <v>0</v>
      </c>
      <c r="BB62" s="72">
        <f t="shared" si="22"/>
        <v>0</v>
      </c>
      <c r="BC62" s="72">
        <f t="shared" si="23"/>
        <v>0</v>
      </c>
      <c r="BD62" s="72" t="str">
        <f t="shared" ref="BD62" si="120">IF(AO62&gt;0,($G62*AO62*$F$14),"0")</f>
        <v>0</v>
      </c>
      <c r="BE62" s="72" t="str">
        <f t="shared" ref="BE62" si="121">IF(AP62&gt;0,($G62*AP62*$F$15),"0")</f>
        <v>0</v>
      </c>
      <c r="BF62" s="72" t="str">
        <f t="shared" ref="BF62" si="122">IF(AQ62&gt;0,($G62*AQ62*$F$16),"0")</f>
        <v>0</v>
      </c>
      <c r="BG62" s="72" t="str">
        <f t="shared" ref="BG62" si="123">IF(AR62&gt;0,($G62*AR62*$F$17),"0")</f>
        <v>0</v>
      </c>
      <c r="BH62" s="72" t="str">
        <f t="shared" ref="BH62" si="124">IF(AS62&gt;0,($G62*AS62*$F$18),"0")</f>
        <v>0</v>
      </c>
      <c r="BI62" s="72" t="str">
        <f t="shared" ref="BI62" si="125">IF(AT62&gt;0,($G62*AT62*$F$19),"0")</f>
        <v>0</v>
      </c>
      <c r="BJ62" s="72" t="str">
        <f t="shared" ref="BJ62" si="126">IF(AU62&gt;0,($G62*AU62*$F$20),"0")</f>
        <v>0</v>
      </c>
      <c r="BK62" s="72" t="str">
        <f t="shared" ref="BK62" si="127">IF(AV62&gt;0,($G62*AV62*$F$21),"0")</f>
        <v>0</v>
      </c>
      <c r="BL62" s="72" t="str">
        <f t="shared" ref="BL62" si="128">IF(AW62&gt;0,($G62*AW62*$F$22),"0")</f>
        <v>0</v>
      </c>
      <c r="BM62" s="72" t="str">
        <f t="shared" ref="BM62" si="129">IF(AX62&gt;0,($G62*AX62*$F$23),"0")</f>
        <v>0</v>
      </c>
      <c r="BN62" s="72" t="str">
        <f t="shared" ref="BN62" si="130">IF(AY62&gt;0,($G62*AY62*$F$24),"0")</f>
        <v>0</v>
      </c>
      <c r="BO62" s="72" t="str">
        <f t="shared" ref="BO62" si="131">IF(AZ62&gt;0,($G62*AZ62*$F$25),"0")</f>
        <v>0</v>
      </c>
      <c r="BP62" s="72" t="str">
        <f t="shared" ref="BP62" si="132">IF(BA62&gt;0,($G62*BA62*$F$26),"0")</f>
        <v>0</v>
      </c>
      <c r="BQ62" s="72" t="str">
        <f t="shared" ref="BQ62" si="133">IF(BB62&gt;0,($G62*BB62*$F$27),"0")</f>
        <v>0</v>
      </c>
      <c r="BR62" s="72" t="str">
        <f t="shared" ref="BR62" si="134">IF(BC62&gt;0,($G62*BC62*$F$28),"0")</f>
        <v>0</v>
      </c>
      <c r="BT62" s="118"/>
    </row>
    <row r="63" spans="1:72" ht="20.100000000000001" customHeight="1" thickBot="1">
      <c r="A63" s="26"/>
      <c r="B63" s="119" t="s">
        <v>65</v>
      </c>
      <c r="C63" s="145">
        <v>0.53819444444444442</v>
      </c>
      <c r="D63" s="256" t="s">
        <v>362</v>
      </c>
      <c r="E63" s="256"/>
      <c r="F63" s="92"/>
      <c r="G63" s="92"/>
      <c r="H63" s="186"/>
      <c r="I63" s="187"/>
      <c r="J63" s="60"/>
      <c r="K63" s="60"/>
      <c r="L63" s="60"/>
      <c r="M63" s="61"/>
      <c r="N63" s="61"/>
      <c r="O63" s="60"/>
      <c r="P63" s="60"/>
      <c r="Q63" s="60"/>
      <c r="R63" s="60"/>
      <c r="S63" s="60"/>
      <c r="T63" s="61"/>
      <c r="U63" s="61"/>
      <c r="V63" s="60"/>
      <c r="W63" s="60"/>
      <c r="X63" s="60"/>
      <c r="Y63" s="60"/>
      <c r="Z63" s="60"/>
      <c r="AA63" s="61"/>
      <c r="AB63" s="61"/>
      <c r="AC63" s="60"/>
      <c r="AD63" s="60"/>
      <c r="AE63" s="60"/>
      <c r="AF63" s="60"/>
      <c r="AG63" s="60"/>
      <c r="AH63" s="61"/>
      <c r="AI63" s="61"/>
      <c r="AJ63" s="60"/>
      <c r="AK63" s="60"/>
      <c r="AL63" s="60"/>
      <c r="AM63" s="60"/>
      <c r="AN63" s="70"/>
      <c r="AO63" s="72">
        <f t="shared" si="9"/>
        <v>0</v>
      </c>
      <c r="AP63" s="72">
        <f t="shared" si="10"/>
        <v>0</v>
      </c>
      <c r="AQ63" s="72">
        <f t="shared" si="11"/>
        <v>0</v>
      </c>
      <c r="AR63" s="72">
        <f t="shared" si="12"/>
        <v>0</v>
      </c>
      <c r="AS63" s="72">
        <f t="shared" si="13"/>
        <v>0</v>
      </c>
      <c r="AT63" s="72">
        <f t="shared" si="14"/>
        <v>0</v>
      </c>
      <c r="AU63" s="72">
        <f t="shared" si="15"/>
        <v>0</v>
      </c>
      <c r="AV63" s="72">
        <f t="shared" si="16"/>
        <v>0</v>
      </c>
      <c r="AW63" s="72">
        <f t="shared" si="17"/>
        <v>0</v>
      </c>
      <c r="AX63" s="72">
        <f t="shared" si="18"/>
        <v>0</v>
      </c>
      <c r="AY63" s="72">
        <f t="shared" si="19"/>
        <v>0</v>
      </c>
      <c r="AZ63" s="72">
        <f t="shared" si="20"/>
        <v>0</v>
      </c>
      <c r="BA63" s="72">
        <f t="shared" si="21"/>
        <v>0</v>
      </c>
      <c r="BB63" s="72">
        <f t="shared" si="22"/>
        <v>0</v>
      </c>
      <c r="BC63" s="72">
        <f t="shared" si="23"/>
        <v>0</v>
      </c>
      <c r="BD63" s="72" t="str">
        <f t="shared" si="24"/>
        <v>0</v>
      </c>
      <c r="BE63" s="72" t="str">
        <f t="shared" si="25"/>
        <v>0</v>
      </c>
      <c r="BF63" s="72" t="str">
        <f t="shared" si="26"/>
        <v>0</v>
      </c>
      <c r="BG63" s="72" t="str">
        <f t="shared" si="27"/>
        <v>0</v>
      </c>
      <c r="BH63" s="72" t="str">
        <f t="shared" si="28"/>
        <v>0</v>
      </c>
      <c r="BI63" s="72" t="str">
        <f t="shared" si="29"/>
        <v>0</v>
      </c>
      <c r="BJ63" s="72" t="str">
        <f t="shared" si="30"/>
        <v>0</v>
      </c>
      <c r="BK63" s="72" t="str">
        <f t="shared" si="31"/>
        <v>0</v>
      </c>
      <c r="BL63" s="72" t="str">
        <f t="shared" si="32"/>
        <v>0</v>
      </c>
      <c r="BM63" s="72" t="str">
        <f t="shared" si="33"/>
        <v>0</v>
      </c>
      <c r="BN63" s="72" t="str">
        <f t="shared" si="34"/>
        <v>0</v>
      </c>
      <c r="BO63" s="72" t="str">
        <f t="shared" si="35"/>
        <v>0</v>
      </c>
      <c r="BP63" s="72" t="str">
        <f t="shared" si="36"/>
        <v>0</v>
      </c>
      <c r="BQ63" s="72" t="str">
        <f t="shared" si="37"/>
        <v>0</v>
      </c>
      <c r="BR63" s="72" t="str">
        <f t="shared" si="38"/>
        <v>0</v>
      </c>
      <c r="BT63" s="118"/>
    </row>
    <row r="64" spans="1:72" ht="20.100000000000001" customHeight="1" thickBot="1">
      <c r="A64" s="26"/>
      <c r="B64" s="88" t="s">
        <v>66</v>
      </c>
      <c r="C64" s="130">
        <v>0.55555555555555558</v>
      </c>
      <c r="D64" s="130" t="s">
        <v>269</v>
      </c>
      <c r="E64" s="130" t="s">
        <v>288</v>
      </c>
      <c r="F64" s="138">
        <v>220</v>
      </c>
      <c r="G64" s="138">
        <f>$F64*'Campaign Total'!$F$48</f>
        <v>242.00000000000003</v>
      </c>
      <c r="H64" s="186">
        <f>SUM(AO64:BC64)</f>
        <v>0</v>
      </c>
      <c r="I64" s="187">
        <f>SUM(BD64:BR64)</f>
        <v>0</v>
      </c>
      <c r="J64" s="60"/>
      <c r="K64" s="60"/>
      <c r="L64" s="60"/>
      <c r="M64" s="62"/>
      <c r="N64" s="62"/>
      <c r="O64" s="60"/>
      <c r="P64" s="60"/>
      <c r="Q64" s="60"/>
      <c r="R64" s="60"/>
      <c r="S64" s="60"/>
      <c r="T64" s="62"/>
      <c r="U64" s="62"/>
      <c r="V64" s="60"/>
      <c r="W64" s="60"/>
      <c r="X64" s="60"/>
      <c r="Y64" s="60"/>
      <c r="Z64" s="60"/>
      <c r="AA64" s="62"/>
      <c r="AB64" s="62"/>
      <c r="AC64" s="60"/>
      <c r="AD64" s="60"/>
      <c r="AE64" s="60"/>
      <c r="AF64" s="60"/>
      <c r="AG64" s="60"/>
      <c r="AH64" s="62"/>
      <c r="AI64" s="62"/>
      <c r="AJ64" s="60"/>
      <c r="AK64" s="60"/>
      <c r="AL64" s="60"/>
      <c r="AM64" s="60"/>
      <c r="AN64" s="70"/>
      <c r="AO64" s="72">
        <f t="shared" si="9"/>
        <v>0</v>
      </c>
      <c r="AP64" s="72">
        <f t="shared" si="10"/>
        <v>0</v>
      </c>
      <c r="AQ64" s="72">
        <f t="shared" si="11"/>
        <v>0</v>
      </c>
      <c r="AR64" s="72">
        <f t="shared" si="12"/>
        <v>0</v>
      </c>
      <c r="AS64" s="72">
        <f t="shared" si="13"/>
        <v>0</v>
      </c>
      <c r="AT64" s="72">
        <f t="shared" si="14"/>
        <v>0</v>
      </c>
      <c r="AU64" s="72">
        <f t="shared" si="15"/>
        <v>0</v>
      </c>
      <c r="AV64" s="72">
        <f t="shared" si="16"/>
        <v>0</v>
      </c>
      <c r="AW64" s="72">
        <f t="shared" si="17"/>
        <v>0</v>
      </c>
      <c r="AX64" s="72">
        <f t="shared" si="18"/>
        <v>0</v>
      </c>
      <c r="AY64" s="72">
        <f t="shared" si="19"/>
        <v>0</v>
      </c>
      <c r="AZ64" s="72">
        <f t="shared" si="20"/>
        <v>0</v>
      </c>
      <c r="BA64" s="72">
        <f t="shared" si="21"/>
        <v>0</v>
      </c>
      <c r="BB64" s="72">
        <f t="shared" si="22"/>
        <v>0</v>
      </c>
      <c r="BC64" s="72">
        <f t="shared" si="23"/>
        <v>0</v>
      </c>
      <c r="BD64" s="72" t="str">
        <f t="shared" si="24"/>
        <v>0</v>
      </c>
      <c r="BE64" s="72" t="str">
        <f t="shared" si="25"/>
        <v>0</v>
      </c>
      <c r="BF64" s="72" t="str">
        <f t="shared" si="26"/>
        <v>0</v>
      </c>
      <c r="BG64" s="72" t="str">
        <f t="shared" si="27"/>
        <v>0</v>
      </c>
      <c r="BH64" s="72" t="str">
        <f t="shared" si="28"/>
        <v>0</v>
      </c>
      <c r="BI64" s="72" t="str">
        <f t="shared" si="29"/>
        <v>0</v>
      </c>
      <c r="BJ64" s="72" t="str">
        <f t="shared" si="30"/>
        <v>0</v>
      </c>
      <c r="BK64" s="72" t="str">
        <f t="shared" si="31"/>
        <v>0</v>
      </c>
      <c r="BL64" s="72" t="str">
        <f t="shared" si="32"/>
        <v>0</v>
      </c>
      <c r="BM64" s="72" t="str">
        <f t="shared" si="33"/>
        <v>0</v>
      </c>
      <c r="BN64" s="72" t="str">
        <f t="shared" si="34"/>
        <v>0</v>
      </c>
      <c r="BO64" s="72" t="str">
        <f t="shared" si="35"/>
        <v>0</v>
      </c>
      <c r="BP64" s="72" t="str">
        <f t="shared" si="36"/>
        <v>0</v>
      </c>
      <c r="BQ64" s="72" t="str">
        <f t="shared" si="37"/>
        <v>0</v>
      </c>
      <c r="BR64" s="72" t="str">
        <f t="shared" si="38"/>
        <v>0</v>
      </c>
      <c r="BT64" s="118"/>
    </row>
    <row r="65" spans="1:72" ht="20.100000000000001" customHeight="1" thickBot="1">
      <c r="A65" s="26"/>
      <c r="B65" s="119" t="s">
        <v>65</v>
      </c>
      <c r="C65" s="145">
        <v>0.55902777777777779</v>
      </c>
      <c r="D65" s="256" t="s">
        <v>362</v>
      </c>
      <c r="E65" s="256"/>
      <c r="F65" s="92"/>
      <c r="G65" s="92"/>
      <c r="H65" s="186"/>
      <c r="I65" s="187"/>
      <c r="J65" s="60"/>
      <c r="K65" s="60"/>
      <c r="L65" s="60"/>
      <c r="M65" s="61"/>
      <c r="N65" s="61"/>
      <c r="O65" s="60"/>
      <c r="P65" s="60"/>
      <c r="Q65" s="60"/>
      <c r="R65" s="60"/>
      <c r="S65" s="60"/>
      <c r="T65" s="61"/>
      <c r="U65" s="61"/>
      <c r="V65" s="60"/>
      <c r="W65" s="60"/>
      <c r="X65" s="60"/>
      <c r="Y65" s="60"/>
      <c r="Z65" s="60"/>
      <c r="AA65" s="61"/>
      <c r="AB65" s="61"/>
      <c r="AC65" s="60"/>
      <c r="AD65" s="60"/>
      <c r="AE65" s="60"/>
      <c r="AF65" s="60"/>
      <c r="AG65" s="60"/>
      <c r="AH65" s="61"/>
      <c r="AI65" s="61"/>
      <c r="AJ65" s="60"/>
      <c r="AK65" s="60"/>
      <c r="AL65" s="60"/>
      <c r="AM65" s="60"/>
      <c r="AN65" s="70"/>
      <c r="AO65" s="72">
        <f t="shared" si="9"/>
        <v>0</v>
      </c>
      <c r="AP65" s="72">
        <f t="shared" si="10"/>
        <v>0</v>
      </c>
      <c r="AQ65" s="72">
        <f t="shared" si="11"/>
        <v>0</v>
      </c>
      <c r="AR65" s="72">
        <f t="shared" si="12"/>
        <v>0</v>
      </c>
      <c r="AS65" s="72">
        <f t="shared" si="13"/>
        <v>0</v>
      </c>
      <c r="AT65" s="72">
        <f t="shared" si="14"/>
        <v>0</v>
      </c>
      <c r="AU65" s="72">
        <f t="shared" si="15"/>
        <v>0</v>
      </c>
      <c r="AV65" s="72">
        <f t="shared" si="16"/>
        <v>0</v>
      </c>
      <c r="AW65" s="72">
        <f t="shared" si="17"/>
        <v>0</v>
      </c>
      <c r="AX65" s="72">
        <f t="shared" si="18"/>
        <v>0</v>
      </c>
      <c r="AY65" s="72">
        <f t="shared" si="19"/>
        <v>0</v>
      </c>
      <c r="AZ65" s="72">
        <f t="shared" si="20"/>
        <v>0</v>
      </c>
      <c r="BA65" s="72">
        <f t="shared" si="21"/>
        <v>0</v>
      </c>
      <c r="BB65" s="72">
        <f t="shared" si="22"/>
        <v>0</v>
      </c>
      <c r="BC65" s="72">
        <f t="shared" si="23"/>
        <v>0</v>
      </c>
      <c r="BD65" s="72" t="str">
        <f t="shared" si="24"/>
        <v>0</v>
      </c>
      <c r="BE65" s="72" t="str">
        <f t="shared" si="25"/>
        <v>0</v>
      </c>
      <c r="BF65" s="72" t="str">
        <f t="shared" si="26"/>
        <v>0</v>
      </c>
      <c r="BG65" s="72" t="str">
        <f t="shared" si="27"/>
        <v>0</v>
      </c>
      <c r="BH65" s="72" t="str">
        <f t="shared" si="28"/>
        <v>0</v>
      </c>
      <c r="BI65" s="72" t="str">
        <f t="shared" si="29"/>
        <v>0</v>
      </c>
      <c r="BJ65" s="72" t="str">
        <f t="shared" si="30"/>
        <v>0</v>
      </c>
      <c r="BK65" s="72" t="str">
        <f t="shared" si="31"/>
        <v>0</v>
      </c>
      <c r="BL65" s="72" t="str">
        <f t="shared" si="32"/>
        <v>0</v>
      </c>
      <c r="BM65" s="72" t="str">
        <f t="shared" si="33"/>
        <v>0</v>
      </c>
      <c r="BN65" s="72" t="str">
        <f t="shared" si="34"/>
        <v>0</v>
      </c>
      <c r="BO65" s="72" t="str">
        <f t="shared" si="35"/>
        <v>0</v>
      </c>
      <c r="BP65" s="72" t="str">
        <f t="shared" si="36"/>
        <v>0</v>
      </c>
      <c r="BQ65" s="72" t="str">
        <f t="shared" si="37"/>
        <v>0</v>
      </c>
      <c r="BR65" s="72" t="str">
        <f t="shared" si="38"/>
        <v>0</v>
      </c>
      <c r="BT65" s="118"/>
    </row>
    <row r="66" spans="1:72" ht="20.100000000000001" customHeight="1" thickBot="1">
      <c r="A66" s="25"/>
      <c r="B66" s="119" t="s">
        <v>65</v>
      </c>
      <c r="C66" s="145">
        <v>0.5625</v>
      </c>
      <c r="D66" s="256" t="s">
        <v>84</v>
      </c>
      <c r="E66" s="256"/>
      <c r="F66" s="92"/>
      <c r="G66" s="92"/>
      <c r="H66" s="186"/>
      <c r="I66" s="187"/>
      <c r="J66" s="60"/>
      <c r="K66" s="60"/>
      <c r="L66" s="60"/>
      <c r="M66" s="61"/>
      <c r="N66" s="61"/>
      <c r="O66" s="60"/>
      <c r="P66" s="60"/>
      <c r="Q66" s="60"/>
      <c r="R66" s="60"/>
      <c r="S66" s="60"/>
      <c r="T66" s="61"/>
      <c r="U66" s="61"/>
      <c r="V66" s="60"/>
      <c r="W66" s="60"/>
      <c r="X66" s="60"/>
      <c r="Y66" s="60"/>
      <c r="Z66" s="60"/>
      <c r="AA66" s="61"/>
      <c r="AB66" s="61"/>
      <c r="AC66" s="60"/>
      <c r="AD66" s="60"/>
      <c r="AE66" s="60"/>
      <c r="AF66" s="60"/>
      <c r="AG66" s="60"/>
      <c r="AH66" s="61"/>
      <c r="AI66" s="61"/>
      <c r="AJ66" s="60"/>
      <c r="AK66" s="60"/>
      <c r="AL66" s="60"/>
      <c r="AM66" s="60"/>
      <c r="AN66" s="70"/>
      <c r="AO66" s="72">
        <f t="shared" si="9"/>
        <v>0</v>
      </c>
      <c r="AP66" s="72">
        <f t="shared" si="10"/>
        <v>0</v>
      </c>
      <c r="AQ66" s="72">
        <f t="shared" si="11"/>
        <v>0</v>
      </c>
      <c r="AR66" s="72">
        <f t="shared" si="12"/>
        <v>0</v>
      </c>
      <c r="AS66" s="72">
        <f t="shared" si="13"/>
        <v>0</v>
      </c>
      <c r="AT66" s="72">
        <f t="shared" si="14"/>
        <v>0</v>
      </c>
      <c r="AU66" s="72">
        <f t="shared" si="15"/>
        <v>0</v>
      </c>
      <c r="AV66" s="72">
        <f t="shared" si="16"/>
        <v>0</v>
      </c>
      <c r="AW66" s="72">
        <f t="shared" si="17"/>
        <v>0</v>
      </c>
      <c r="AX66" s="72">
        <f t="shared" si="18"/>
        <v>0</v>
      </c>
      <c r="AY66" s="72">
        <f t="shared" si="19"/>
        <v>0</v>
      </c>
      <c r="AZ66" s="72">
        <f t="shared" si="20"/>
        <v>0</v>
      </c>
      <c r="BA66" s="72">
        <f t="shared" si="21"/>
        <v>0</v>
      </c>
      <c r="BB66" s="72">
        <f t="shared" si="22"/>
        <v>0</v>
      </c>
      <c r="BC66" s="72">
        <f t="shared" si="23"/>
        <v>0</v>
      </c>
      <c r="BD66" s="72" t="str">
        <f t="shared" si="24"/>
        <v>0</v>
      </c>
      <c r="BE66" s="72" t="str">
        <f t="shared" si="25"/>
        <v>0</v>
      </c>
      <c r="BF66" s="72" t="str">
        <f t="shared" si="26"/>
        <v>0</v>
      </c>
      <c r="BG66" s="72" t="str">
        <f t="shared" si="27"/>
        <v>0</v>
      </c>
      <c r="BH66" s="72" t="str">
        <f t="shared" si="28"/>
        <v>0</v>
      </c>
      <c r="BI66" s="72" t="str">
        <f t="shared" si="29"/>
        <v>0</v>
      </c>
      <c r="BJ66" s="72" t="str">
        <f t="shared" si="30"/>
        <v>0</v>
      </c>
      <c r="BK66" s="72" t="str">
        <f t="shared" si="31"/>
        <v>0</v>
      </c>
      <c r="BL66" s="72" t="str">
        <f t="shared" si="32"/>
        <v>0</v>
      </c>
      <c r="BM66" s="72" t="str">
        <f t="shared" si="33"/>
        <v>0</v>
      </c>
      <c r="BN66" s="72" t="str">
        <f t="shared" si="34"/>
        <v>0</v>
      </c>
      <c r="BO66" s="72" t="str">
        <f t="shared" si="35"/>
        <v>0</v>
      </c>
      <c r="BP66" s="72" t="str">
        <f t="shared" si="36"/>
        <v>0</v>
      </c>
      <c r="BQ66" s="72" t="str">
        <f t="shared" si="37"/>
        <v>0</v>
      </c>
      <c r="BR66" s="72" t="str">
        <f t="shared" si="38"/>
        <v>0</v>
      </c>
      <c r="BT66" s="118"/>
    </row>
    <row r="67" spans="1:72" ht="20.100000000000001" customHeight="1" thickBot="1">
      <c r="A67" s="26"/>
      <c r="B67" s="88" t="s">
        <v>66</v>
      </c>
      <c r="C67" s="130">
        <v>0.57291666666666663</v>
      </c>
      <c r="D67" s="130" t="s">
        <v>400</v>
      </c>
      <c r="E67" s="130" t="s">
        <v>401</v>
      </c>
      <c r="F67" s="138">
        <v>600</v>
      </c>
      <c r="G67" s="138">
        <f>$F67*'Campaign Total'!$F$48</f>
        <v>660</v>
      </c>
      <c r="H67" s="186">
        <f>SUM(AO67:BC67)</f>
        <v>0</v>
      </c>
      <c r="I67" s="187">
        <f>SUM(BD67:BR67)</f>
        <v>0</v>
      </c>
      <c r="J67" s="60"/>
      <c r="K67" s="60"/>
      <c r="L67" s="60"/>
      <c r="M67" s="62"/>
      <c r="N67" s="62"/>
      <c r="O67" s="60"/>
      <c r="P67" s="60"/>
      <c r="Q67" s="60"/>
      <c r="R67" s="60"/>
      <c r="S67" s="60"/>
      <c r="T67" s="62"/>
      <c r="U67" s="62"/>
      <c r="V67" s="60"/>
      <c r="W67" s="60"/>
      <c r="X67" s="60"/>
      <c r="Y67" s="60"/>
      <c r="Z67" s="60"/>
      <c r="AA67" s="62"/>
      <c r="AB67" s="62"/>
      <c r="AC67" s="60"/>
      <c r="AD67" s="60"/>
      <c r="AE67" s="60"/>
      <c r="AF67" s="60"/>
      <c r="AG67" s="60"/>
      <c r="AH67" s="62"/>
      <c r="AI67" s="62"/>
      <c r="AJ67" s="60"/>
      <c r="AK67" s="60"/>
      <c r="AL67" s="60"/>
      <c r="AM67" s="60"/>
      <c r="AN67" s="70"/>
      <c r="AO67" s="72">
        <f t="shared" si="9"/>
        <v>0</v>
      </c>
      <c r="AP67" s="72">
        <f t="shared" si="10"/>
        <v>0</v>
      </c>
      <c r="AQ67" s="72">
        <f t="shared" si="11"/>
        <v>0</v>
      </c>
      <c r="AR67" s="72">
        <f t="shared" si="12"/>
        <v>0</v>
      </c>
      <c r="AS67" s="72">
        <f t="shared" si="13"/>
        <v>0</v>
      </c>
      <c r="AT67" s="72">
        <f t="shared" si="14"/>
        <v>0</v>
      </c>
      <c r="AU67" s="72">
        <f t="shared" si="15"/>
        <v>0</v>
      </c>
      <c r="AV67" s="72">
        <f t="shared" si="16"/>
        <v>0</v>
      </c>
      <c r="AW67" s="72">
        <f t="shared" si="17"/>
        <v>0</v>
      </c>
      <c r="AX67" s="72">
        <f t="shared" si="18"/>
        <v>0</v>
      </c>
      <c r="AY67" s="72">
        <f t="shared" si="19"/>
        <v>0</v>
      </c>
      <c r="AZ67" s="72">
        <f t="shared" si="20"/>
        <v>0</v>
      </c>
      <c r="BA67" s="72">
        <f t="shared" si="21"/>
        <v>0</v>
      </c>
      <c r="BB67" s="72">
        <f t="shared" si="22"/>
        <v>0</v>
      </c>
      <c r="BC67" s="72">
        <f t="shared" si="23"/>
        <v>0</v>
      </c>
      <c r="BD67" s="72" t="str">
        <f t="shared" si="24"/>
        <v>0</v>
      </c>
      <c r="BE67" s="72" t="str">
        <f t="shared" si="25"/>
        <v>0</v>
      </c>
      <c r="BF67" s="72" t="str">
        <f t="shared" si="26"/>
        <v>0</v>
      </c>
      <c r="BG67" s="72" t="str">
        <f t="shared" si="27"/>
        <v>0</v>
      </c>
      <c r="BH67" s="72" t="str">
        <f t="shared" si="28"/>
        <v>0</v>
      </c>
      <c r="BI67" s="72" t="str">
        <f t="shared" si="29"/>
        <v>0</v>
      </c>
      <c r="BJ67" s="72" t="str">
        <f t="shared" si="30"/>
        <v>0</v>
      </c>
      <c r="BK67" s="72" t="str">
        <f t="shared" si="31"/>
        <v>0</v>
      </c>
      <c r="BL67" s="72" t="str">
        <f t="shared" si="32"/>
        <v>0</v>
      </c>
      <c r="BM67" s="72" t="str">
        <f t="shared" si="33"/>
        <v>0</v>
      </c>
      <c r="BN67" s="72" t="str">
        <f t="shared" si="34"/>
        <v>0</v>
      </c>
      <c r="BO67" s="72" t="str">
        <f t="shared" si="35"/>
        <v>0</v>
      </c>
      <c r="BP67" s="72" t="str">
        <f t="shared" si="36"/>
        <v>0</v>
      </c>
      <c r="BQ67" s="72" t="str">
        <f t="shared" si="37"/>
        <v>0</v>
      </c>
      <c r="BR67" s="72" t="str">
        <f t="shared" si="38"/>
        <v>0</v>
      </c>
      <c r="BT67" s="118"/>
    </row>
    <row r="68" spans="1:72" ht="20.100000000000001" customHeight="1" thickBot="1">
      <c r="A68" s="25"/>
      <c r="B68" s="119" t="s">
        <v>65</v>
      </c>
      <c r="C68" s="145">
        <v>0.58333333333333337</v>
      </c>
      <c r="D68" s="255" t="s">
        <v>363</v>
      </c>
      <c r="E68" s="255"/>
      <c r="F68" s="92"/>
      <c r="G68" s="92"/>
      <c r="H68" s="186"/>
      <c r="I68" s="187"/>
      <c r="J68" s="60"/>
      <c r="K68" s="60"/>
      <c r="L68" s="60"/>
      <c r="M68" s="61"/>
      <c r="N68" s="61"/>
      <c r="O68" s="60"/>
      <c r="P68" s="60"/>
      <c r="Q68" s="60"/>
      <c r="R68" s="60"/>
      <c r="S68" s="60"/>
      <c r="T68" s="61"/>
      <c r="U68" s="61"/>
      <c r="V68" s="60"/>
      <c r="W68" s="60"/>
      <c r="X68" s="60"/>
      <c r="Y68" s="60"/>
      <c r="Z68" s="60"/>
      <c r="AA68" s="61"/>
      <c r="AB68" s="61"/>
      <c r="AC68" s="60"/>
      <c r="AD68" s="60"/>
      <c r="AE68" s="60"/>
      <c r="AF68" s="60"/>
      <c r="AG68" s="60"/>
      <c r="AH68" s="61"/>
      <c r="AI68" s="61"/>
      <c r="AJ68" s="60"/>
      <c r="AK68" s="60"/>
      <c r="AL68" s="60"/>
      <c r="AM68" s="60"/>
      <c r="AN68" s="70"/>
      <c r="AO68" s="72">
        <f t="shared" si="9"/>
        <v>0</v>
      </c>
      <c r="AP68" s="72">
        <f t="shared" si="10"/>
        <v>0</v>
      </c>
      <c r="AQ68" s="72">
        <f t="shared" si="11"/>
        <v>0</v>
      </c>
      <c r="AR68" s="72">
        <f t="shared" si="12"/>
        <v>0</v>
      </c>
      <c r="AS68" s="72">
        <f t="shared" si="13"/>
        <v>0</v>
      </c>
      <c r="AT68" s="72">
        <f t="shared" si="14"/>
        <v>0</v>
      </c>
      <c r="AU68" s="72">
        <f t="shared" si="15"/>
        <v>0</v>
      </c>
      <c r="AV68" s="72">
        <f t="shared" si="16"/>
        <v>0</v>
      </c>
      <c r="AW68" s="72">
        <f t="shared" si="17"/>
        <v>0</v>
      </c>
      <c r="AX68" s="72">
        <f t="shared" si="18"/>
        <v>0</v>
      </c>
      <c r="AY68" s="72">
        <f t="shared" si="19"/>
        <v>0</v>
      </c>
      <c r="AZ68" s="72">
        <f t="shared" si="20"/>
        <v>0</v>
      </c>
      <c r="BA68" s="72">
        <f t="shared" si="21"/>
        <v>0</v>
      </c>
      <c r="BB68" s="72">
        <f t="shared" si="22"/>
        <v>0</v>
      </c>
      <c r="BC68" s="72">
        <f t="shared" si="23"/>
        <v>0</v>
      </c>
      <c r="BD68" s="72" t="str">
        <f t="shared" ref="BD68:BD98" si="135">IF(AO68&gt;0,($G68*AO68*$F$14),"0")</f>
        <v>0</v>
      </c>
      <c r="BE68" s="72" t="str">
        <f t="shared" ref="BE68:BE98" si="136">IF(AP68&gt;0,($G68*AP68*$F$15),"0")</f>
        <v>0</v>
      </c>
      <c r="BF68" s="72" t="str">
        <f t="shared" ref="BF68:BF98" si="137">IF(AQ68&gt;0,($G68*AQ68*$F$16),"0")</f>
        <v>0</v>
      </c>
      <c r="BG68" s="72" t="str">
        <f t="shared" ref="BG68:BG98" si="138">IF(AR68&gt;0,($G68*AR68*$F$17),"0")</f>
        <v>0</v>
      </c>
      <c r="BH68" s="72" t="str">
        <f t="shared" ref="BH68:BH98" si="139">IF(AS68&gt;0,($G68*AS68*$F$18),"0")</f>
        <v>0</v>
      </c>
      <c r="BI68" s="72" t="str">
        <f t="shared" ref="BI68:BI98" si="140">IF(AT68&gt;0,($G68*AT68*$F$19),"0")</f>
        <v>0</v>
      </c>
      <c r="BJ68" s="72" t="str">
        <f t="shared" ref="BJ68:BJ98" si="141">IF(AU68&gt;0,($G68*AU68*$F$20),"0")</f>
        <v>0</v>
      </c>
      <c r="BK68" s="72" t="str">
        <f t="shared" ref="BK68:BK98" si="142">IF(AV68&gt;0,($G68*AV68*$F$21),"0")</f>
        <v>0</v>
      </c>
      <c r="BL68" s="72" t="str">
        <f t="shared" ref="BL68:BL98" si="143">IF(AW68&gt;0,($G68*AW68*$F$22),"0")</f>
        <v>0</v>
      </c>
      <c r="BM68" s="72" t="str">
        <f t="shared" ref="BM68:BM98" si="144">IF(AX68&gt;0,($G68*AX68*$F$23),"0")</f>
        <v>0</v>
      </c>
      <c r="BN68" s="72" t="str">
        <f t="shared" ref="BN68:BN98" si="145">IF(AY68&gt;0,($G68*AY68*$F$24),"0")</f>
        <v>0</v>
      </c>
      <c r="BO68" s="72" t="str">
        <f t="shared" ref="BO68:BO98" si="146">IF(AZ68&gt;0,($G68*AZ68*$F$25),"0")</f>
        <v>0</v>
      </c>
      <c r="BP68" s="72" t="str">
        <f t="shared" ref="BP68:BP98" si="147">IF(BA68&gt;0,($G68*BA68*$F$26),"0")</f>
        <v>0</v>
      </c>
      <c r="BQ68" s="72" t="str">
        <f t="shared" ref="BQ68:BQ98" si="148">IF(BB68&gt;0,($G68*BB68*$F$27),"0")</f>
        <v>0</v>
      </c>
      <c r="BR68" s="72" t="str">
        <f t="shared" ref="BR68:BR98" si="149">IF(BC68&gt;0,($G68*BC68*$F$28),"0")</f>
        <v>0</v>
      </c>
      <c r="BT68" s="118"/>
    </row>
    <row r="69" spans="1:72" ht="20.100000000000001" customHeight="1" thickBot="1">
      <c r="A69" s="25"/>
      <c r="B69" s="88" t="s">
        <v>66</v>
      </c>
      <c r="C69" s="130">
        <v>0.59722222222222221</v>
      </c>
      <c r="D69" s="130" t="s">
        <v>270</v>
      </c>
      <c r="E69" s="130" t="s">
        <v>289</v>
      </c>
      <c r="F69" s="138">
        <v>370</v>
      </c>
      <c r="G69" s="138">
        <f>$F69*'Campaign Total'!$F$48</f>
        <v>407.00000000000006</v>
      </c>
      <c r="H69" s="186">
        <f t="shared" ref="H69" si="150">SUM(AO69:BC69)</f>
        <v>0</v>
      </c>
      <c r="I69" s="187">
        <f t="shared" ref="I69" si="151">SUM(BD69:BR69)</f>
        <v>0</v>
      </c>
      <c r="J69" s="60"/>
      <c r="K69" s="60"/>
      <c r="L69" s="60"/>
      <c r="M69" s="62"/>
      <c r="N69" s="62"/>
      <c r="O69" s="60"/>
      <c r="P69" s="60"/>
      <c r="Q69" s="60"/>
      <c r="R69" s="60"/>
      <c r="S69" s="60"/>
      <c r="T69" s="62"/>
      <c r="U69" s="62"/>
      <c r="V69" s="60"/>
      <c r="W69" s="60"/>
      <c r="X69" s="60"/>
      <c r="Y69" s="60"/>
      <c r="Z69" s="60"/>
      <c r="AA69" s="62"/>
      <c r="AB69" s="62"/>
      <c r="AC69" s="60"/>
      <c r="AD69" s="60"/>
      <c r="AE69" s="60"/>
      <c r="AF69" s="60"/>
      <c r="AG69" s="60"/>
      <c r="AH69" s="62"/>
      <c r="AI69" s="62"/>
      <c r="AJ69" s="60"/>
      <c r="AK69" s="60"/>
      <c r="AL69" s="60"/>
      <c r="AM69" s="60"/>
      <c r="AN69" s="70"/>
      <c r="AO69" s="72">
        <f t="shared" ref="AO69:AO100" si="152">COUNTIF($J69:$AM69,"a")</f>
        <v>0</v>
      </c>
      <c r="AP69" s="72">
        <f t="shared" ref="AP69:AP100" si="153">COUNTIF($J69:$AM69,"b")</f>
        <v>0</v>
      </c>
      <c r="AQ69" s="72">
        <f t="shared" ref="AQ69:AQ100" si="154">COUNTIF($J69:$AM69,"c")</f>
        <v>0</v>
      </c>
      <c r="AR69" s="72">
        <f t="shared" ref="AR69:AR100" si="155">COUNTIF($J69:$AM69,"d")</f>
        <v>0</v>
      </c>
      <c r="AS69" s="72">
        <f t="shared" ref="AS69:AS100" si="156">COUNTIF($J69:$AM69,"e")</f>
        <v>0</v>
      </c>
      <c r="AT69" s="72">
        <f t="shared" ref="AT69:AT100" si="157">COUNTIF($J69:$AM69,"f")</f>
        <v>0</v>
      </c>
      <c r="AU69" s="72">
        <f t="shared" ref="AU69:AU100" si="158">COUNTIF($J69:$AM69,"g")</f>
        <v>0</v>
      </c>
      <c r="AV69" s="72">
        <f t="shared" ref="AV69:AV100" si="159">COUNTIF($J69:$AM69,"h")</f>
        <v>0</v>
      </c>
      <c r="AW69" s="72">
        <f t="shared" ref="AW69:AW100" si="160">COUNTIF($J69:$AM69,"i")</f>
        <v>0</v>
      </c>
      <c r="AX69" s="72">
        <f t="shared" ref="AX69:AX100" si="161">COUNTIF($J69:$AM69,"j")</f>
        <v>0</v>
      </c>
      <c r="AY69" s="72">
        <f t="shared" ref="AY69:AY100" si="162">COUNTIF($J69:$AM69,"k")</f>
        <v>0</v>
      </c>
      <c r="AZ69" s="72">
        <f t="shared" ref="AZ69:AZ100" si="163">COUNTIF($J69:$AM69,"l")</f>
        <v>0</v>
      </c>
      <c r="BA69" s="72">
        <f t="shared" ref="BA69:BA100" si="164">COUNTIF($J69:$AM69,"m")</f>
        <v>0</v>
      </c>
      <c r="BB69" s="72">
        <f t="shared" ref="BB69:BB100" si="165">COUNTIF($J69:$AM69,"n")</f>
        <v>0</v>
      </c>
      <c r="BC69" s="72">
        <f t="shared" ref="BC69:BC100" si="166">COUNTIF($J69:$AM69,"o")</f>
        <v>0</v>
      </c>
      <c r="BD69" s="72" t="str">
        <f t="shared" ref="BD69" si="167">IF(AO69&gt;0,($G69*AO69*$F$14),"0")</f>
        <v>0</v>
      </c>
      <c r="BE69" s="72" t="str">
        <f t="shared" ref="BE69" si="168">IF(AP69&gt;0,($G69*AP69*$F$15),"0")</f>
        <v>0</v>
      </c>
      <c r="BF69" s="72" t="str">
        <f t="shared" ref="BF69" si="169">IF(AQ69&gt;0,($G69*AQ69*$F$16),"0")</f>
        <v>0</v>
      </c>
      <c r="BG69" s="72" t="str">
        <f t="shared" ref="BG69" si="170">IF(AR69&gt;0,($G69*AR69*$F$17),"0")</f>
        <v>0</v>
      </c>
      <c r="BH69" s="72" t="str">
        <f t="shared" ref="BH69" si="171">IF(AS69&gt;0,($G69*AS69*$F$18),"0")</f>
        <v>0</v>
      </c>
      <c r="BI69" s="72" t="str">
        <f t="shared" ref="BI69" si="172">IF(AT69&gt;0,($G69*AT69*$F$19),"0")</f>
        <v>0</v>
      </c>
      <c r="BJ69" s="72" t="str">
        <f t="shared" ref="BJ69" si="173">IF(AU69&gt;0,($G69*AU69*$F$20),"0")</f>
        <v>0</v>
      </c>
      <c r="BK69" s="72" t="str">
        <f t="shared" ref="BK69" si="174">IF(AV69&gt;0,($G69*AV69*$F$21),"0")</f>
        <v>0</v>
      </c>
      <c r="BL69" s="72" t="str">
        <f t="shared" ref="BL69" si="175">IF(AW69&gt;0,($G69*AW69*$F$22),"0")</f>
        <v>0</v>
      </c>
      <c r="BM69" s="72" t="str">
        <f t="shared" ref="BM69" si="176">IF(AX69&gt;0,($G69*AX69*$F$23),"0")</f>
        <v>0</v>
      </c>
      <c r="BN69" s="72" t="str">
        <f t="shared" ref="BN69" si="177">IF(AY69&gt;0,($G69*AY69*$F$24),"0")</f>
        <v>0</v>
      </c>
      <c r="BO69" s="72" t="str">
        <f t="shared" ref="BO69" si="178">IF(AZ69&gt;0,($G69*AZ69*$F$25),"0")</f>
        <v>0</v>
      </c>
      <c r="BP69" s="72" t="str">
        <f t="shared" ref="BP69" si="179">IF(BA69&gt;0,($G69*BA69*$F$26),"0")</f>
        <v>0</v>
      </c>
      <c r="BQ69" s="72" t="str">
        <f t="shared" ref="BQ69" si="180">IF(BB69&gt;0,($G69*BB69*$F$27),"0")</f>
        <v>0</v>
      </c>
      <c r="BR69" s="72" t="str">
        <f t="shared" ref="BR69" si="181">IF(BC69&gt;0,($G69*BC69*$F$28),"0")</f>
        <v>0</v>
      </c>
      <c r="BT69" s="118"/>
    </row>
    <row r="70" spans="1:72" ht="20.100000000000001" customHeight="1" thickBot="1">
      <c r="A70" s="25"/>
      <c r="B70" s="119" t="s">
        <v>65</v>
      </c>
      <c r="C70" s="145">
        <v>0.60069444444444442</v>
      </c>
      <c r="D70" s="253" t="s">
        <v>363</v>
      </c>
      <c r="E70" s="254"/>
      <c r="F70" s="92"/>
      <c r="G70" s="92"/>
      <c r="H70" s="186"/>
      <c r="I70" s="187"/>
      <c r="J70" s="60"/>
      <c r="K70" s="60"/>
      <c r="L70" s="60"/>
      <c r="M70" s="61"/>
      <c r="N70" s="61"/>
      <c r="O70" s="60"/>
      <c r="P70" s="60"/>
      <c r="Q70" s="60"/>
      <c r="R70" s="60"/>
      <c r="S70" s="60"/>
      <c r="T70" s="61"/>
      <c r="U70" s="61"/>
      <c r="V70" s="60"/>
      <c r="W70" s="60"/>
      <c r="X70" s="60"/>
      <c r="Y70" s="60"/>
      <c r="Z70" s="60"/>
      <c r="AA70" s="61"/>
      <c r="AB70" s="61"/>
      <c r="AC70" s="60"/>
      <c r="AD70" s="60"/>
      <c r="AE70" s="60"/>
      <c r="AF70" s="60"/>
      <c r="AG70" s="60"/>
      <c r="AH70" s="61"/>
      <c r="AI70" s="61"/>
      <c r="AJ70" s="60"/>
      <c r="AK70" s="60"/>
      <c r="AL70" s="60"/>
      <c r="AM70" s="60"/>
      <c r="AN70" s="70"/>
      <c r="AO70" s="72">
        <f t="shared" si="152"/>
        <v>0</v>
      </c>
      <c r="AP70" s="72">
        <f t="shared" si="153"/>
        <v>0</v>
      </c>
      <c r="AQ70" s="72">
        <f t="shared" si="154"/>
        <v>0</v>
      </c>
      <c r="AR70" s="72">
        <f t="shared" si="155"/>
        <v>0</v>
      </c>
      <c r="AS70" s="72">
        <f t="shared" si="156"/>
        <v>0</v>
      </c>
      <c r="AT70" s="72">
        <f t="shared" si="157"/>
        <v>0</v>
      </c>
      <c r="AU70" s="72">
        <f t="shared" si="158"/>
        <v>0</v>
      </c>
      <c r="AV70" s="72">
        <f t="shared" si="159"/>
        <v>0</v>
      </c>
      <c r="AW70" s="72">
        <f t="shared" si="160"/>
        <v>0</v>
      </c>
      <c r="AX70" s="72">
        <f t="shared" si="161"/>
        <v>0</v>
      </c>
      <c r="AY70" s="72">
        <f t="shared" si="162"/>
        <v>0</v>
      </c>
      <c r="AZ70" s="72">
        <f t="shared" si="163"/>
        <v>0</v>
      </c>
      <c r="BA70" s="72">
        <f t="shared" si="164"/>
        <v>0</v>
      </c>
      <c r="BB70" s="72">
        <f t="shared" si="165"/>
        <v>0</v>
      </c>
      <c r="BC70" s="72">
        <f t="shared" si="166"/>
        <v>0</v>
      </c>
      <c r="BD70" s="72" t="str">
        <f t="shared" si="135"/>
        <v>0</v>
      </c>
      <c r="BE70" s="72" t="str">
        <f t="shared" si="136"/>
        <v>0</v>
      </c>
      <c r="BF70" s="72" t="str">
        <f t="shared" si="137"/>
        <v>0</v>
      </c>
      <c r="BG70" s="72" t="str">
        <f t="shared" si="138"/>
        <v>0</v>
      </c>
      <c r="BH70" s="72" t="str">
        <f t="shared" si="139"/>
        <v>0</v>
      </c>
      <c r="BI70" s="72" t="str">
        <f t="shared" si="140"/>
        <v>0</v>
      </c>
      <c r="BJ70" s="72" t="str">
        <f t="shared" si="141"/>
        <v>0</v>
      </c>
      <c r="BK70" s="72" t="str">
        <f t="shared" si="142"/>
        <v>0</v>
      </c>
      <c r="BL70" s="72" t="str">
        <f t="shared" si="143"/>
        <v>0</v>
      </c>
      <c r="BM70" s="72" t="str">
        <f t="shared" si="144"/>
        <v>0</v>
      </c>
      <c r="BN70" s="72" t="str">
        <f t="shared" si="145"/>
        <v>0</v>
      </c>
      <c r="BO70" s="72" t="str">
        <f t="shared" si="146"/>
        <v>0</v>
      </c>
      <c r="BP70" s="72" t="str">
        <f t="shared" si="147"/>
        <v>0</v>
      </c>
      <c r="BQ70" s="72" t="str">
        <f t="shared" si="148"/>
        <v>0</v>
      </c>
      <c r="BR70" s="72" t="str">
        <f t="shared" si="149"/>
        <v>0</v>
      </c>
      <c r="BT70" s="118"/>
    </row>
    <row r="71" spans="1:72" ht="20.100000000000001" customHeight="1" thickBot="1">
      <c r="A71" s="25"/>
      <c r="B71" s="119" t="s">
        <v>65</v>
      </c>
      <c r="C71" s="145">
        <v>0.60416666666666663</v>
      </c>
      <c r="D71" s="145" t="s">
        <v>430</v>
      </c>
      <c r="E71" s="145" t="s">
        <v>374</v>
      </c>
      <c r="F71" s="92"/>
      <c r="G71" s="92"/>
      <c r="H71" s="186"/>
      <c r="I71" s="187"/>
      <c r="J71" s="60"/>
      <c r="K71" s="60"/>
      <c r="L71" s="60"/>
      <c r="M71" s="61"/>
      <c r="N71" s="61"/>
      <c r="O71" s="60"/>
      <c r="P71" s="60"/>
      <c r="Q71" s="60"/>
      <c r="R71" s="60"/>
      <c r="S71" s="60"/>
      <c r="T71" s="61"/>
      <c r="U71" s="61"/>
      <c r="V71" s="60"/>
      <c r="W71" s="60"/>
      <c r="X71" s="60"/>
      <c r="Y71" s="60"/>
      <c r="Z71" s="60"/>
      <c r="AA71" s="61"/>
      <c r="AB71" s="61"/>
      <c r="AC71" s="60"/>
      <c r="AD71" s="60"/>
      <c r="AE71" s="60"/>
      <c r="AF71" s="60"/>
      <c r="AG71" s="60"/>
      <c r="AH71" s="61"/>
      <c r="AI71" s="61"/>
      <c r="AJ71" s="60"/>
      <c r="AK71" s="60"/>
      <c r="AL71" s="60"/>
      <c r="AM71" s="60"/>
      <c r="AN71" s="70"/>
      <c r="AO71" s="72">
        <f t="shared" si="152"/>
        <v>0</v>
      </c>
      <c r="AP71" s="72">
        <f t="shared" si="153"/>
        <v>0</v>
      </c>
      <c r="AQ71" s="72">
        <f t="shared" si="154"/>
        <v>0</v>
      </c>
      <c r="AR71" s="72">
        <f t="shared" si="155"/>
        <v>0</v>
      </c>
      <c r="AS71" s="72">
        <f t="shared" si="156"/>
        <v>0</v>
      </c>
      <c r="AT71" s="72">
        <f t="shared" si="157"/>
        <v>0</v>
      </c>
      <c r="AU71" s="72">
        <f t="shared" si="158"/>
        <v>0</v>
      </c>
      <c r="AV71" s="72">
        <f t="shared" si="159"/>
        <v>0</v>
      </c>
      <c r="AW71" s="72">
        <f t="shared" si="160"/>
        <v>0</v>
      </c>
      <c r="AX71" s="72">
        <f t="shared" si="161"/>
        <v>0</v>
      </c>
      <c r="AY71" s="72">
        <f t="shared" si="162"/>
        <v>0</v>
      </c>
      <c r="AZ71" s="72">
        <f t="shared" si="163"/>
        <v>0</v>
      </c>
      <c r="BA71" s="72">
        <f t="shared" si="164"/>
        <v>0</v>
      </c>
      <c r="BB71" s="72">
        <f t="shared" si="165"/>
        <v>0</v>
      </c>
      <c r="BC71" s="72">
        <f t="shared" si="166"/>
        <v>0</v>
      </c>
      <c r="BD71" s="72" t="str">
        <f t="shared" si="135"/>
        <v>0</v>
      </c>
      <c r="BE71" s="72" t="str">
        <f t="shared" si="136"/>
        <v>0</v>
      </c>
      <c r="BF71" s="72" t="str">
        <f t="shared" si="137"/>
        <v>0</v>
      </c>
      <c r="BG71" s="72" t="str">
        <f t="shared" si="138"/>
        <v>0</v>
      </c>
      <c r="BH71" s="72" t="str">
        <f t="shared" si="139"/>
        <v>0</v>
      </c>
      <c r="BI71" s="72" t="str">
        <f t="shared" si="140"/>
        <v>0</v>
      </c>
      <c r="BJ71" s="72" t="str">
        <f t="shared" si="141"/>
        <v>0</v>
      </c>
      <c r="BK71" s="72" t="str">
        <f t="shared" si="142"/>
        <v>0</v>
      </c>
      <c r="BL71" s="72" t="str">
        <f t="shared" si="143"/>
        <v>0</v>
      </c>
      <c r="BM71" s="72" t="str">
        <f t="shared" si="144"/>
        <v>0</v>
      </c>
      <c r="BN71" s="72" t="str">
        <f t="shared" si="145"/>
        <v>0</v>
      </c>
      <c r="BO71" s="72" t="str">
        <f t="shared" si="146"/>
        <v>0</v>
      </c>
      <c r="BP71" s="72" t="str">
        <f t="shared" si="147"/>
        <v>0</v>
      </c>
      <c r="BQ71" s="72" t="str">
        <f t="shared" si="148"/>
        <v>0</v>
      </c>
      <c r="BR71" s="72" t="str">
        <f t="shared" si="149"/>
        <v>0</v>
      </c>
      <c r="BT71" s="118"/>
    </row>
    <row r="72" spans="1:72" ht="22.5" customHeight="1" thickBot="1">
      <c r="A72" s="25"/>
      <c r="B72" s="119" t="s">
        <v>65</v>
      </c>
      <c r="C72" s="146">
        <v>0.625</v>
      </c>
      <c r="D72" s="145" t="s">
        <v>431</v>
      </c>
      <c r="E72" s="145" t="s">
        <v>351</v>
      </c>
      <c r="F72" s="92"/>
      <c r="G72" s="92"/>
      <c r="H72" s="186"/>
      <c r="I72" s="187"/>
      <c r="J72" s="60"/>
      <c r="K72" s="60"/>
      <c r="L72" s="60"/>
      <c r="M72" s="61"/>
      <c r="N72" s="61"/>
      <c r="O72" s="60"/>
      <c r="P72" s="60"/>
      <c r="Q72" s="60"/>
      <c r="R72" s="60"/>
      <c r="S72" s="60"/>
      <c r="T72" s="61"/>
      <c r="U72" s="61"/>
      <c r="V72" s="60"/>
      <c r="W72" s="60"/>
      <c r="X72" s="60"/>
      <c r="Y72" s="60"/>
      <c r="Z72" s="60"/>
      <c r="AA72" s="61"/>
      <c r="AB72" s="61"/>
      <c r="AC72" s="60"/>
      <c r="AD72" s="60"/>
      <c r="AE72" s="60"/>
      <c r="AF72" s="60"/>
      <c r="AG72" s="60"/>
      <c r="AH72" s="61"/>
      <c r="AI72" s="61"/>
      <c r="AJ72" s="60"/>
      <c r="AK72" s="60"/>
      <c r="AL72" s="60"/>
      <c r="AM72" s="60"/>
      <c r="AN72" s="70"/>
      <c r="AO72" s="72">
        <f t="shared" si="152"/>
        <v>0</v>
      </c>
      <c r="AP72" s="72">
        <f t="shared" si="153"/>
        <v>0</v>
      </c>
      <c r="AQ72" s="72">
        <f t="shared" si="154"/>
        <v>0</v>
      </c>
      <c r="AR72" s="72">
        <f t="shared" si="155"/>
        <v>0</v>
      </c>
      <c r="AS72" s="72">
        <f t="shared" si="156"/>
        <v>0</v>
      </c>
      <c r="AT72" s="72">
        <f t="shared" si="157"/>
        <v>0</v>
      </c>
      <c r="AU72" s="72">
        <f t="shared" si="158"/>
        <v>0</v>
      </c>
      <c r="AV72" s="72">
        <f t="shared" si="159"/>
        <v>0</v>
      </c>
      <c r="AW72" s="72">
        <f t="shared" si="160"/>
        <v>0</v>
      </c>
      <c r="AX72" s="72">
        <f t="shared" si="161"/>
        <v>0</v>
      </c>
      <c r="AY72" s="72">
        <f t="shared" si="162"/>
        <v>0</v>
      </c>
      <c r="AZ72" s="72">
        <f t="shared" si="163"/>
        <v>0</v>
      </c>
      <c r="BA72" s="72">
        <f t="shared" si="164"/>
        <v>0</v>
      </c>
      <c r="BB72" s="72">
        <f t="shared" si="165"/>
        <v>0</v>
      </c>
      <c r="BC72" s="72">
        <f t="shared" si="166"/>
        <v>0</v>
      </c>
      <c r="BD72" s="72" t="str">
        <f t="shared" si="135"/>
        <v>0</v>
      </c>
      <c r="BE72" s="72" t="str">
        <f t="shared" si="136"/>
        <v>0</v>
      </c>
      <c r="BF72" s="72" t="str">
        <f t="shared" si="137"/>
        <v>0</v>
      </c>
      <c r="BG72" s="72" t="str">
        <f t="shared" si="138"/>
        <v>0</v>
      </c>
      <c r="BH72" s="72" t="str">
        <f t="shared" si="139"/>
        <v>0</v>
      </c>
      <c r="BI72" s="72" t="str">
        <f t="shared" si="140"/>
        <v>0</v>
      </c>
      <c r="BJ72" s="72" t="str">
        <f t="shared" si="141"/>
        <v>0</v>
      </c>
      <c r="BK72" s="72" t="str">
        <f t="shared" si="142"/>
        <v>0</v>
      </c>
      <c r="BL72" s="72" t="str">
        <f t="shared" si="143"/>
        <v>0</v>
      </c>
      <c r="BM72" s="72" t="str">
        <f t="shared" si="144"/>
        <v>0</v>
      </c>
      <c r="BN72" s="72" t="str">
        <f t="shared" si="145"/>
        <v>0</v>
      </c>
      <c r="BO72" s="72" t="str">
        <f t="shared" si="146"/>
        <v>0</v>
      </c>
      <c r="BP72" s="72" t="str">
        <f t="shared" si="147"/>
        <v>0</v>
      </c>
      <c r="BQ72" s="72" t="str">
        <f t="shared" si="148"/>
        <v>0</v>
      </c>
      <c r="BR72" s="72" t="str">
        <f t="shared" si="149"/>
        <v>0</v>
      </c>
      <c r="BT72" s="118"/>
    </row>
    <row r="73" spans="1:72" ht="20.100000000000001" customHeight="1" thickBot="1">
      <c r="A73" s="26"/>
      <c r="B73" s="88" t="s">
        <v>66</v>
      </c>
      <c r="C73" s="130">
        <v>0.64236111111111105</v>
      </c>
      <c r="D73" s="130" t="s">
        <v>271</v>
      </c>
      <c r="E73" s="130" t="s">
        <v>290</v>
      </c>
      <c r="F73" s="138">
        <v>410</v>
      </c>
      <c r="G73" s="138">
        <f>$F73*'Campaign Total'!$F$48</f>
        <v>451.00000000000006</v>
      </c>
      <c r="H73" s="186">
        <f>SUM(AO73:BC73)</f>
        <v>0</v>
      </c>
      <c r="I73" s="187">
        <f>SUM(BD73:BR73)</f>
        <v>0</v>
      </c>
      <c r="J73" s="60"/>
      <c r="K73" s="60"/>
      <c r="L73" s="60"/>
      <c r="M73" s="62"/>
      <c r="N73" s="62"/>
      <c r="O73" s="60"/>
      <c r="P73" s="60"/>
      <c r="Q73" s="60"/>
      <c r="R73" s="60"/>
      <c r="S73" s="60"/>
      <c r="T73" s="62"/>
      <c r="U73" s="62"/>
      <c r="V73" s="60"/>
      <c r="W73" s="60"/>
      <c r="X73" s="60"/>
      <c r="Y73" s="60"/>
      <c r="Z73" s="60"/>
      <c r="AA73" s="62"/>
      <c r="AB73" s="62"/>
      <c r="AC73" s="60"/>
      <c r="AD73" s="60"/>
      <c r="AE73" s="60"/>
      <c r="AF73" s="60"/>
      <c r="AG73" s="60"/>
      <c r="AH73" s="62"/>
      <c r="AI73" s="62"/>
      <c r="AJ73" s="60"/>
      <c r="AK73" s="60"/>
      <c r="AL73" s="60"/>
      <c r="AM73" s="60"/>
      <c r="AN73" s="70"/>
      <c r="AO73" s="72">
        <f t="shared" si="152"/>
        <v>0</v>
      </c>
      <c r="AP73" s="72">
        <f t="shared" si="153"/>
        <v>0</v>
      </c>
      <c r="AQ73" s="72">
        <f t="shared" si="154"/>
        <v>0</v>
      </c>
      <c r="AR73" s="72">
        <f t="shared" si="155"/>
        <v>0</v>
      </c>
      <c r="AS73" s="72">
        <f t="shared" si="156"/>
        <v>0</v>
      </c>
      <c r="AT73" s="72">
        <f t="shared" si="157"/>
        <v>0</v>
      </c>
      <c r="AU73" s="72">
        <f t="shared" si="158"/>
        <v>0</v>
      </c>
      <c r="AV73" s="72">
        <f t="shared" si="159"/>
        <v>0</v>
      </c>
      <c r="AW73" s="72">
        <f t="shared" si="160"/>
        <v>0</v>
      </c>
      <c r="AX73" s="72">
        <f t="shared" si="161"/>
        <v>0</v>
      </c>
      <c r="AY73" s="72">
        <f t="shared" si="162"/>
        <v>0</v>
      </c>
      <c r="AZ73" s="72">
        <f t="shared" si="163"/>
        <v>0</v>
      </c>
      <c r="BA73" s="72">
        <f t="shared" si="164"/>
        <v>0</v>
      </c>
      <c r="BB73" s="72">
        <f t="shared" si="165"/>
        <v>0</v>
      </c>
      <c r="BC73" s="72">
        <f t="shared" si="166"/>
        <v>0</v>
      </c>
      <c r="BD73" s="72" t="str">
        <f t="shared" si="135"/>
        <v>0</v>
      </c>
      <c r="BE73" s="72" t="str">
        <f t="shared" si="136"/>
        <v>0</v>
      </c>
      <c r="BF73" s="72" t="str">
        <f t="shared" si="137"/>
        <v>0</v>
      </c>
      <c r="BG73" s="72" t="str">
        <f t="shared" si="138"/>
        <v>0</v>
      </c>
      <c r="BH73" s="72" t="str">
        <f t="shared" si="139"/>
        <v>0</v>
      </c>
      <c r="BI73" s="72" t="str">
        <f t="shared" si="140"/>
        <v>0</v>
      </c>
      <c r="BJ73" s="72" t="str">
        <f t="shared" si="141"/>
        <v>0</v>
      </c>
      <c r="BK73" s="72" t="str">
        <f t="shared" si="142"/>
        <v>0</v>
      </c>
      <c r="BL73" s="72" t="str">
        <f t="shared" si="143"/>
        <v>0</v>
      </c>
      <c r="BM73" s="72" t="str">
        <f t="shared" si="144"/>
        <v>0</v>
      </c>
      <c r="BN73" s="72" t="str">
        <f t="shared" si="145"/>
        <v>0</v>
      </c>
      <c r="BO73" s="72" t="str">
        <f t="shared" si="146"/>
        <v>0</v>
      </c>
      <c r="BP73" s="72" t="str">
        <f t="shared" si="147"/>
        <v>0</v>
      </c>
      <c r="BQ73" s="72" t="str">
        <f t="shared" si="148"/>
        <v>0</v>
      </c>
      <c r="BR73" s="72" t="str">
        <f t="shared" si="149"/>
        <v>0</v>
      </c>
      <c r="BT73" s="118"/>
    </row>
    <row r="74" spans="1:72" ht="20.100000000000001" customHeight="1" thickBot="1">
      <c r="A74" s="25"/>
      <c r="B74" s="119" t="s">
        <v>65</v>
      </c>
      <c r="C74" s="145">
        <v>0.64583333333333337</v>
      </c>
      <c r="D74" s="256" t="s">
        <v>84</v>
      </c>
      <c r="E74" s="256"/>
      <c r="F74" s="92"/>
      <c r="G74" s="92"/>
      <c r="H74" s="186"/>
      <c r="I74" s="187"/>
      <c r="J74" s="60"/>
      <c r="K74" s="60"/>
      <c r="L74" s="60"/>
      <c r="M74" s="61"/>
      <c r="N74" s="61"/>
      <c r="O74" s="60"/>
      <c r="P74" s="60"/>
      <c r="Q74" s="60"/>
      <c r="R74" s="60"/>
      <c r="S74" s="60"/>
      <c r="T74" s="61"/>
      <c r="U74" s="61"/>
      <c r="V74" s="60"/>
      <c r="W74" s="60"/>
      <c r="X74" s="60"/>
      <c r="Y74" s="60"/>
      <c r="Z74" s="60"/>
      <c r="AA74" s="61"/>
      <c r="AB74" s="61"/>
      <c r="AC74" s="60"/>
      <c r="AD74" s="60"/>
      <c r="AE74" s="60"/>
      <c r="AF74" s="60"/>
      <c r="AG74" s="60"/>
      <c r="AH74" s="61"/>
      <c r="AI74" s="61"/>
      <c r="AJ74" s="60"/>
      <c r="AK74" s="60"/>
      <c r="AL74" s="60"/>
      <c r="AM74" s="60"/>
      <c r="AN74" s="70"/>
      <c r="AO74" s="72">
        <f t="shared" si="152"/>
        <v>0</v>
      </c>
      <c r="AP74" s="72">
        <f t="shared" si="153"/>
        <v>0</v>
      </c>
      <c r="AQ74" s="72">
        <f t="shared" si="154"/>
        <v>0</v>
      </c>
      <c r="AR74" s="72">
        <f t="shared" si="155"/>
        <v>0</v>
      </c>
      <c r="AS74" s="72">
        <f t="shared" si="156"/>
        <v>0</v>
      </c>
      <c r="AT74" s="72">
        <f t="shared" si="157"/>
        <v>0</v>
      </c>
      <c r="AU74" s="72">
        <f t="shared" si="158"/>
        <v>0</v>
      </c>
      <c r="AV74" s="72">
        <f t="shared" si="159"/>
        <v>0</v>
      </c>
      <c r="AW74" s="72">
        <f t="shared" si="160"/>
        <v>0</v>
      </c>
      <c r="AX74" s="72">
        <f t="shared" si="161"/>
        <v>0</v>
      </c>
      <c r="AY74" s="72">
        <f t="shared" si="162"/>
        <v>0</v>
      </c>
      <c r="AZ74" s="72">
        <f t="shared" si="163"/>
        <v>0</v>
      </c>
      <c r="BA74" s="72">
        <f t="shared" si="164"/>
        <v>0</v>
      </c>
      <c r="BB74" s="72">
        <f t="shared" si="165"/>
        <v>0</v>
      </c>
      <c r="BC74" s="72">
        <f t="shared" si="166"/>
        <v>0</v>
      </c>
      <c r="BD74" s="72" t="str">
        <f t="shared" si="135"/>
        <v>0</v>
      </c>
      <c r="BE74" s="72" t="str">
        <f t="shared" si="136"/>
        <v>0</v>
      </c>
      <c r="BF74" s="72" t="str">
        <f t="shared" si="137"/>
        <v>0</v>
      </c>
      <c r="BG74" s="72" t="str">
        <f t="shared" si="138"/>
        <v>0</v>
      </c>
      <c r="BH74" s="72" t="str">
        <f t="shared" si="139"/>
        <v>0</v>
      </c>
      <c r="BI74" s="72" t="str">
        <f t="shared" si="140"/>
        <v>0</v>
      </c>
      <c r="BJ74" s="72" t="str">
        <f t="shared" si="141"/>
        <v>0</v>
      </c>
      <c r="BK74" s="72" t="str">
        <f t="shared" si="142"/>
        <v>0</v>
      </c>
      <c r="BL74" s="72" t="str">
        <f t="shared" si="143"/>
        <v>0</v>
      </c>
      <c r="BM74" s="72" t="str">
        <f t="shared" si="144"/>
        <v>0</v>
      </c>
      <c r="BN74" s="72" t="str">
        <f t="shared" si="145"/>
        <v>0</v>
      </c>
      <c r="BO74" s="72" t="str">
        <f t="shared" si="146"/>
        <v>0</v>
      </c>
      <c r="BP74" s="72" t="str">
        <f t="shared" si="147"/>
        <v>0</v>
      </c>
      <c r="BQ74" s="72" t="str">
        <f t="shared" si="148"/>
        <v>0</v>
      </c>
      <c r="BR74" s="72" t="str">
        <f t="shared" si="149"/>
        <v>0</v>
      </c>
      <c r="BT74" s="118"/>
    </row>
    <row r="75" spans="1:72" ht="20.100000000000001" customHeight="1" thickBot="1">
      <c r="A75" s="25"/>
      <c r="B75" s="88" t="s">
        <v>66</v>
      </c>
      <c r="C75" s="130">
        <v>0.65486111111111112</v>
      </c>
      <c r="D75" s="130" t="s">
        <v>352</v>
      </c>
      <c r="E75" s="130" t="s">
        <v>353</v>
      </c>
      <c r="F75" s="138">
        <v>520</v>
      </c>
      <c r="G75" s="138">
        <f>$F75*'Campaign Total'!$F$48</f>
        <v>572</v>
      </c>
      <c r="H75" s="186">
        <f>SUM(AO75:BC75)</f>
        <v>0</v>
      </c>
      <c r="I75" s="187">
        <f>SUM(BD75:BR75)</f>
        <v>0</v>
      </c>
      <c r="J75" s="60"/>
      <c r="K75" s="60"/>
      <c r="L75" s="60"/>
      <c r="M75" s="62"/>
      <c r="N75" s="62"/>
      <c r="O75" s="60"/>
      <c r="P75" s="60"/>
      <c r="Q75" s="60"/>
      <c r="R75" s="60"/>
      <c r="S75" s="60"/>
      <c r="T75" s="62"/>
      <c r="U75" s="62"/>
      <c r="V75" s="60"/>
      <c r="W75" s="60"/>
      <c r="X75" s="60"/>
      <c r="Y75" s="60"/>
      <c r="Z75" s="60"/>
      <c r="AA75" s="62"/>
      <c r="AB75" s="62"/>
      <c r="AC75" s="60"/>
      <c r="AD75" s="60"/>
      <c r="AE75" s="60"/>
      <c r="AF75" s="60"/>
      <c r="AG75" s="60"/>
      <c r="AH75" s="62"/>
      <c r="AI75" s="62"/>
      <c r="AJ75" s="60"/>
      <c r="AK75" s="60"/>
      <c r="AL75" s="60"/>
      <c r="AM75" s="60"/>
      <c r="AN75" s="70"/>
      <c r="AO75" s="72">
        <f t="shared" si="152"/>
        <v>0</v>
      </c>
      <c r="AP75" s="72">
        <f t="shared" si="153"/>
        <v>0</v>
      </c>
      <c r="AQ75" s="72">
        <f t="shared" si="154"/>
        <v>0</v>
      </c>
      <c r="AR75" s="72">
        <f t="shared" si="155"/>
        <v>0</v>
      </c>
      <c r="AS75" s="72">
        <f t="shared" si="156"/>
        <v>0</v>
      </c>
      <c r="AT75" s="72">
        <f t="shared" si="157"/>
        <v>0</v>
      </c>
      <c r="AU75" s="72">
        <f t="shared" si="158"/>
        <v>0</v>
      </c>
      <c r="AV75" s="72">
        <f t="shared" si="159"/>
        <v>0</v>
      </c>
      <c r="AW75" s="72">
        <f t="shared" si="160"/>
        <v>0</v>
      </c>
      <c r="AX75" s="72">
        <f t="shared" si="161"/>
        <v>0</v>
      </c>
      <c r="AY75" s="72">
        <f t="shared" si="162"/>
        <v>0</v>
      </c>
      <c r="AZ75" s="72">
        <f t="shared" si="163"/>
        <v>0</v>
      </c>
      <c r="BA75" s="72">
        <f t="shared" si="164"/>
        <v>0</v>
      </c>
      <c r="BB75" s="72">
        <f t="shared" si="165"/>
        <v>0</v>
      </c>
      <c r="BC75" s="72">
        <f t="shared" si="166"/>
        <v>0</v>
      </c>
      <c r="BD75" s="72" t="str">
        <f t="shared" si="135"/>
        <v>0</v>
      </c>
      <c r="BE75" s="72" t="str">
        <f t="shared" si="136"/>
        <v>0</v>
      </c>
      <c r="BF75" s="72" t="str">
        <f t="shared" si="137"/>
        <v>0</v>
      </c>
      <c r="BG75" s="72" t="str">
        <f t="shared" si="138"/>
        <v>0</v>
      </c>
      <c r="BH75" s="72" t="str">
        <f t="shared" si="139"/>
        <v>0</v>
      </c>
      <c r="BI75" s="72" t="str">
        <f t="shared" si="140"/>
        <v>0</v>
      </c>
      <c r="BJ75" s="72" t="str">
        <f t="shared" si="141"/>
        <v>0</v>
      </c>
      <c r="BK75" s="72" t="str">
        <f t="shared" si="142"/>
        <v>0</v>
      </c>
      <c r="BL75" s="72" t="str">
        <f t="shared" si="143"/>
        <v>0</v>
      </c>
      <c r="BM75" s="72" t="str">
        <f t="shared" si="144"/>
        <v>0</v>
      </c>
      <c r="BN75" s="72" t="str">
        <f t="shared" si="145"/>
        <v>0</v>
      </c>
      <c r="BO75" s="72" t="str">
        <f t="shared" si="146"/>
        <v>0</v>
      </c>
      <c r="BP75" s="72" t="str">
        <f t="shared" si="147"/>
        <v>0</v>
      </c>
      <c r="BQ75" s="72" t="str">
        <f t="shared" si="148"/>
        <v>0</v>
      </c>
      <c r="BR75" s="72" t="str">
        <f t="shared" si="149"/>
        <v>0</v>
      </c>
      <c r="BT75" s="118"/>
    </row>
    <row r="76" spans="1:72" ht="20.100000000000001" customHeight="1" thickBot="1">
      <c r="A76" s="25"/>
      <c r="B76" s="119" t="s">
        <v>65</v>
      </c>
      <c r="C76" s="145">
        <v>0.65625</v>
      </c>
      <c r="D76" s="256" t="s">
        <v>147</v>
      </c>
      <c r="E76" s="256"/>
      <c r="F76" s="92"/>
      <c r="G76" s="92"/>
      <c r="H76" s="186"/>
      <c r="I76" s="187"/>
      <c r="J76" s="60"/>
      <c r="K76" s="60"/>
      <c r="L76" s="60"/>
      <c r="M76" s="61"/>
      <c r="N76" s="61"/>
      <c r="O76" s="60"/>
      <c r="P76" s="60"/>
      <c r="Q76" s="60"/>
      <c r="R76" s="60"/>
      <c r="S76" s="60"/>
      <c r="T76" s="61"/>
      <c r="U76" s="61"/>
      <c r="V76" s="60"/>
      <c r="W76" s="60"/>
      <c r="X76" s="60"/>
      <c r="Y76" s="60"/>
      <c r="Z76" s="60"/>
      <c r="AA76" s="61"/>
      <c r="AB76" s="61"/>
      <c r="AC76" s="60"/>
      <c r="AD76" s="60"/>
      <c r="AE76" s="60"/>
      <c r="AF76" s="60"/>
      <c r="AG76" s="60"/>
      <c r="AH76" s="61"/>
      <c r="AI76" s="61"/>
      <c r="AJ76" s="60"/>
      <c r="AK76" s="60"/>
      <c r="AL76" s="60"/>
      <c r="AM76" s="60"/>
      <c r="AN76" s="70"/>
      <c r="AO76" s="72">
        <f t="shared" si="152"/>
        <v>0</v>
      </c>
      <c r="AP76" s="72">
        <f t="shared" si="153"/>
        <v>0</v>
      </c>
      <c r="AQ76" s="72">
        <f t="shared" si="154"/>
        <v>0</v>
      </c>
      <c r="AR76" s="72">
        <f t="shared" si="155"/>
        <v>0</v>
      </c>
      <c r="AS76" s="72">
        <f t="shared" si="156"/>
        <v>0</v>
      </c>
      <c r="AT76" s="72">
        <f t="shared" si="157"/>
        <v>0</v>
      </c>
      <c r="AU76" s="72">
        <f t="shared" si="158"/>
        <v>0</v>
      </c>
      <c r="AV76" s="72">
        <f t="shared" si="159"/>
        <v>0</v>
      </c>
      <c r="AW76" s="72">
        <f t="shared" si="160"/>
        <v>0</v>
      </c>
      <c r="AX76" s="72">
        <f t="shared" si="161"/>
        <v>0</v>
      </c>
      <c r="AY76" s="72">
        <f t="shared" si="162"/>
        <v>0</v>
      </c>
      <c r="AZ76" s="72">
        <f t="shared" si="163"/>
        <v>0</v>
      </c>
      <c r="BA76" s="72">
        <f t="shared" si="164"/>
        <v>0</v>
      </c>
      <c r="BB76" s="72">
        <f t="shared" si="165"/>
        <v>0</v>
      </c>
      <c r="BC76" s="72">
        <f t="shared" si="166"/>
        <v>0</v>
      </c>
      <c r="BD76" s="72" t="str">
        <f t="shared" si="135"/>
        <v>0</v>
      </c>
      <c r="BE76" s="72" t="str">
        <f t="shared" si="136"/>
        <v>0</v>
      </c>
      <c r="BF76" s="72" t="str">
        <f t="shared" si="137"/>
        <v>0</v>
      </c>
      <c r="BG76" s="72" t="str">
        <f t="shared" si="138"/>
        <v>0</v>
      </c>
      <c r="BH76" s="72" t="str">
        <f t="shared" si="139"/>
        <v>0</v>
      </c>
      <c r="BI76" s="72" t="str">
        <f t="shared" si="140"/>
        <v>0</v>
      </c>
      <c r="BJ76" s="72" t="str">
        <f t="shared" si="141"/>
        <v>0</v>
      </c>
      <c r="BK76" s="72" t="str">
        <f t="shared" si="142"/>
        <v>0</v>
      </c>
      <c r="BL76" s="72" t="str">
        <f t="shared" si="143"/>
        <v>0</v>
      </c>
      <c r="BM76" s="72" t="str">
        <f t="shared" si="144"/>
        <v>0</v>
      </c>
      <c r="BN76" s="72" t="str">
        <f t="shared" si="145"/>
        <v>0</v>
      </c>
      <c r="BO76" s="72" t="str">
        <f t="shared" si="146"/>
        <v>0</v>
      </c>
      <c r="BP76" s="72" t="str">
        <f t="shared" si="147"/>
        <v>0</v>
      </c>
      <c r="BQ76" s="72" t="str">
        <f t="shared" si="148"/>
        <v>0</v>
      </c>
      <c r="BR76" s="72" t="str">
        <f t="shared" si="149"/>
        <v>0</v>
      </c>
      <c r="BT76" s="118"/>
    </row>
    <row r="77" spans="1:72" ht="20.100000000000001" customHeight="1" thickBot="1">
      <c r="A77" s="25"/>
      <c r="B77" s="119" t="s">
        <v>65</v>
      </c>
      <c r="C77" s="145">
        <v>0.66666666666666663</v>
      </c>
      <c r="D77" s="145" t="s">
        <v>101</v>
      </c>
      <c r="E77" s="145" t="s">
        <v>78</v>
      </c>
      <c r="F77" s="92"/>
      <c r="G77" s="92"/>
      <c r="H77" s="186"/>
      <c r="I77" s="187"/>
      <c r="J77" s="60"/>
      <c r="K77" s="60"/>
      <c r="L77" s="60"/>
      <c r="M77" s="61"/>
      <c r="N77" s="61"/>
      <c r="O77" s="60"/>
      <c r="P77" s="60"/>
      <c r="Q77" s="60"/>
      <c r="R77" s="60"/>
      <c r="S77" s="60"/>
      <c r="T77" s="61"/>
      <c r="U77" s="61"/>
      <c r="V77" s="60"/>
      <c r="W77" s="60"/>
      <c r="X77" s="60"/>
      <c r="Y77" s="60"/>
      <c r="Z77" s="60"/>
      <c r="AA77" s="61"/>
      <c r="AB77" s="61"/>
      <c r="AC77" s="60"/>
      <c r="AD77" s="60"/>
      <c r="AE77" s="60"/>
      <c r="AF77" s="60"/>
      <c r="AG77" s="60"/>
      <c r="AH77" s="61"/>
      <c r="AI77" s="61"/>
      <c r="AJ77" s="60"/>
      <c r="AK77" s="60"/>
      <c r="AL77" s="60"/>
      <c r="AM77" s="60"/>
      <c r="AN77" s="70"/>
      <c r="AO77" s="72">
        <f t="shared" si="152"/>
        <v>0</v>
      </c>
      <c r="AP77" s="72">
        <f t="shared" si="153"/>
        <v>0</v>
      </c>
      <c r="AQ77" s="72">
        <f t="shared" si="154"/>
        <v>0</v>
      </c>
      <c r="AR77" s="72">
        <f t="shared" si="155"/>
        <v>0</v>
      </c>
      <c r="AS77" s="72">
        <f t="shared" si="156"/>
        <v>0</v>
      </c>
      <c r="AT77" s="72">
        <f t="shared" si="157"/>
        <v>0</v>
      </c>
      <c r="AU77" s="72">
        <f t="shared" si="158"/>
        <v>0</v>
      </c>
      <c r="AV77" s="72">
        <f t="shared" si="159"/>
        <v>0</v>
      </c>
      <c r="AW77" s="72">
        <f t="shared" si="160"/>
        <v>0</v>
      </c>
      <c r="AX77" s="72">
        <f t="shared" si="161"/>
        <v>0</v>
      </c>
      <c r="AY77" s="72">
        <f t="shared" si="162"/>
        <v>0</v>
      </c>
      <c r="AZ77" s="72">
        <f t="shared" si="163"/>
        <v>0</v>
      </c>
      <c r="BA77" s="72">
        <f t="shared" si="164"/>
        <v>0</v>
      </c>
      <c r="BB77" s="72">
        <f t="shared" si="165"/>
        <v>0</v>
      </c>
      <c r="BC77" s="72">
        <f t="shared" si="166"/>
        <v>0</v>
      </c>
      <c r="BD77" s="72" t="str">
        <f>IF(AO77&gt;0,($G77*AO77*$F$14),"0")</f>
        <v>0</v>
      </c>
      <c r="BE77" s="72" t="str">
        <f>IF(AP77&gt;0,($G77*AP77*$F$15),"0")</f>
        <v>0</v>
      </c>
      <c r="BF77" s="72" t="str">
        <f>IF(AQ77&gt;0,($G77*AQ77*$F$16),"0")</f>
        <v>0</v>
      </c>
      <c r="BG77" s="72" t="str">
        <f>IF(AR77&gt;0,($G77*AR77*$F$17),"0")</f>
        <v>0</v>
      </c>
      <c r="BH77" s="72" t="str">
        <f>IF(AS77&gt;0,($G77*AS77*$F$18),"0")</f>
        <v>0</v>
      </c>
      <c r="BI77" s="72" t="str">
        <f>IF(AT77&gt;0,($G77*AT77*$F$19),"0")</f>
        <v>0</v>
      </c>
      <c r="BJ77" s="72" t="str">
        <f>IF(AU77&gt;0,($G77*AU77*$F$20),"0")</f>
        <v>0</v>
      </c>
      <c r="BK77" s="72" t="str">
        <f>IF(AV77&gt;0,($G77*AV77*$F$21),"0")</f>
        <v>0</v>
      </c>
      <c r="BL77" s="72" t="str">
        <f>IF(AW77&gt;0,($G77*AW77*$F$22),"0")</f>
        <v>0</v>
      </c>
      <c r="BM77" s="72" t="str">
        <f>IF(AX77&gt;0,($G77*AX77*$F$23),"0")</f>
        <v>0</v>
      </c>
      <c r="BN77" s="72" t="str">
        <f>IF(AY77&gt;0,($G77*AY77*$F$24),"0")</f>
        <v>0</v>
      </c>
      <c r="BO77" s="72" t="str">
        <f>IF(AZ77&gt;0,($G77*AZ77*$F$25),"0")</f>
        <v>0</v>
      </c>
      <c r="BP77" s="72" t="str">
        <f>IF(BA77&gt;0,($G77*BA77*$F$26),"0")</f>
        <v>0</v>
      </c>
      <c r="BQ77" s="72" t="str">
        <f>IF(BB77&gt;0,($G77*BB77*$F$27),"0")</f>
        <v>0</v>
      </c>
      <c r="BR77" s="72" t="str">
        <f>IF(BC77&gt;0,($G77*BC77*$F$28),"0")</f>
        <v>0</v>
      </c>
      <c r="BT77" s="118"/>
    </row>
    <row r="78" spans="1:72" ht="20.100000000000001" customHeight="1" thickBot="1">
      <c r="A78" s="25"/>
      <c r="B78" s="88" t="s">
        <v>66</v>
      </c>
      <c r="C78" s="130">
        <v>0.68402777777777779</v>
      </c>
      <c r="D78" s="130" t="s">
        <v>272</v>
      </c>
      <c r="E78" s="130" t="s">
        <v>291</v>
      </c>
      <c r="F78" s="138">
        <v>620</v>
      </c>
      <c r="G78" s="138">
        <f>$F78*'Campaign Total'!$F$48</f>
        <v>682</v>
      </c>
      <c r="H78" s="186">
        <f>SUM(AO78:BC78)</f>
        <v>0</v>
      </c>
      <c r="I78" s="187">
        <f>SUM(BD78:BR78)</f>
        <v>0</v>
      </c>
      <c r="J78" s="60"/>
      <c r="K78" s="60"/>
      <c r="L78" s="60"/>
      <c r="M78" s="62"/>
      <c r="N78" s="62"/>
      <c r="O78" s="60"/>
      <c r="P78" s="60"/>
      <c r="Q78" s="60"/>
      <c r="R78" s="60"/>
      <c r="S78" s="60"/>
      <c r="T78" s="62"/>
      <c r="U78" s="62"/>
      <c r="V78" s="60"/>
      <c r="W78" s="60"/>
      <c r="X78" s="60"/>
      <c r="Y78" s="60"/>
      <c r="Z78" s="60"/>
      <c r="AA78" s="62"/>
      <c r="AB78" s="62"/>
      <c r="AC78" s="60"/>
      <c r="AD78" s="60"/>
      <c r="AE78" s="60"/>
      <c r="AF78" s="60"/>
      <c r="AG78" s="60"/>
      <c r="AH78" s="62"/>
      <c r="AI78" s="62"/>
      <c r="AJ78" s="60"/>
      <c r="AK78" s="60"/>
      <c r="AL78" s="60"/>
      <c r="AM78" s="60"/>
      <c r="AN78" s="70"/>
      <c r="AO78" s="72">
        <f t="shared" si="152"/>
        <v>0</v>
      </c>
      <c r="AP78" s="72">
        <f t="shared" si="153"/>
        <v>0</v>
      </c>
      <c r="AQ78" s="72">
        <f t="shared" si="154"/>
        <v>0</v>
      </c>
      <c r="AR78" s="72">
        <f t="shared" si="155"/>
        <v>0</v>
      </c>
      <c r="AS78" s="72">
        <f t="shared" si="156"/>
        <v>0</v>
      </c>
      <c r="AT78" s="72">
        <f t="shared" si="157"/>
        <v>0</v>
      </c>
      <c r="AU78" s="72">
        <f t="shared" si="158"/>
        <v>0</v>
      </c>
      <c r="AV78" s="72">
        <f t="shared" si="159"/>
        <v>0</v>
      </c>
      <c r="AW78" s="72">
        <f t="shared" si="160"/>
        <v>0</v>
      </c>
      <c r="AX78" s="72">
        <f t="shared" si="161"/>
        <v>0</v>
      </c>
      <c r="AY78" s="72">
        <f t="shared" si="162"/>
        <v>0</v>
      </c>
      <c r="AZ78" s="72">
        <f t="shared" si="163"/>
        <v>0</v>
      </c>
      <c r="BA78" s="72">
        <f t="shared" si="164"/>
        <v>0</v>
      </c>
      <c r="BB78" s="72">
        <f t="shared" si="165"/>
        <v>0</v>
      </c>
      <c r="BC78" s="72">
        <f t="shared" si="166"/>
        <v>0</v>
      </c>
      <c r="BD78" s="72" t="str">
        <f t="shared" si="135"/>
        <v>0</v>
      </c>
      <c r="BE78" s="72" t="str">
        <f t="shared" si="136"/>
        <v>0</v>
      </c>
      <c r="BF78" s="72" t="str">
        <f t="shared" si="137"/>
        <v>0</v>
      </c>
      <c r="BG78" s="72" t="str">
        <f t="shared" si="138"/>
        <v>0</v>
      </c>
      <c r="BH78" s="72" t="str">
        <f t="shared" si="139"/>
        <v>0</v>
      </c>
      <c r="BI78" s="72" t="str">
        <f t="shared" si="140"/>
        <v>0</v>
      </c>
      <c r="BJ78" s="72" t="str">
        <f t="shared" si="141"/>
        <v>0</v>
      </c>
      <c r="BK78" s="72" t="str">
        <f t="shared" si="142"/>
        <v>0</v>
      </c>
      <c r="BL78" s="72" t="str">
        <f t="shared" si="143"/>
        <v>0</v>
      </c>
      <c r="BM78" s="72" t="str">
        <f t="shared" si="144"/>
        <v>0</v>
      </c>
      <c r="BN78" s="72" t="str">
        <f t="shared" si="145"/>
        <v>0</v>
      </c>
      <c r="BO78" s="72" t="str">
        <f t="shared" si="146"/>
        <v>0</v>
      </c>
      <c r="BP78" s="72" t="str">
        <f t="shared" si="147"/>
        <v>0</v>
      </c>
      <c r="BQ78" s="72" t="str">
        <f t="shared" si="148"/>
        <v>0</v>
      </c>
      <c r="BR78" s="72" t="str">
        <f t="shared" si="149"/>
        <v>0</v>
      </c>
      <c r="BT78" s="118"/>
    </row>
    <row r="79" spans="1:72" ht="20.100000000000001" customHeight="1" thickBot="1">
      <c r="A79" s="25"/>
      <c r="B79" s="119" t="s">
        <v>65</v>
      </c>
      <c r="C79" s="145">
        <v>0.6875</v>
      </c>
      <c r="D79" s="145" t="s">
        <v>340</v>
      </c>
      <c r="E79" s="145" t="s">
        <v>100</v>
      </c>
      <c r="F79" s="92"/>
      <c r="G79" s="92"/>
      <c r="H79" s="186"/>
      <c r="I79" s="187"/>
      <c r="J79" s="60"/>
      <c r="K79" s="60"/>
      <c r="L79" s="60"/>
      <c r="M79" s="61"/>
      <c r="N79" s="61"/>
      <c r="O79" s="60"/>
      <c r="P79" s="60"/>
      <c r="Q79" s="60"/>
      <c r="R79" s="60"/>
      <c r="S79" s="60"/>
      <c r="T79" s="61"/>
      <c r="U79" s="61"/>
      <c r="V79" s="60"/>
      <c r="W79" s="60"/>
      <c r="X79" s="60"/>
      <c r="Y79" s="60"/>
      <c r="Z79" s="60"/>
      <c r="AA79" s="61"/>
      <c r="AB79" s="61"/>
      <c r="AC79" s="60"/>
      <c r="AD79" s="60"/>
      <c r="AE79" s="60"/>
      <c r="AF79" s="60"/>
      <c r="AG79" s="60"/>
      <c r="AH79" s="61"/>
      <c r="AI79" s="61"/>
      <c r="AJ79" s="60"/>
      <c r="AK79" s="60"/>
      <c r="AL79" s="60"/>
      <c r="AM79" s="60"/>
      <c r="AN79" s="70"/>
      <c r="AO79" s="72">
        <f t="shared" si="152"/>
        <v>0</v>
      </c>
      <c r="AP79" s="72">
        <f t="shared" si="153"/>
        <v>0</v>
      </c>
      <c r="AQ79" s="72">
        <f t="shared" si="154"/>
        <v>0</v>
      </c>
      <c r="AR79" s="72">
        <f t="shared" si="155"/>
        <v>0</v>
      </c>
      <c r="AS79" s="72">
        <f t="shared" si="156"/>
        <v>0</v>
      </c>
      <c r="AT79" s="72">
        <f t="shared" si="157"/>
        <v>0</v>
      </c>
      <c r="AU79" s="72">
        <f t="shared" si="158"/>
        <v>0</v>
      </c>
      <c r="AV79" s="72">
        <f t="shared" si="159"/>
        <v>0</v>
      </c>
      <c r="AW79" s="72">
        <f t="shared" si="160"/>
        <v>0</v>
      </c>
      <c r="AX79" s="72">
        <f t="shared" si="161"/>
        <v>0</v>
      </c>
      <c r="AY79" s="72">
        <f t="shared" si="162"/>
        <v>0</v>
      </c>
      <c r="AZ79" s="72">
        <f t="shared" si="163"/>
        <v>0</v>
      </c>
      <c r="BA79" s="72">
        <f t="shared" si="164"/>
        <v>0</v>
      </c>
      <c r="BB79" s="72">
        <f t="shared" si="165"/>
        <v>0</v>
      </c>
      <c r="BC79" s="72">
        <f t="shared" si="166"/>
        <v>0</v>
      </c>
      <c r="BD79" s="72" t="str">
        <f t="shared" si="135"/>
        <v>0</v>
      </c>
      <c r="BE79" s="72" t="str">
        <f t="shared" si="136"/>
        <v>0</v>
      </c>
      <c r="BF79" s="72" t="str">
        <f t="shared" si="137"/>
        <v>0</v>
      </c>
      <c r="BG79" s="72" t="str">
        <f t="shared" si="138"/>
        <v>0</v>
      </c>
      <c r="BH79" s="72" t="str">
        <f t="shared" si="139"/>
        <v>0</v>
      </c>
      <c r="BI79" s="72" t="str">
        <f t="shared" si="140"/>
        <v>0</v>
      </c>
      <c r="BJ79" s="72" t="str">
        <f t="shared" si="141"/>
        <v>0</v>
      </c>
      <c r="BK79" s="72" t="str">
        <f t="shared" si="142"/>
        <v>0</v>
      </c>
      <c r="BL79" s="72" t="str">
        <f t="shared" si="143"/>
        <v>0</v>
      </c>
      <c r="BM79" s="72" t="str">
        <f t="shared" si="144"/>
        <v>0</v>
      </c>
      <c r="BN79" s="72" t="str">
        <f t="shared" si="145"/>
        <v>0</v>
      </c>
      <c r="BO79" s="72" t="str">
        <f t="shared" si="146"/>
        <v>0</v>
      </c>
      <c r="BP79" s="72" t="str">
        <f t="shared" si="147"/>
        <v>0</v>
      </c>
      <c r="BQ79" s="72" t="str">
        <f t="shared" si="148"/>
        <v>0</v>
      </c>
      <c r="BR79" s="72" t="str">
        <f t="shared" si="149"/>
        <v>0</v>
      </c>
      <c r="BT79" s="118"/>
    </row>
    <row r="80" spans="1:72" ht="19.5" customHeight="1" thickBot="1">
      <c r="A80" s="25"/>
      <c r="B80" s="88" t="s">
        <v>66</v>
      </c>
      <c r="C80" s="130">
        <v>0.70486111111111116</v>
      </c>
      <c r="D80" s="130" t="s">
        <v>273</v>
      </c>
      <c r="E80" s="130" t="s">
        <v>292</v>
      </c>
      <c r="F80" s="138">
        <v>710</v>
      </c>
      <c r="G80" s="138">
        <f>$F80*'Campaign Total'!$F$48</f>
        <v>781.00000000000011</v>
      </c>
      <c r="H80" s="186">
        <f>SUM(AO80:BC80)</f>
        <v>0</v>
      </c>
      <c r="I80" s="187">
        <f>SUM(BD80:BR80)</f>
        <v>0</v>
      </c>
      <c r="J80" s="60"/>
      <c r="K80" s="60"/>
      <c r="L80" s="60"/>
      <c r="M80" s="62"/>
      <c r="N80" s="62"/>
      <c r="O80" s="60"/>
      <c r="P80" s="60"/>
      <c r="Q80" s="60"/>
      <c r="R80" s="60"/>
      <c r="S80" s="60"/>
      <c r="T80" s="62"/>
      <c r="U80" s="62"/>
      <c r="V80" s="60"/>
      <c r="W80" s="60"/>
      <c r="X80" s="60"/>
      <c r="Y80" s="60"/>
      <c r="Z80" s="60"/>
      <c r="AA80" s="62"/>
      <c r="AB80" s="62"/>
      <c r="AC80" s="60"/>
      <c r="AD80" s="60"/>
      <c r="AE80" s="60"/>
      <c r="AF80" s="60"/>
      <c r="AG80" s="60"/>
      <c r="AH80" s="62"/>
      <c r="AI80" s="62"/>
      <c r="AJ80" s="60"/>
      <c r="AK80" s="60"/>
      <c r="AL80" s="60"/>
      <c r="AM80" s="60"/>
      <c r="AN80" s="70"/>
      <c r="AO80" s="72">
        <f t="shared" si="152"/>
        <v>0</v>
      </c>
      <c r="AP80" s="72">
        <f t="shared" si="153"/>
        <v>0</v>
      </c>
      <c r="AQ80" s="72">
        <f t="shared" si="154"/>
        <v>0</v>
      </c>
      <c r="AR80" s="72">
        <f t="shared" si="155"/>
        <v>0</v>
      </c>
      <c r="AS80" s="72">
        <f t="shared" si="156"/>
        <v>0</v>
      </c>
      <c r="AT80" s="72">
        <f t="shared" si="157"/>
        <v>0</v>
      </c>
      <c r="AU80" s="72">
        <f t="shared" si="158"/>
        <v>0</v>
      </c>
      <c r="AV80" s="72">
        <f t="shared" si="159"/>
        <v>0</v>
      </c>
      <c r="AW80" s="72">
        <f t="shared" si="160"/>
        <v>0</v>
      </c>
      <c r="AX80" s="72">
        <f t="shared" si="161"/>
        <v>0</v>
      </c>
      <c r="AY80" s="72">
        <f t="shared" si="162"/>
        <v>0</v>
      </c>
      <c r="AZ80" s="72">
        <f t="shared" si="163"/>
        <v>0</v>
      </c>
      <c r="BA80" s="72">
        <f t="shared" si="164"/>
        <v>0</v>
      </c>
      <c r="BB80" s="72">
        <f t="shared" si="165"/>
        <v>0</v>
      </c>
      <c r="BC80" s="72">
        <f t="shared" si="166"/>
        <v>0</v>
      </c>
      <c r="BD80" s="72" t="str">
        <f t="shared" si="135"/>
        <v>0</v>
      </c>
      <c r="BE80" s="72" t="str">
        <f t="shared" si="136"/>
        <v>0</v>
      </c>
      <c r="BF80" s="72" t="str">
        <f t="shared" si="137"/>
        <v>0</v>
      </c>
      <c r="BG80" s="72" t="str">
        <f t="shared" si="138"/>
        <v>0</v>
      </c>
      <c r="BH80" s="72" t="str">
        <f t="shared" si="139"/>
        <v>0</v>
      </c>
      <c r="BI80" s="72" t="str">
        <f t="shared" si="140"/>
        <v>0</v>
      </c>
      <c r="BJ80" s="72" t="str">
        <f t="shared" si="141"/>
        <v>0</v>
      </c>
      <c r="BK80" s="72" t="str">
        <f t="shared" si="142"/>
        <v>0</v>
      </c>
      <c r="BL80" s="72" t="str">
        <f t="shared" si="143"/>
        <v>0</v>
      </c>
      <c r="BM80" s="72" t="str">
        <f t="shared" si="144"/>
        <v>0</v>
      </c>
      <c r="BN80" s="72" t="str">
        <f t="shared" si="145"/>
        <v>0</v>
      </c>
      <c r="BO80" s="72" t="str">
        <f t="shared" si="146"/>
        <v>0</v>
      </c>
      <c r="BP80" s="72" t="str">
        <f t="shared" si="147"/>
        <v>0</v>
      </c>
      <c r="BQ80" s="72" t="str">
        <f t="shared" si="148"/>
        <v>0</v>
      </c>
      <c r="BR80" s="72" t="str">
        <f t="shared" si="149"/>
        <v>0</v>
      </c>
      <c r="BT80" s="118"/>
    </row>
    <row r="81" spans="1:72" ht="20.100000000000001" customHeight="1" thickBot="1">
      <c r="A81" s="25"/>
      <c r="B81" s="119" t="s">
        <v>65</v>
      </c>
      <c r="C81" s="145">
        <v>0.70833333333333337</v>
      </c>
      <c r="D81" s="145" t="s">
        <v>340</v>
      </c>
      <c r="E81" s="145" t="s">
        <v>100</v>
      </c>
      <c r="F81" s="92"/>
      <c r="G81" s="92"/>
      <c r="H81" s="186"/>
      <c r="I81" s="187"/>
      <c r="J81" s="60"/>
      <c r="K81" s="60"/>
      <c r="L81" s="60"/>
      <c r="M81" s="61"/>
      <c r="N81" s="61"/>
      <c r="O81" s="60"/>
      <c r="P81" s="60"/>
      <c r="Q81" s="60"/>
      <c r="R81" s="60"/>
      <c r="S81" s="60"/>
      <c r="T81" s="61"/>
      <c r="U81" s="61"/>
      <c r="V81" s="60"/>
      <c r="W81" s="60"/>
      <c r="X81" s="60"/>
      <c r="Y81" s="60"/>
      <c r="Z81" s="60"/>
      <c r="AA81" s="61"/>
      <c r="AB81" s="61"/>
      <c r="AC81" s="60"/>
      <c r="AD81" s="60"/>
      <c r="AE81" s="60"/>
      <c r="AF81" s="60"/>
      <c r="AG81" s="60"/>
      <c r="AH81" s="61"/>
      <c r="AI81" s="61"/>
      <c r="AJ81" s="60"/>
      <c r="AK81" s="60"/>
      <c r="AL81" s="60"/>
      <c r="AM81" s="60"/>
      <c r="AN81" s="70"/>
      <c r="AO81" s="72">
        <f t="shared" si="152"/>
        <v>0</v>
      </c>
      <c r="AP81" s="72">
        <f t="shared" si="153"/>
        <v>0</v>
      </c>
      <c r="AQ81" s="72">
        <f t="shared" si="154"/>
        <v>0</v>
      </c>
      <c r="AR81" s="72">
        <f t="shared" si="155"/>
        <v>0</v>
      </c>
      <c r="AS81" s="72">
        <f t="shared" si="156"/>
        <v>0</v>
      </c>
      <c r="AT81" s="72">
        <f t="shared" si="157"/>
        <v>0</v>
      </c>
      <c r="AU81" s="72">
        <f t="shared" si="158"/>
        <v>0</v>
      </c>
      <c r="AV81" s="72">
        <f t="shared" si="159"/>
        <v>0</v>
      </c>
      <c r="AW81" s="72">
        <f t="shared" si="160"/>
        <v>0</v>
      </c>
      <c r="AX81" s="72">
        <f t="shared" si="161"/>
        <v>0</v>
      </c>
      <c r="AY81" s="72">
        <f t="shared" si="162"/>
        <v>0</v>
      </c>
      <c r="AZ81" s="72">
        <f t="shared" si="163"/>
        <v>0</v>
      </c>
      <c r="BA81" s="72">
        <f t="shared" si="164"/>
        <v>0</v>
      </c>
      <c r="BB81" s="72">
        <f t="shared" si="165"/>
        <v>0</v>
      </c>
      <c r="BC81" s="72">
        <f t="shared" si="166"/>
        <v>0</v>
      </c>
      <c r="BD81" s="72" t="str">
        <f t="shared" ref="BD81:BD84" si="182">IF(AO81&gt;0,($G81*AO81*$F$14),"0")</f>
        <v>0</v>
      </c>
      <c r="BE81" s="72" t="str">
        <f t="shared" ref="BE81:BE84" si="183">IF(AP81&gt;0,($G81*AP81*$F$15),"0")</f>
        <v>0</v>
      </c>
      <c r="BF81" s="72" t="str">
        <f t="shared" ref="BF81:BF84" si="184">IF(AQ81&gt;0,($G81*AQ81*$F$16),"0")</f>
        <v>0</v>
      </c>
      <c r="BG81" s="72" t="str">
        <f t="shared" ref="BG81:BG84" si="185">IF(AR81&gt;0,($G81*AR81*$F$17),"0")</f>
        <v>0</v>
      </c>
      <c r="BH81" s="72" t="str">
        <f t="shared" ref="BH81:BH84" si="186">IF(AS81&gt;0,($G81*AS81*$F$18),"0")</f>
        <v>0</v>
      </c>
      <c r="BI81" s="72" t="str">
        <f t="shared" ref="BI81:BI84" si="187">IF(AT81&gt;0,($G81*AT81*$F$19),"0")</f>
        <v>0</v>
      </c>
      <c r="BJ81" s="72" t="str">
        <f t="shared" ref="BJ81:BJ84" si="188">IF(AU81&gt;0,($G81*AU81*$F$20),"0")</f>
        <v>0</v>
      </c>
      <c r="BK81" s="72" t="str">
        <f t="shared" ref="BK81:BK84" si="189">IF(AV81&gt;0,($G81*AV81*$F$21),"0")</f>
        <v>0</v>
      </c>
      <c r="BL81" s="72" t="str">
        <f t="shared" ref="BL81:BL84" si="190">IF(AW81&gt;0,($G81*AW81*$F$22),"0")</f>
        <v>0</v>
      </c>
      <c r="BM81" s="72" t="str">
        <f t="shared" ref="BM81:BM84" si="191">IF(AX81&gt;0,($G81*AX81*$F$23),"0")</f>
        <v>0</v>
      </c>
      <c r="BN81" s="72" t="str">
        <f t="shared" ref="BN81:BN84" si="192">IF(AY81&gt;0,($G81*AY81*$F$24),"0")</f>
        <v>0</v>
      </c>
      <c r="BO81" s="72" t="str">
        <f t="shared" ref="BO81:BO84" si="193">IF(AZ81&gt;0,($G81*AZ81*$F$25),"0")</f>
        <v>0</v>
      </c>
      <c r="BP81" s="72" t="str">
        <f t="shared" ref="BP81:BP84" si="194">IF(BA81&gt;0,($G81*BA81*$F$26),"0")</f>
        <v>0</v>
      </c>
      <c r="BQ81" s="72" t="str">
        <f t="shared" ref="BQ81:BQ84" si="195">IF(BB81&gt;0,($G81*BB81*$F$27),"0")</f>
        <v>0</v>
      </c>
      <c r="BR81" s="72" t="str">
        <f t="shared" ref="BR81:BR84" si="196">IF(BC81&gt;0,($G81*BC81*$F$28),"0")</f>
        <v>0</v>
      </c>
      <c r="BT81" s="118"/>
    </row>
    <row r="82" spans="1:72" ht="20.100000000000001" customHeight="1" thickBot="1">
      <c r="A82" s="25"/>
      <c r="B82" s="88" t="s">
        <v>66</v>
      </c>
      <c r="C82" s="130">
        <v>0.72777777777777775</v>
      </c>
      <c r="D82" s="145"/>
      <c r="E82" s="130" t="s">
        <v>293</v>
      </c>
      <c r="F82" s="138">
        <v>750</v>
      </c>
      <c r="G82" s="138">
        <f>$F82*'Campaign Total'!$F$48</f>
        <v>825.00000000000011</v>
      </c>
      <c r="H82" s="186">
        <f t="shared" ref="H82" si="197">SUM(AO82:BC82)</f>
        <v>0</v>
      </c>
      <c r="I82" s="187">
        <f t="shared" ref="I82" si="198">SUM(BD82:BR82)</f>
        <v>0</v>
      </c>
      <c r="J82" s="53"/>
      <c r="K82" s="53"/>
      <c r="L82" s="53"/>
      <c r="M82" s="11"/>
      <c r="N82" s="62"/>
      <c r="O82" s="53"/>
      <c r="P82" s="53"/>
      <c r="Q82" s="53"/>
      <c r="R82" s="53"/>
      <c r="S82" s="53"/>
      <c r="T82" s="11"/>
      <c r="U82" s="62"/>
      <c r="V82" s="53"/>
      <c r="W82" s="53"/>
      <c r="X82" s="53"/>
      <c r="Y82" s="53"/>
      <c r="Z82" s="53"/>
      <c r="AA82" s="11"/>
      <c r="AB82" s="62"/>
      <c r="AC82" s="53"/>
      <c r="AD82" s="53"/>
      <c r="AE82" s="53"/>
      <c r="AF82" s="53"/>
      <c r="AG82" s="53"/>
      <c r="AH82" s="11"/>
      <c r="AI82" s="62"/>
      <c r="AJ82" s="53"/>
      <c r="AK82" s="53"/>
      <c r="AL82" s="53"/>
      <c r="AM82" s="53"/>
      <c r="AN82" s="70"/>
      <c r="AO82" s="72">
        <f t="shared" si="152"/>
        <v>0</v>
      </c>
      <c r="AP82" s="72">
        <f t="shared" si="153"/>
        <v>0</v>
      </c>
      <c r="AQ82" s="72">
        <f t="shared" si="154"/>
        <v>0</v>
      </c>
      <c r="AR82" s="72">
        <f t="shared" si="155"/>
        <v>0</v>
      </c>
      <c r="AS82" s="72">
        <f t="shared" si="156"/>
        <v>0</v>
      </c>
      <c r="AT82" s="72">
        <f t="shared" si="157"/>
        <v>0</v>
      </c>
      <c r="AU82" s="72">
        <f t="shared" si="158"/>
        <v>0</v>
      </c>
      <c r="AV82" s="72">
        <f t="shared" si="159"/>
        <v>0</v>
      </c>
      <c r="AW82" s="72">
        <f t="shared" si="160"/>
        <v>0</v>
      </c>
      <c r="AX82" s="72">
        <f t="shared" si="161"/>
        <v>0</v>
      </c>
      <c r="AY82" s="72">
        <f t="shared" si="162"/>
        <v>0</v>
      </c>
      <c r="AZ82" s="72">
        <f t="shared" si="163"/>
        <v>0</v>
      </c>
      <c r="BA82" s="72">
        <f t="shared" si="164"/>
        <v>0</v>
      </c>
      <c r="BB82" s="72">
        <f t="shared" si="165"/>
        <v>0</v>
      </c>
      <c r="BC82" s="72">
        <f t="shared" si="166"/>
        <v>0</v>
      </c>
      <c r="BD82" s="72" t="str">
        <f t="shared" ref="BD82" si="199">IF(AO82&gt;0,($G82*AO82*$F$14),"0")</f>
        <v>0</v>
      </c>
      <c r="BE82" s="72" t="str">
        <f t="shared" ref="BE82" si="200">IF(AP82&gt;0,($G82*AP82*$F$15),"0")</f>
        <v>0</v>
      </c>
      <c r="BF82" s="72" t="str">
        <f t="shared" ref="BF82" si="201">IF(AQ82&gt;0,($G82*AQ82*$F$16),"0")</f>
        <v>0</v>
      </c>
      <c r="BG82" s="72" t="str">
        <f t="shared" ref="BG82" si="202">IF(AR82&gt;0,($G82*AR82*$F$17),"0")</f>
        <v>0</v>
      </c>
      <c r="BH82" s="72" t="str">
        <f t="shared" ref="BH82" si="203">IF(AS82&gt;0,($G82*AS82*$F$18),"0")</f>
        <v>0</v>
      </c>
      <c r="BI82" s="72" t="str">
        <f t="shared" ref="BI82" si="204">IF(AT82&gt;0,($G82*AT82*$F$19),"0")</f>
        <v>0</v>
      </c>
      <c r="BJ82" s="72" t="str">
        <f t="shared" ref="BJ82" si="205">IF(AU82&gt;0,($G82*AU82*$F$20),"0")</f>
        <v>0</v>
      </c>
      <c r="BK82" s="72" t="str">
        <f t="shared" ref="BK82" si="206">IF(AV82&gt;0,($G82*AV82*$F$21),"0")</f>
        <v>0</v>
      </c>
      <c r="BL82" s="72" t="str">
        <f t="shared" ref="BL82" si="207">IF(AW82&gt;0,($G82*AW82*$F$22),"0")</f>
        <v>0</v>
      </c>
      <c r="BM82" s="72" t="str">
        <f t="shared" ref="BM82" si="208">IF(AX82&gt;0,($G82*AX82*$F$23),"0")</f>
        <v>0</v>
      </c>
      <c r="BN82" s="72" t="str">
        <f t="shared" ref="BN82" si="209">IF(AY82&gt;0,($G82*AY82*$F$24),"0")</f>
        <v>0</v>
      </c>
      <c r="BO82" s="72" t="str">
        <f t="shared" ref="BO82" si="210">IF(AZ82&gt;0,($G82*AZ82*$F$25),"0")</f>
        <v>0</v>
      </c>
      <c r="BP82" s="72" t="str">
        <f t="shared" ref="BP82" si="211">IF(BA82&gt;0,($G82*BA82*$F$26),"0")</f>
        <v>0</v>
      </c>
      <c r="BQ82" s="72" t="str">
        <f t="shared" ref="BQ82" si="212">IF(BB82&gt;0,($G82*BB82*$F$27),"0")</f>
        <v>0</v>
      </c>
      <c r="BR82" s="72" t="str">
        <f t="shared" ref="BR82" si="213">IF(BC82&gt;0,($G82*BC82*$F$28),"0")</f>
        <v>0</v>
      </c>
      <c r="BT82" s="118"/>
    </row>
    <row r="83" spans="1:72" ht="20.100000000000001" customHeight="1" thickBot="1">
      <c r="A83" s="25"/>
      <c r="B83" s="119" t="s">
        <v>65</v>
      </c>
      <c r="C83" s="145">
        <v>0.72916666666666663</v>
      </c>
      <c r="D83" s="145" t="s">
        <v>71</v>
      </c>
      <c r="E83" s="145" t="s">
        <v>100</v>
      </c>
      <c r="F83" s="92"/>
      <c r="G83" s="92"/>
      <c r="H83" s="186"/>
      <c r="I83" s="187"/>
      <c r="J83" s="53"/>
      <c r="K83" s="53"/>
      <c r="L83" s="53"/>
      <c r="M83" s="11"/>
      <c r="N83" s="11"/>
      <c r="O83" s="53"/>
      <c r="P83" s="53"/>
      <c r="Q83" s="53"/>
      <c r="R83" s="53"/>
      <c r="S83" s="53"/>
      <c r="T83" s="11"/>
      <c r="U83" s="11"/>
      <c r="V83" s="53"/>
      <c r="W83" s="53"/>
      <c r="X83" s="53"/>
      <c r="Y83" s="53"/>
      <c r="Z83" s="53"/>
      <c r="AA83" s="11"/>
      <c r="AB83" s="11"/>
      <c r="AC83" s="53"/>
      <c r="AD83" s="53"/>
      <c r="AE83" s="53"/>
      <c r="AF83" s="53"/>
      <c r="AG83" s="53"/>
      <c r="AH83" s="11"/>
      <c r="AI83" s="11"/>
      <c r="AJ83" s="53"/>
      <c r="AK83" s="53"/>
      <c r="AL83" s="53"/>
      <c r="AM83" s="53"/>
      <c r="AN83" s="70"/>
      <c r="AO83" s="72">
        <f t="shared" si="152"/>
        <v>0</v>
      </c>
      <c r="AP83" s="72">
        <f t="shared" si="153"/>
        <v>0</v>
      </c>
      <c r="AQ83" s="72">
        <f t="shared" si="154"/>
        <v>0</v>
      </c>
      <c r="AR83" s="72">
        <f t="shared" si="155"/>
        <v>0</v>
      </c>
      <c r="AS83" s="72">
        <f t="shared" si="156"/>
        <v>0</v>
      </c>
      <c r="AT83" s="72">
        <f t="shared" si="157"/>
        <v>0</v>
      </c>
      <c r="AU83" s="72">
        <f t="shared" si="158"/>
        <v>0</v>
      </c>
      <c r="AV83" s="72">
        <f t="shared" si="159"/>
        <v>0</v>
      </c>
      <c r="AW83" s="72">
        <f t="shared" si="160"/>
        <v>0</v>
      </c>
      <c r="AX83" s="72">
        <f t="shared" si="161"/>
        <v>0</v>
      </c>
      <c r="AY83" s="72">
        <f t="shared" si="162"/>
        <v>0</v>
      </c>
      <c r="AZ83" s="72">
        <f t="shared" si="163"/>
        <v>0</v>
      </c>
      <c r="BA83" s="72">
        <f t="shared" si="164"/>
        <v>0</v>
      </c>
      <c r="BB83" s="72">
        <f t="shared" si="165"/>
        <v>0</v>
      </c>
      <c r="BC83" s="72">
        <f t="shared" si="166"/>
        <v>0</v>
      </c>
      <c r="BD83" s="72" t="str">
        <f t="shared" si="182"/>
        <v>0</v>
      </c>
      <c r="BE83" s="72" t="str">
        <f t="shared" si="183"/>
        <v>0</v>
      </c>
      <c r="BF83" s="72" t="str">
        <f t="shared" si="184"/>
        <v>0</v>
      </c>
      <c r="BG83" s="72" t="str">
        <f t="shared" si="185"/>
        <v>0</v>
      </c>
      <c r="BH83" s="72" t="str">
        <f t="shared" si="186"/>
        <v>0</v>
      </c>
      <c r="BI83" s="72" t="str">
        <f t="shared" si="187"/>
        <v>0</v>
      </c>
      <c r="BJ83" s="72" t="str">
        <f t="shared" si="188"/>
        <v>0</v>
      </c>
      <c r="BK83" s="72" t="str">
        <f t="shared" si="189"/>
        <v>0</v>
      </c>
      <c r="BL83" s="72" t="str">
        <f t="shared" si="190"/>
        <v>0</v>
      </c>
      <c r="BM83" s="72" t="str">
        <f t="shared" si="191"/>
        <v>0</v>
      </c>
      <c r="BN83" s="72" t="str">
        <f t="shared" si="192"/>
        <v>0</v>
      </c>
      <c r="BO83" s="72" t="str">
        <f t="shared" si="193"/>
        <v>0</v>
      </c>
      <c r="BP83" s="72" t="str">
        <f t="shared" si="194"/>
        <v>0</v>
      </c>
      <c r="BQ83" s="72" t="str">
        <f t="shared" si="195"/>
        <v>0</v>
      </c>
      <c r="BR83" s="72" t="str">
        <f t="shared" si="196"/>
        <v>0</v>
      </c>
      <c r="BT83" s="118"/>
    </row>
    <row r="84" spans="1:72" ht="20.100000000000001" customHeight="1" thickBot="1">
      <c r="A84" s="25"/>
      <c r="B84" s="88" t="s">
        <v>66</v>
      </c>
      <c r="C84" s="130">
        <v>0.74652777777777779</v>
      </c>
      <c r="D84" s="130" t="s">
        <v>274</v>
      </c>
      <c r="E84" s="130" t="s">
        <v>371</v>
      </c>
      <c r="F84" s="138">
        <v>800</v>
      </c>
      <c r="G84" s="138">
        <f>$F84*'Campaign Total'!$F$48</f>
        <v>880.00000000000011</v>
      </c>
      <c r="H84" s="186">
        <f t="shared" ref="H84" si="214">SUM(AO84:BC84)</f>
        <v>0</v>
      </c>
      <c r="I84" s="187">
        <f t="shared" ref="I84" si="215">SUM(BD84:BR84)</f>
        <v>0</v>
      </c>
      <c r="J84" s="53"/>
      <c r="K84" s="53"/>
      <c r="L84" s="53"/>
      <c r="M84" s="62"/>
      <c r="N84" s="62"/>
      <c r="O84" s="53"/>
      <c r="P84" s="53"/>
      <c r="Q84" s="53"/>
      <c r="R84" s="53"/>
      <c r="S84" s="53"/>
      <c r="T84" s="62"/>
      <c r="U84" s="62"/>
      <c r="V84" s="53"/>
      <c r="W84" s="53"/>
      <c r="X84" s="53"/>
      <c r="Y84" s="53"/>
      <c r="Z84" s="53"/>
      <c r="AA84" s="62"/>
      <c r="AB84" s="62"/>
      <c r="AC84" s="53"/>
      <c r="AD84" s="53"/>
      <c r="AE84" s="53"/>
      <c r="AF84" s="53"/>
      <c r="AG84" s="53"/>
      <c r="AH84" s="62"/>
      <c r="AI84" s="62"/>
      <c r="AJ84" s="53"/>
      <c r="AK84" s="53"/>
      <c r="AL84" s="53"/>
      <c r="AM84" s="53"/>
      <c r="AN84" s="70"/>
      <c r="AO84" s="72">
        <f t="shared" si="152"/>
        <v>0</v>
      </c>
      <c r="AP84" s="72">
        <f t="shared" si="153"/>
        <v>0</v>
      </c>
      <c r="AQ84" s="72">
        <f t="shared" si="154"/>
        <v>0</v>
      </c>
      <c r="AR84" s="72">
        <f t="shared" si="155"/>
        <v>0</v>
      </c>
      <c r="AS84" s="72">
        <f t="shared" si="156"/>
        <v>0</v>
      </c>
      <c r="AT84" s="72">
        <f t="shared" si="157"/>
        <v>0</v>
      </c>
      <c r="AU84" s="72">
        <f t="shared" si="158"/>
        <v>0</v>
      </c>
      <c r="AV84" s="72">
        <f t="shared" si="159"/>
        <v>0</v>
      </c>
      <c r="AW84" s="72">
        <f t="shared" si="160"/>
        <v>0</v>
      </c>
      <c r="AX84" s="72">
        <f t="shared" si="161"/>
        <v>0</v>
      </c>
      <c r="AY84" s="72">
        <f t="shared" si="162"/>
        <v>0</v>
      </c>
      <c r="AZ84" s="72">
        <f t="shared" si="163"/>
        <v>0</v>
      </c>
      <c r="BA84" s="72">
        <f t="shared" si="164"/>
        <v>0</v>
      </c>
      <c r="BB84" s="72">
        <f t="shared" si="165"/>
        <v>0</v>
      </c>
      <c r="BC84" s="72">
        <f t="shared" si="166"/>
        <v>0</v>
      </c>
      <c r="BD84" s="72" t="str">
        <f t="shared" si="182"/>
        <v>0</v>
      </c>
      <c r="BE84" s="72" t="str">
        <f t="shared" si="183"/>
        <v>0</v>
      </c>
      <c r="BF84" s="72" t="str">
        <f t="shared" si="184"/>
        <v>0</v>
      </c>
      <c r="BG84" s="72" t="str">
        <f t="shared" si="185"/>
        <v>0</v>
      </c>
      <c r="BH84" s="72" t="str">
        <f t="shared" si="186"/>
        <v>0</v>
      </c>
      <c r="BI84" s="72" t="str">
        <f t="shared" si="187"/>
        <v>0</v>
      </c>
      <c r="BJ84" s="72" t="str">
        <f t="shared" si="188"/>
        <v>0</v>
      </c>
      <c r="BK84" s="72" t="str">
        <f t="shared" si="189"/>
        <v>0</v>
      </c>
      <c r="BL84" s="72" t="str">
        <f t="shared" si="190"/>
        <v>0</v>
      </c>
      <c r="BM84" s="72" t="str">
        <f t="shared" si="191"/>
        <v>0</v>
      </c>
      <c r="BN84" s="72" t="str">
        <f t="shared" si="192"/>
        <v>0</v>
      </c>
      <c r="BO84" s="72" t="str">
        <f t="shared" si="193"/>
        <v>0</v>
      </c>
      <c r="BP84" s="72" t="str">
        <f t="shared" si="194"/>
        <v>0</v>
      </c>
      <c r="BQ84" s="72" t="str">
        <f t="shared" si="195"/>
        <v>0</v>
      </c>
      <c r="BR84" s="72" t="str">
        <f t="shared" si="196"/>
        <v>0</v>
      </c>
      <c r="BT84" s="118"/>
    </row>
    <row r="85" spans="1:72" ht="20.100000000000001" customHeight="1" thickBot="1">
      <c r="A85" s="25"/>
      <c r="B85" s="119" t="s">
        <v>65</v>
      </c>
      <c r="C85" s="145">
        <v>0.75</v>
      </c>
      <c r="D85" s="145" t="s">
        <v>71</v>
      </c>
      <c r="E85" s="145" t="s">
        <v>372</v>
      </c>
      <c r="F85" s="92"/>
      <c r="G85" s="92"/>
      <c r="H85" s="186"/>
      <c r="I85" s="187"/>
      <c r="J85" s="60"/>
      <c r="K85" s="60"/>
      <c r="L85" s="60"/>
      <c r="M85" s="61"/>
      <c r="N85" s="61"/>
      <c r="O85" s="60"/>
      <c r="P85" s="60"/>
      <c r="Q85" s="60"/>
      <c r="R85" s="60"/>
      <c r="S85" s="60"/>
      <c r="T85" s="61"/>
      <c r="U85" s="61"/>
      <c r="V85" s="60"/>
      <c r="W85" s="60"/>
      <c r="X85" s="60"/>
      <c r="Y85" s="60"/>
      <c r="Z85" s="60"/>
      <c r="AA85" s="61"/>
      <c r="AB85" s="61"/>
      <c r="AC85" s="60"/>
      <c r="AD85" s="60"/>
      <c r="AE85" s="60"/>
      <c r="AF85" s="60"/>
      <c r="AG85" s="60"/>
      <c r="AH85" s="61"/>
      <c r="AI85" s="61"/>
      <c r="AJ85" s="60"/>
      <c r="AK85" s="60"/>
      <c r="AL85" s="60"/>
      <c r="AM85" s="60"/>
      <c r="AN85" s="70"/>
      <c r="AO85" s="72">
        <f t="shared" si="152"/>
        <v>0</v>
      </c>
      <c r="AP85" s="72">
        <f t="shared" si="153"/>
        <v>0</v>
      </c>
      <c r="AQ85" s="72">
        <f t="shared" si="154"/>
        <v>0</v>
      </c>
      <c r="AR85" s="72">
        <f t="shared" si="155"/>
        <v>0</v>
      </c>
      <c r="AS85" s="72">
        <f t="shared" si="156"/>
        <v>0</v>
      </c>
      <c r="AT85" s="72">
        <f t="shared" si="157"/>
        <v>0</v>
      </c>
      <c r="AU85" s="72">
        <f t="shared" si="158"/>
        <v>0</v>
      </c>
      <c r="AV85" s="72">
        <f t="shared" si="159"/>
        <v>0</v>
      </c>
      <c r="AW85" s="72">
        <f t="shared" si="160"/>
        <v>0</v>
      </c>
      <c r="AX85" s="72">
        <f t="shared" si="161"/>
        <v>0</v>
      </c>
      <c r="AY85" s="72">
        <f t="shared" si="162"/>
        <v>0</v>
      </c>
      <c r="AZ85" s="72">
        <f t="shared" si="163"/>
        <v>0</v>
      </c>
      <c r="BA85" s="72">
        <f t="shared" si="164"/>
        <v>0</v>
      </c>
      <c r="BB85" s="72">
        <f t="shared" si="165"/>
        <v>0</v>
      </c>
      <c r="BC85" s="72">
        <f t="shared" si="166"/>
        <v>0</v>
      </c>
      <c r="BD85" s="72" t="str">
        <f t="shared" si="135"/>
        <v>0</v>
      </c>
      <c r="BE85" s="72" t="str">
        <f t="shared" si="136"/>
        <v>0</v>
      </c>
      <c r="BF85" s="72" t="str">
        <f t="shared" si="137"/>
        <v>0</v>
      </c>
      <c r="BG85" s="72" t="str">
        <f t="shared" si="138"/>
        <v>0</v>
      </c>
      <c r="BH85" s="72" t="str">
        <f t="shared" si="139"/>
        <v>0</v>
      </c>
      <c r="BI85" s="72" t="str">
        <f t="shared" si="140"/>
        <v>0</v>
      </c>
      <c r="BJ85" s="72" t="str">
        <f t="shared" si="141"/>
        <v>0</v>
      </c>
      <c r="BK85" s="72" t="str">
        <f t="shared" si="142"/>
        <v>0</v>
      </c>
      <c r="BL85" s="72" t="str">
        <f t="shared" si="143"/>
        <v>0</v>
      </c>
      <c r="BM85" s="72" t="str">
        <f t="shared" si="144"/>
        <v>0</v>
      </c>
      <c r="BN85" s="72" t="str">
        <f t="shared" si="145"/>
        <v>0</v>
      </c>
      <c r="BO85" s="72" t="str">
        <f t="shared" si="146"/>
        <v>0</v>
      </c>
      <c r="BP85" s="72" t="str">
        <f t="shared" si="147"/>
        <v>0</v>
      </c>
      <c r="BQ85" s="72" t="str">
        <f t="shared" si="148"/>
        <v>0</v>
      </c>
      <c r="BR85" s="72" t="str">
        <f t="shared" si="149"/>
        <v>0</v>
      </c>
      <c r="BT85" s="118"/>
    </row>
    <row r="86" spans="1:72" ht="20.100000000000001" customHeight="1" thickBot="1">
      <c r="A86" s="25"/>
      <c r="B86" s="119" t="s">
        <v>65</v>
      </c>
      <c r="C86" s="145">
        <v>0.77083333333333337</v>
      </c>
      <c r="D86" s="257" t="s">
        <v>85</v>
      </c>
      <c r="E86" s="257"/>
      <c r="F86" s="92"/>
      <c r="G86" s="92"/>
      <c r="H86" s="186"/>
      <c r="I86" s="187"/>
      <c r="J86" s="53"/>
      <c r="K86" s="53"/>
      <c r="L86" s="53"/>
      <c r="M86" s="11"/>
      <c r="N86" s="11"/>
      <c r="O86" s="53"/>
      <c r="P86" s="53"/>
      <c r="Q86" s="53"/>
      <c r="R86" s="53"/>
      <c r="S86" s="53"/>
      <c r="T86" s="11"/>
      <c r="U86" s="11"/>
      <c r="V86" s="53"/>
      <c r="W86" s="53"/>
      <c r="X86" s="53"/>
      <c r="Y86" s="53"/>
      <c r="Z86" s="53"/>
      <c r="AA86" s="11"/>
      <c r="AB86" s="11"/>
      <c r="AC86" s="53"/>
      <c r="AD86" s="53"/>
      <c r="AE86" s="53"/>
      <c r="AF86" s="53"/>
      <c r="AG86" s="53"/>
      <c r="AH86" s="11"/>
      <c r="AI86" s="11"/>
      <c r="AJ86" s="53"/>
      <c r="AK86" s="53"/>
      <c r="AL86" s="53"/>
      <c r="AM86" s="53"/>
      <c r="AN86" s="70"/>
      <c r="AO86" s="72">
        <f t="shared" si="152"/>
        <v>0</v>
      </c>
      <c r="AP86" s="72">
        <f t="shared" si="153"/>
        <v>0</v>
      </c>
      <c r="AQ86" s="72">
        <f t="shared" si="154"/>
        <v>0</v>
      </c>
      <c r="AR86" s="72">
        <f t="shared" si="155"/>
        <v>0</v>
      </c>
      <c r="AS86" s="72">
        <f t="shared" si="156"/>
        <v>0</v>
      </c>
      <c r="AT86" s="72">
        <f t="shared" si="157"/>
        <v>0</v>
      </c>
      <c r="AU86" s="72">
        <f t="shared" si="158"/>
        <v>0</v>
      </c>
      <c r="AV86" s="72">
        <f t="shared" si="159"/>
        <v>0</v>
      </c>
      <c r="AW86" s="72">
        <f t="shared" si="160"/>
        <v>0</v>
      </c>
      <c r="AX86" s="72">
        <f t="shared" si="161"/>
        <v>0</v>
      </c>
      <c r="AY86" s="72">
        <f t="shared" si="162"/>
        <v>0</v>
      </c>
      <c r="AZ86" s="72">
        <f t="shared" si="163"/>
        <v>0</v>
      </c>
      <c r="BA86" s="72">
        <f t="shared" si="164"/>
        <v>0</v>
      </c>
      <c r="BB86" s="72">
        <f t="shared" si="165"/>
        <v>0</v>
      </c>
      <c r="BC86" s="72">
        <f t="shared" si="166"/>
        <v>0</v>
      </c>
      <c r="BD86" s="72" t="str">
        <f t="shared" si="135"/>
        <v>0</v>
      </c>
      <c r="BE86" s="72" t="str">
        <f t="shared" si="136"/>
        <v>0</v>
      </c>
      <c r="BF86" s="72" t="str">
        <f t="shared" si="137"/>
        <v>0</v>
      </c>
      <c r="BG86" s="72" t="str">
        <f t="shared" si="138"/>
        <v>0</v>
      </c>
      <c r="BH86" s="72" t="str">
        <f t="shared" si="139"/>
        <v>0</v>
      </c>
      <c r="BI86" s="72" t="str">
        <f t="shared" si="140"/>
        <v>0</v>
      </c>
      <c r="BJ86" s="72" t="str">
        <f t="shared" si="141"/>
        <v>0</v>
      </c>
      <c r="BK86" s="72" t="str">
        <f t="shared" si="142"/>
        <v>0</v>
      </c>
      <c r="BL86" s="72" t="str">
        <f t="shared" si="143"/>
        <v>0</v>
      </c>
      <c r="BM86" s="72" t="str">
        <f t="shared" si="144"/>
        <v>0</v>
      </c>
      <c r="BN86" s="72" t="str">
        <f t="shared" si="145"/>
        <v>0</v>
      </c>
      <c r="BO86" s="72" t="str">
        <f t="shared" si="146"/>
        <v>0</v>
      </c>
      <c r="BP86" s="72" t="str">
        <f t="shared" si="147"/>
        <v>0</v>
      </c>
      <c r="BQ86" s="72" t="str">
        <f t="shared" si="148"/>
        <v>0</v>
      </c>
      <c r="BR86" s="72" t="str">
        <f t="shared" si="149"/>
        <v>0</v>
      </c>
      <c r="BT86" s="118"/>
    </row>
    <row r="87" spans="1:72" ht="20.100000000000001" customHeight="1" thickBot="1">
      <c r="A87" s="25"/>
      <c r="B87" s="88" t="s">
        <v>66</v>
      </c>
      <c r="C87" s="130">
        <v>0.78333333333333333</v>
      </c>
      <c r="D87" s="130" t="s">
        <v>275</v>
      </c>
      <c r="E87" s="130" t="s">
        <v>294</v>
      </c>
      <c r="F87" s="138">
        <v>750</v>
      </c>
      <c r="G87" s="138">
        <f>$F87*'Campaign Total'!$F$48</f>
        <v>825.00000000000011</v>
      </c>
      <c r="H87" s="186">
        <f>SUM(AO87:BC87)</f>
        <v>0</v>
      </c>
      <c r="I87" s="187">
        <f>SUM(BD87:BR87)</f>
        <v>0</v>
      </c>
      <c r="J87" s="53"/>
      <c r="K87" s="53"/>
      <c r="L87" s="53"/>
      <c r="M87" s="62"/>
      <c r="N87" s="62"/>
      <c r="O87" s="53"/>
      <c r="P87" s="53"/>
      <c r="Q87" s="53"/>
      <c r="R87" s="53"/>
      <c r="S87" s="53"/>
      <c r="T87" s="62"/>
      <c r="U87" s="62"/>
      <c r="V87" s="53"/>
      <c r="W87" s="53"/>
      <c r="X87" s="53"/>
      <c r="Y87" s="53"/>
      <c r="Z87" s="53"/>
      <c r="AA87" s="62"/>
      <c r="AB87" s="62"/>
      <c r="AC87" s="53"/>
      <c r="AD87" s="53"/>
      <c r="AE87" s="53"/>
      <c r="AF87" s="53"/>
      <c r="AG87" s="53"/>
      <c r="AH87" s="62"/>
      <c r="AI87" s="62"/>
      <c r="AJ87" s="53"/>
      <c r="AK87" s="53"/>
      <c r="AL87" s="53"/>
      <c r="AM87" s="53"/>
      <c r="AN87" s="70"/>
      <c r="AO87" s="72">
        <f t="shared" si="152"/>
        <v>0</v>
      </c>
      <c r="AP87" s="72">
        <f t="shared" si="153"/>
        <v>0</v>
      </c>
      <c r="AQ87" s="72">
        <f t="shared" si="154"/>
        <v>0</v>
      </c>
      <c r="AR87" s="72">
        <f t="shared" si="155"/>
        <v>0</v>
      </c>
      <c r="AS87" s="72">
        <f t="shared" si="156"/>
        <v>0</v>
      </c>
      <c r="AT87" s="72">
        <f t="shared" si="157"/>
        <v>0</v>
      </c>
      <c r="AU87" s="72">
        <f t="shared" si="158"/>
        <v>0</v>
      </c>
      <c r="AV87" s="72">
        <f t="shared" si="159"/>
        <v>0</v>
      </c>
      <c r="AW87" s="72">
        <f t="shared" si="160"/>
        <v>0</v>
      </c>
      <c r="AX87" s="72">
        <f t="shared" si="161"/>
        <v>0</v>
      </c>
      <c r="AY87" s="72">
        <f t="shared" si="162"/>
        <v>0</v>
      </c>
      <c r="AZ87" s="72">
        <f t="shared" si="163"/>
        <v>0</v>
      </c>
      <c r="BA87" s="72">
        <f t="shared" si="164"/>
        <v>0</v>
      </c>
      <c r="BB87" s="72">
        <f t="shared" si="165"/>
        <v>0</v>
      </c>
      <c r="BC87" s="72">
        <f t="shared" si="166"/>
        <v>0</v>
      </c>
      <c r="BD87" s="72" t="str">
        <f t="shared" si="135"/>
        <v>0</v>
      </c>
      <c r="BE87" s="72" t="str">
        <f t="shared" si="136"/>
        <v>0</v>
      </c>
      <c r="BF87" s="72" t="str">
        <f t="shared" si="137"/>
        <v>0</v>
      </c>
      <c r="BG87" s="72" t="str">
        <f t="shared" si="138"/>
        <v>0</v>
      </c>
      <c r="BH87" s="72" t="str">
        <f t="shared" si="139"/>
        <v>0</v>
      </c>
      <c r="BI87" s="72" t="str">
        <f t="shared" si="140"/>
        <v>0</v>
      </c>
      <c r="BJ87" s="72" t="str">
        <f t="shared" si="141"/>
        <v>0</v>
      </c>
      <c r="BK87" s="72" t="str">
        <f t="shared" si="142"/>
        <v>0</v>
      </c>
      <c r="BL87" s="72" t="str">
        <f t="shared" si="143"/>
        <v>0</v>
      </c>
      <c r="BM87" s="72" t="str">
        <f t="shared" si="144"/>
        <v>0</v>
      </c>
      <c r="BN87" s="72" t="str">
        <f t="shared" si="145"/>
        <v>0</v>
      </c>
      <c r="BO87" s="72" t="str">
        <f t="shared" si="146"/>
        <v>0</v>
      </c>
      <c r="BP87" s="72" t="str">
        <f t="shared" si="147"/>
        <v>0</v>
      </c>
      <c r="BQ87" s="72" t="str">
        <f t="shared" si="148"/>
        <v>0</v>
      </c>
      <c r="BR87" s="72" t="str">
        <f t="shared" si="149"/>
        <v>0</v>
      </c>
      <c r="BT87" s="118"/>
    </row>
    <row r="88" spans="1:72" ht="20.100000000000001" customHeight="1" thickBot="1">
      <c r="A88" s="25"/>
      <c r="B88" s="119" t="s">
        <v>65</v>
      </c>
      <c r="C88" s="145">
        <v>0.78680555555555554</v>
      </c>
      <c r="D88" s="257" t="s">
        <v>85</v>
      </c>
      <c r="E88" s="257"/>
      <c r="F88" s="92"/>
      <c r="G88" s="92"/>
      <c r="H88" s="186"/>
      <c r="I88" s="187"/>
      <c r="J88" s="53"/>
      <c r="K88" s="53"/>
      <c r="L88" s="53"/>
      <c r="M88" s="11"/>
      <c r="N88" s="11"/>
      <c r="O88" s="53"/>
      <c r="P88" s="53"/>
      <c r="Q88" s="53"/>
      <c r="R88" s="53"/>
      <c r="S88" s="53"/>
      <c r="T88" s="11"/>
      <c r="U88" s="11"/>
      <c r="V88" s="53"/>
      <c r="W88" s="53"/>
      <c r="X88" s="53"/>
      <c r="Y88" s="53"/>
      <c r="Z88" s="53"/>
      <c r="AA88" s="11"/>
      <c r="AB88" s="11"/>
      <c r="AC88" s="53"/>
      <c r="AD88" s="53"/>
      <c r="AE88" s="53"/>
      <c r="AF88" s="53"/>
      <c r="AG88" s="53"/>
      <c r="AH88" s="11"/>
      <c r="AI88" s="11"/>
      <c r="AJ88" s="53"/>
      <c r="AK88" s="53"/>
      <c r="AL88" s="53"/>
      <c r="AM88" s="53"/>
      <c r="AN88" s="70"/>
      <c r="AO88" s="72">
        <f t="shared" si="152"/>
        <v>0</v>
      </c>
      <c r="AP88" s="72">
        <f t="shared" si="153"/>
        <v>0</v>
      </c>
      <c r="AQ88" s="72">
        <f t="shared" si="154"/>
        <v>0</v>
      </c>
      <c r="AR88" s="72">
        <f t="shared" si="155"/>
        <v>0</v>
      </c>
      <c r="AS88" s="72">
        <f t="shared" si="156"/>
        <v>0</v>
      </c>
      <c r="AT88" s="72">
        <f t="shared" si="157"/>
        <v>0</v>
      </c>
      <c r="AU88" s="72">
        <f t="shared" si="158"/>
        <v>0</v>
      </c>
      <c r="AV88" s="72">
        <f t="shared" si="159"/>
        <v>0</v>
      </c>
      <c r="AW88" s="72">
        <f t="shared" si="160"/>
        <v>0</v>
      </c>
      <c r="AX88" s="72">
        <f t="shared" si="161"/>
        <v>0</v>
      </c>
      <c r="AY88" s="72">
        <f t="shared" si="162"/>
        <v>0</v>
      </c>
      <c r="AZ88" s="72">
        <f t="shared" si="163"/>
        <v>0</v>
      </c>
      <c r="BA88" s="72">
        <f t="shared" si="164"/>
        <v>0</v>
      </c>
      <c r="BB88" s="72">
        <f t="shared" si="165"/>
        <v>0</v>
      </c>
      <c r="BC88" s="72">
        <f t="shared" si="166"/>
        <v>0</v>
      </c>
      <c r="BD88" s="72" t="str">
        <f t="shared" si="135"/>
        <v>0</v>
      </c>
      <c r="BE88" s="72" t="str">
        <f t="shared" si="136"/>
        <v>0</v>
      </c>
      <c r="BF88" s="72" t="str">
        <f t="shared" si="137"/>
        <v>0</v>
      </c>
      <c r="BG88" s="72" t="str">
        <f t="shared" si="138"/>
        <v>0</v>
      </c>
      <c r="BH88" s="72" t="str">
        <f t="shared" si="139"/>
        <v>0</v>
      </c>
      <c r="BI88" s="72" t="str">
        <f t="shared" si="140"/>
        <v>0</v>
      </c>
      <c r="BJ88" s="72" t="str">
        <f t="shared" si="141"/>
        <v>0</v>
      </c>
      <c r="BK88" s="72" t="str">
        <f t="shared" si="142"/>
        <v>0</v>
      </c>
      <c r="BL88" s="72" t="str">
        <f t="shared" si="143"/>
        <v>0</v>
      </c>
      <c r="BM88" s="72" t="str">
        <f t="shared" si="144"/>
        <v>0</v>
      </c>
      <c r="BN88" s="72" t="str">
        <f t="shared" si="145"/>
        <v>0</v>
      </c>
      <c r="BO88" s="72" t="str">
        <f t="shared" si="146"/>
        <v>0</v>
      </c>
      <c r="BP88" s="72" t="str">
        <f t="shared" si="147"/>
        <v>0</v>
      </c>
      <c r="BQ88" s="72" t="str">
        <f t="shared" si="148"/>
        <v>0</v>
      </c>
      <c r="BR88" s="72" t="str">
        <f t="shared" si="149"/>
        <v>0</v>
      </c>
      <c r="BT88" s="118"/>
    </row>
    <row r="89" spans="1:72" ht="29.45" customHeight="1" thickBot="1">
      <c r="A89" s="26"/>
      <c r="B89" s="119" t="s">
        <v>65</v>
      </c>
      <c r="C89" s="145">
        <v>0.79166666666666663</v>
      </c>
      <c r="D89" s="145" t="s">
        <v>370</v>
      </c>
      <c r="E89" s="145" t="s">
        <v>375</v>
      </c>
      <c r="F89" s="92"/>
      <c r="G89" s="92"/>
      <c r="H89" s="186"/>
      <c r="I89" s="187"/>
      <c r="J89" s="53"/>
      <c r="K89" s="53"/>
      <c r="L89" s="53"/>
      <c r="M89" s="11"/>
      <c r="N89" s="11"/>
      <c r="O89" s="53"/>
      <c r="P89" s="53"/>
      <c r="Q89" s="53"/>
      <c r="R89" s="53"/>
      <c r="S89" s="53"/>
      <c r="T89" s="11"/>
      <c r="U89" s="11"/>
      <c r="V89" s="53"/>
      <c r="W89" s="53"/>
      <c r="X89" s="53"/>
      <c r="Y89" s="53"/>
      <c r="Z89" s="53"/>
      <c r="AA89" s="11"/>
      <c r="AB89" s="11"/>
      <c r="AC89" s="53"/>
      <c r="AD89" s="53"/>
      <c r="AE89" s="53"/>
      <c r="AF89" s="53"/>
      <c r="AG89" s="53"/>
      <c r="AH89" s="11"/>
      <c r="AI89" s="11"/>
      <c r="AJ89" s="53"/>
      <c r="AK89" s="53"/>
      <c r="AL89" s="53"/>
      <c r="AM89" s="53"/>
      <c r="AN89" s="70"/>
      <c r="AO89" s="72">
        <f t="shared" si="152"/>
        <v>0</v>
      </c>
      <c r="AP89" s="72">
        <f t="shared" si="153"/>
        <v>0</v>
      </c>
      <c r="AQ89" s="72">
        <f t="shared" si="154"/>
        <v>0</v>
      </c>
      <c r="AR89" s="72">
        <f t="shared" si="155"/>
        <v>0</v>
      </c>
      <c r="AS89" s="72">
        <f t="shared" si="156"/>
        <v>0</v>
      </c>
      <c r="AT89" s="72">
        <f t="shared" si="157"/>
        <v>0</v>
      </c>
      <c r="AU89" s="72">
        <f t="shared" si="158"/>
        <v>0</v>
      </c>
      <c r="AV89" s="72">
        <f t="shared" si="159"/>
        <v>0</v>
      </c>
      <c r="AW89" s="72">
        <f t="shared" si="160"/>
        <v>0</v>
      </c>
      <c r="AX89" s="72">
        <f t="shared" si="161"/>
        <v>0</v>
      </c>
      <c r="AY89" s="72">
        <f t="shared" si="162"/>
        <v>0</v>
      </c>
      <c r="AZ89" s="72">
        <f t="shared" si="163"/>
        <v>0</v>
      </c>
      <c r="BA89" s="72">
        <f t="shared" si="164"/>
        <v>0</v>
      </c>
      <c r="BB89" s="72">
        <f t="shared" si="165"/>
        <v>0</v>
      </c>
      <c r="BC89" s="72">
        <f t="shared" si="166"/>
        <v>0</v>
      </c>
      <c r="BD89" s="72" t="str">
        <f t="shared" si="135"/>
        <v>0</v>
      </c>
      <c r="BE89" s="72" t="str">
        <f t="shared" si="136"/>
        <v>0</v>
      </c>
      <c r="BF89" s="72" t="str">
        <f t="shared" si="137"/>
        <v>0</v>
      </c>
      <c r="BG89" s="72" t="str">
        <f t="shared" si="138"/>
        <v>0</v>
      </c>
      <c r="BH89" s="72" t="str">
        <f t="shared" si="139"/>
        <v>0</v>
      </c>
      <c r="BI89" s="72" t="str">
        <f t="shared" si="140"/>
        <v>0</v>
      </c>
      <c r="BJ89" s="72" t="str">
        <f t="shared" si="141"/>
        <v>0</v>
      </c>
      <c r="BK89" s="72" t="str">
        <f t="shared" si="142"/>
        <v>0</v>
      </c>
      <c r="BL89" s="72" t="str">
        <f t="shared" si="143"/>
        <v>0</v>
      </c>
      <c r="BM89" s="72" t="str">
        <f t="shared" si="144"/>
        <v>0</v>
      </c>
      <c r="BN89" s="72" t="str">
        <f t="shared" si="145"/>
        <v>0</v>
      </c>
      <c r="BO89" s="72" t="str">
        <f t="shared" si="146"/>
        <v>0</v>
      </c>
      <c r="BP89" s="72" t="str">
        <f t="shared" si="147"/>
        <v>0</v>
      </c>
      <c r="BQ89" s="72" t="str">
        <f t="shared" si="148"/>
        <v>0</v>
      </c>
      <c r="BR89" s="72" t="str">
        <f t="shared" si="149"/>
        <v>0</v>
      </c>
      <c r="BT89" s="118"/>
    </row>
    <row r="90" spans="1:72" ht="20.100000000000001" customHeight="1" thickBot="1">
      <c r="A90" s="26"/>
      <c r="B90" s="88" t="s">
        <v>66</v>
      </c>
      <c r="C90" s="130">
        <v>0.80902777777777779</v>
      </c>
      <c r="D90" s="130" t="s">
        <v>276</v>
      </c>
      <c r="E90" s="130" t="s">
        <v>295</v>
      </c>
      <c r="F90" s="138">
        <v>600</v>
      </c>
      <c r="G90" s="138">
        <f>$F90*'Campaign Total'!$F$48</f>
        <v>660</v>
      </c>
      <c r="H90" s="186">
        <f>SUM(AO90:BC90)</f>
        <v>0</v>
      </c>
      <c r="I90" s="187">
        <f>SUM(BD90:BR90)</f>
        <v>0</v>
      </c>
      <c r="J90" s="53"/>
      <c r="K90" s="53"/>
      <c r="L90" s="53"/>
      <c r="M90" s="62"/>
      <c r="N90" s="62"/>
      <c r="O90" s="53"/>
      <c r="P90" s="53"/>
      <c r="Q90" s="53"/>
      <c r="R90" s="53"/>
      <c r="S90" s="53"/>
      <c r="T90" s="62"/>
      <c r="U90" s="62"/>
      <c r="V90" s="53"/>
      <c r="W90" s="53"/>
      <c r="X90" s="53"/>
      <c r="Y90" s="53"/>
      <c r="Z90" s="53"/>
      <c r="AA90" s="62"/>
      <c r="AB90" s="62"/>
      <c r="AC90" s="53"/>
      <c r="AD90" s="53"/>
      <c r="AE90" s="53"/>
      <c r="AF90" s="53"/>
      <c r="AG90" s="53"/>
      <c r="AH90" s="62"/>
      <c r="AI90" s="62"/>
      <c r="AJ90" s="53"/>
      <c r="AK90" s="53"/>
      <c r="AL90" s="53"/>
      <c r="AM90" s="53"/>
      <c r="AN90" s="70"/>
      <c r="AO90" s="72">
        <f t="shared" si="152"/>
        <v>0</v>
      </c>
      <c r="AP90" s="72">
        <f t="shared" si="153"/>
        <v>0</v>
      </c>
      <c r="AQ90" s="72">
        <f t="shared" si="154"/>
        <v>0</v>
      </c>
      <c r="AR90" s="72">
        <f t="shared" si="155"/>
        <v>0</v>
      </c>
      <c r="AS90" s="72">
        <f t="shared" si="156"/>
        <v>0</v>
      </c>
      <c r="AT90" s="72">
        <f t="shared" si="157"/>
        <v>0</v>
      </c>
      <c r="AU90" s="72">
        <f t="shared" si="158"/>
        <v>0</v>
      </c>
      <c r="AV90" s="72">
        <f t="shared" si="159"/>
        <v>0</v>
      </c>
      <c r="AW90" s="72">
        <f t="shared" si="160"/>
        <v>0</v>
      </c>
      <c r="AX90" s="72">
        <f t="shared" si="161"/>
        <v>0</v>
      </c>
      <c r="AY90" s="72">
        <f t="shared" si="162"/>
        <v>0</v>
      </c>
      <c r="AZ90" s="72">
        <f t="shared" si="163"/>
        <v>0</v>
      </c>
      <c r="BA90" s="72">
        <f t="shared" si="164"/>
        <v>0</v>
      </c>
      <c r="BB90" s="72">
        <f t="shared" si="165"/>
        <v>0</v>
      </c>
      <c r="BC90" s="72">
        <f t="shared" si="166"/>
        <v>0</v>
      </c>
      <c r="BD90" s="72" t="str">
        <f t="shared" si="135"/>
        <v>0</v>
      </c>
      <c r="BE90" s="72" t="str">
        <f t="shared" si="136"/>
        <v>0</v>
      </c>
      <c r="BF90" s="72" t="str">
        <f t="shared" si="137"/>
        <v>0</v>
      </c>
      <c r="BG90" s="72" t="str">
        <f t="shared" si="138"/>
        <v>0</v>
      </c>
      <c r="BH90" s="72" t="str">
        <f t="shared" si="139"/>
        <v>0</v>
      </c>
      <c r="BI90" s="72" t="str">
        <f t="shared" si="140"/>
        <v>0</v>
      </c>
      <c r="BJ90" s="72" t="str">
        <f t="shared" si="141"/>
        <v>0</v>
      </c>
      <c r="BK90" s="72" t="str">
        <f t="shared" si="142"/>
        <v>0</v>
      </c>
      <c r="BL90" s="72" t="str">
        <f t="shared" si="143"/>
        <v>0</v>
      </c>
      <c r="BM90" s="72" t="str">
        <f t="shared" si="144"/>
        <v>0</v>
      </c>
      <c r="BN90" s="72" t="str">
        <f t="shared" si="145"/>
        <v>0</v>
      </c>
      <c r="BO90" s="72" t="str">
        <f t="shared" si="146"/>
        <v>0</v>
      </c>
      <c r="BP90" s="72" t="str">
        <f t="shared" si="147"/>
        <v>0</v>
      </c>
      <c r="BQ90" s="72" t="str">
        <f t="shared" si="148"/>
        <v>0</v>
      </c>
      <c r="BR90" s="72" t="str">
        <f t="shared" si="149"/>
        <v>0</v>
      </c>
      <c r="BT90" s="118"/>
    </row>
    <row r="91" spans="1:72" ht="20.100000000000001" customHeight="1" thickBot="1">
      <c r="A91" s="26"/>
      <c r="B91" s="119" t="s">
        <v>65</v>
      </c>
      <c r="C91" s="145">
        <v>0.8125</v>
      </c>
      <c r="D91" s="145" t="s">
        <v>91</v>
      </c>
      <c r="E91" s="145" t="s">
        <v>429</v>
      </c>
      <c r="F91" s="92"/>
      <c r="G91" s="92"/>
      <c r="H91" s="186"/>
      <c r="I91" s="187"/>
      <c r="J91" s="53"/>
      <c r="K91" s="53"/>
      <c r="L91" s="53"/>
      <c r="M91" s="11"/>
      <c r="N91" s="11"/>
      <c r="O91" s="53"/>
      <c r="P91" s="53"/>
      <c r="Q91" s="53"/>
      <c r="R91" s="53"/>
      <c r="S91" s="53"/>
      <c r="T91" s="11"/>
      <c r="U91" s="11"/>
      <c r="V91" s="53"/>
      <c r="W91" s="53"/>
      <c r="X91" s="53"/>
      <c r="Y91" s="53"/>
      <c r="Z91" s="53"/>
      <c r="AA91" s="11"/>
      <c r="AB91" s="11"/>
      <c r="AC91" s="53"/>
      <c r="AD91" s="53"/>
      <c r="AE91" s="53"/>
      <c r="AF91" s="53"/>
      <c r="AG91" s="53"/>
      <c r="AH91" s="11"/>
      <c r="AI91" s="11"/>
      <c r="AJ91" s="53"/>
      <c r="AK91" s="53"/>
      <c r="AL91" s="53"/>
      <c r="AM91" s="53"/>
      <c r="AN91" s="70"/>
      <c r="AO91" s="72">
        <f t="shared" si="152"/>
        <v>0</v>
      </c>
      <c r="AP91" s="72">
        <f t="shared" si="153"/>
        <v>0</v>
      </c>
      <c r="AQ91" s="72">
        <f t="shared" si="154"/>
        <v>0</v>
      </c>
      <c r="AR91" s="72">
        <f t="shared" si="155"/>
        <v>0</v>
      </c>
      <c r="AS91" s="72">
        <f t="shared" si="156"/>
        <v>0</v>
      </c>
      <c r="AT91" s="72">
        <f t="shared" si="157"/>
        <v>0</v>
      </c>
      <c r="AU91" s="72">
        <f t="shared" si="158"/>
        <v>0</v>
      </c>
      <c r="AV91" s="72">
        <f t="shared" si="159"/>
        <v>0</v>
      </c>
      <c r="AW91" s="72">
        <f t="shared" si="160"/>
        <v>0</v>
      </c>
      <c r="AX91" s="72">
        <f t="shared" si="161"/>
        <v>0</v>
      </c>
      <c r="AY91" s="72">
        <f t="shared" si="162"/>
        <v>0</v>
      </c>
      <c r="AZ91" s="72">
        <f t="shared" si="163"/>
        <v>0</v>
      </c>
      <c r="BA91" s="72">
        <f t="shared" si="164"/>
        <v>0</v>
      </c>
      <c r="BB91" s="72">
        <f t="shared" si="165"/>
        <v>0</v>
      </c>
      <c r="BC91" s="72">
        <f t="shared" si="166"/>
        <v>0</v>
      </c>
      <c r="BD91" s="72" t="str">
        <f t="shared" si="135"/>
        <v>0</v>
      </c>
      <c r="BE91" s="72" t="str">
        <f t="shared" si="136"/>
        <v>0</v>
      </c>
      <c r="BF91" s="72" t="str">
        <f t="shared" si="137"/>
        <v>0</v>
      </c>
      <c r="BG91" s="72" t="str">
        <f t="shared" si="138"/>
        <v>0</v>
      </c>
      <c r="BH91" s="72" t="str">
        <f t="shared" si="139"/>
        <v>0</v>
      </c>
      <c r="BI91" s="72" t="str">
        <f t="shared" si="140"/>
        <v>0</v>
      </c>
      <c r="BJ91" s="72" t="str">
        <f t="shared" si="141"/>
        <v>0</v>
      </c>
      <c r="BK91" s="72" t="str">
        <f t="shared" si="142"/>
        <v>0</v>
      </c>
      <c r="BL91" s="72" t="str">
        <f t="shared" si="143"/>
        <v>0</v>
      </c>
      <c r="BM91" s="72" t="str">
        <f t="shared" si="144"/>
        <v>0</v>
      </c>
      <c r="BN91" s="72" t="str">
        <f t="shared" si="145"/>
        <v>0</v>
      </c>
      <c r="BO91" s="72" t="str">
        <f t="shared" si="146"/>
        <v>0</v>
      </c>
      <c r="BP91" s="72" t="str">
        <f t="shared" si="147"/>
        <v>0</v>
      </c>
      <c r="BQ91" s="72" t="str">
        <f t="shared" si="148"/>
        <v>0</v>
      </c>
      <c r="BR91" s="72" t="str">
        <f t="shared" si="149"/>
        <v>0</v>
      </c>
      <c r="BT91" s="118"/>
    </row>
    <row r="92" spans="1:72" ht="20.100000000000001" customHeight="1" thickBot="1">
      <c r="A92" s="26"/>
      <c r="B92" s="88" t="s">
        <v>66</v>
      </c>
      <c r="C92" s="130">
        <v>0.82638888888888884</v>
      </c>
      <c r="D92" s="130" t="s">
        <v>277</v>
      </c>
      <c r="E92" s="130" t="s">
        <v>296</v>
      </c>
      <c r="F92" s="138">
        <v>550</v>
      </c>
      <c r="G92" s="138">
        <f>$F92*'Campaign Total'!$F$48</f>
        <v>605</v>
      </c>
      <c r="H92" s="186">
        <f>SUM(AO92:BC92)</f>
        <v>0</v>
      </c>
      <c r="I92" s="187">
        <f>SUM(BD92:BR92)</f>
        <v>0</v>
      </c>
      <c r="J92" s="53"/>
      <c r="K92" s="53"/>
      <c r="L92" s="53"/>
      <c r="M92" s="62"/>
      <c r="N92" s="62"/>
      <c r="O92" s="53"/>
      <c r="P92" s="53"/>
      <c r="Q92" s="53"/>
      <c r="R92" s="53"/>
      <c r="S92" s="53"/>
      <c r="T92" s="62"/>
      <c r="U92" s="62"/>
      <c r="V92" s="53"/>
      <c r="W92" s="53"/>
      <c r="X92" s="53"/>
      <c r="Y92" s="53"/>
      <c r="Z92" s="53"/>
      <c r="AA92" s="62"/>
      <c r="AB92" s="62"/>
      <c r="AC92" s="53"/>
      <c r="AD92" s="53"/>
      <c r="AE92" s="53"/>
      <c r="AF92" s="53"/>
      <c r="AG92" s="53"/>
      <c r="AH92" s="62"/>
      <c r="AI92" s="62"/>
      <c r="AJ92" s="53"/>
      <c r="AK92" s="53"/>
      <c r="AL92" s="53"/>
      <c r="AM92" s="53"/>
      <c r="AN92" s="70"/>
      <c r="AO92" s="72">
        <f t="shared" si="152"/>
        <v>0</v>
      </c>
      <c r="AP92" s="72">
        <f t="shared" si="153"/>
        <v>0</v>
      </c>
      <c r="AQ92" s="72">
        <f t="shared" si="154"/>
        <v>0</v>
      </c>
      <c r="AR92" s="72">
        <f t="shared" si="155"/>
        <v>0</v>
      </c>
      <c r="AS92" s="72">
        <f t="shared" si="156"/>
        <v>0</v>
      </c>
      <c r="AT92" s="72">
        <f t="shared" si="157"/>
        <v>0</v>
      </c>
      <c r="AU92" s="72">
        <f t="shared" si="158"/>
        <v>0</v>
      </c>
      <c r="AV92" s="72">
        <f t="shared" si="159"/>
        <v>0</v>
      </c>
      <c r="AW92" s="72">
        <f t="shared" si="160"/>
        <v>0</v>
      </c>
      <c r="AX92" s="72">
        <f t="shared" si="161"/>
        <v>0</v>
      </c>
      <c r="AY92" s="72">
        <f t="shared" si="162"/>
        <v>0</v>
      </c>
      <c r="AZ92" s="72">
        <f t="shared" si="163"/>
        <v>0</v>
      </c>
      <c r="BA92" s="72">
        <f t="shared" si="164"/>
        <v>0</v>
      </c>
      <c r="BB92" s="72">
        <f t="shared" si="165"/>
        <v>0</v>
      </c>
      <c r="BC92" s="72">
        <f t="shared" si="166"/>
        <v>0</v>
      </c>
      <c r="BD92" s="72" t="str">
        <f t="shared" si="135"/>
        <v>0</v>
      </c>
      <c r="BE92" s="72" t="str">
        <f t="shared" si="136"/>
        <v>0</v>
      </c>
      <c r="BF92" s="72" t="str">
        <f t="shared" si="137"/>
        <v>0</v>
      </c>
      <c r="BG92" s="72" t="str">
        <f t="shared" si="138"/>
        <v>0</v>
      </c>
      <c r="BH92" s="72" t="str">
        <f t="shared" si="139"/>
        <v>0</v>
      </c>
      <c r="BI92" s="72" t="str">
        <f t="shared" si="140"/>
        <v>0</v>
      </c>
      <c r="BJ92" s="72" t="str">
        <f t="shared" si="141"/>
        <v>0</v>
      </c>
      <c r="BK92" s="72" t="str">
        <f t="shared" si="142"/>
        <v>0</v>
      </c>
      <c r="BL92" s="72" t="str">
        <f t="shared" si="143"/>
        <v>0</v>
      </c>
      <c r="BM92" s="72" t="str">
        <f t="shared" si="144"/>
        <v>0</v>
      </c>
      <c r="BN92" s="72" t="str">
        <f t="shared" si="145"/>
        <v>0</v>
      </c>
      <c r="BO92" s="72" t="str">
        <f t="shared" si="146"/>
        <v>0</v>
      </c>
      <c r="BP92" s="72" t="str">
        <f t="shared" si="147"/>
        <v>0</v>
      </c>
      <c r="BQ92" s="72" t="str">
        <f t="shared" si="148"/>
        <v>0</v>
      </c>
      <c r="BR92" s="72" t="str">
        <f t="shared" si="149"/>
        <v>0</v>
      </c>
      <c r="BT92" s="118"/>
    </row>
    <row r="93" spans="1:72" ht="20.100000000000001" customHeight="1" thickBot="1">
      <c r="A93" s="26"/>
      <c r="B93" s="119" t="s">
        <v>65</v>
      </c>
      <c r="C93" s="145">
        <v>0.82986111111111116</v>
      </c>
      <c r="D93" s="145" t="s">
        <v>91</v>
      </c>
      <c r="E93" s="145" t="s">
        <v>429</v>
      </c>
      <c r="F93" s="92"/>
      <c r="G93" s="92"/>
      <c r="H93" s="186"/>
      <c r="I93" s="187"/>
      <c r="J93" s="53"/>
      <c r="K93" s="53"/>
      <c r="L93" s="53"/>
      <c r="M93" s="11"/>
      <c r="N93" s="11"/>
      <c r="O93" s="53"/>
      <c r="P93" s="53"/>
      <c r="Q93" s="53"/>
      <c r="R93" s="53"/>
      <c r="S93" s="53"/>
      <c r="T93" s="11"/>
      <c r="U93" s="11"/>
      <c r="V93" s="53"/>
      <c r="W93" s="53"/>
      <c r="X93" s="53"/>
      <c r="Y93" s="53"/>
      <c r="Z93" s="53"/>
      <c r="AA93" s="11"/>
      <c r="AB93" s="11"/>
      <c r="AC93" s="53"/>
      <c r="AD93" s="53"/>
      <c r="AE93" s="53"/>
      <c r="AF93" s="53"/>
      <c r="AG93" s="53"/>
      <c r="AH93" s="11"/>
      <c r="AI93" s="11"/>
      <c r="AJ93" s="53"/>
      <c r="AK93" s="53"/>
      <c r="AL93" s="53"/>
      <c r="AM93" s="53"/>
      <c r="AN93" s="70"/>
      <c r="AO93" s="72">
        <f t="shared" si="152"/>
        <v>0</v>
      </c>
      <c r="AP93" s="72">
        <f t="shared" si="153"/>
        <v>0</v>
      </c>
      <c r="AQ93" s="72">
        <f t="shared" si="154"/>
        <v>0</v>
      </c>
      <c r="AR93" s="72">
        <f t="shared" si="155"/>
        <v>0</v>
      </c>
      <c r="AS93" s="72">
        <f t="shared" si="156"/>
        <v>0</v>
      </c>
      <c r="AT93" s="72">
        <f t="shared" si="157"/>
        <v>0</v>
      </c>
      <c r="AU93" s="72">
        <f t="shared" si="158"/>
        <v>0</v>
      </c>
      <c r="AV93" s="72">
        <f t="shared" si="159"/>
        <v>0</v>
      </c>
      <c r="AW93" s="72">
        <f t="shared" si="160"/>
        <v>0</v>
      </c>
      <c r="AX93" s="72">
        <f t="shared" si="161"/>
        <v>0</v>
      </c>
      <c r="AY93" s="72">
        <f t="shared" si="162"/>
        <v>0</v>
      </c>
      <c r="AZ93" s="72">
        <f t="shared" si="163"/>
        <v>0</v>
      </c>
      <c r="BA93" s="72">
        <f t="shared" si="164"/>
        <v>0</v>
      </c>
      <c r="BB93" s="72">
        <f t="shared" si="165"/>
        <v>0</v>
      </c>
      <c r="BC93" s="72">
        <f t="shared" si="166"/>
        <v>0</v>
      </c>
      <c r="BD93" s="72" t="str">
        <f t="shared" si="135"/>
        <v>0</v>
      </c>
      <c r="BE93" s="72" t="str">
        <f t="shared" si="136"/>
        <v>0</v>
      </c>
      <c r="BF93" s="72" t="str">
        <f t="shared" si="137"/>
        <v>0</v>
      </c>
      <c r="BG93" s="72" t="str">
        <f t="shared" si="138"/>
        <v>0</v>
      </c>
      <c r="BH93" s="72" t="str">
        <f t="shared" si="139"/>
        <v>0</v>
      </c>
      <c r="BI93" s="72" t="str">
        <f t="shared" si="140"/>
        <v>0</v>
      </c>
      <c r="BJ93" s="72" t="str">
        <f t="shared" si="141"/>
        <v>0</v>
      </c>
      <c r="BK93" s="72" t="str">
        <f t="shared" si="142"/>
        <v>0</v>
      </c>
      <c r="BL93" s="72" t="str">
        <f t="shared" si="143"/>
        <v>0</v>
      </c>
      <c r="BM93" s="72" t="str">
        <f t="shared" si="144"/>
        <v>0</v>
      </c>
      <c r="BN93" s="72" t="str">
        <f t="shared" si="145"/>
        <v>0</v>
      </c>
      <c r="BO93" s="72" t="str">
        <f t="shared" si="146"/>
        <v>0</v>
      </c>
      <c r="BP93" s="72" t="str">
        <f t="shared" si="147"/>
        <v>0</v>
      </c>
      <c r="BQ93" s="72" t="str">
        <f t="shared" si="148"/>
        <v>0</v>
      </c>
      <c r="BR93" s="72" t="str">
        <f t="shared" si="149"/>
        <v>0</v>
      </c>
      <c r="BT93" s="118"/>
    </row>
    <row r="94" spans="1:72" ht="20.100000000000001" customHeight="1" thickBot="1">
      <c r="A94" s="26"/>
      <c r="B94" s="88" t="s">
        <v>66</v>
      </c>
      <c r="C94" s="130">
        <v>0.84375</v>
      </c>
      <c r="D94" s="130" t="s">
        <v>368</v>
      </c>
      <c r="E94" s="130" t="s">
        <v>297</v>
      </c>
      <c r="F94" s="138">
        <v>550</v>
      </c>
      <c r="G94" s="138">
        <f>$F94*'Campaign Total'!$F$48</f>
        <v>605</v>
      </c>
      <c r="H94" s="186">
        <f t="shared" ref="H94" si="216">SUM(AO94:BC94)</f>
        <v>0</v>
      </c>
      <c r="I94" s="187">
        <f t="shared" ref="I94" si="217">SUM(BD94:BR94)</f>
        <v>0</v>
      </c>
      <c r="J94" s="53"/>
      <c r="K94" s="53"/>
      <c r="L94" s="53"/>
      <c r="M94" s="62"/>
      <c r="N94" s="62"/>
      <c r="O94" s="53"/>
      <c r="P94" s="53"/>
      <c r="Q94" s="53"/>
      <c r="R94" s="53"/>
      <c r="S94" s="53"/>
      <c r="T94" s="62"/>
      <c r="U94" s="62"/>
      <c r="V94" s="53"/>
      <c r="W94" s="53"/>
      <c r="X94" s="53"/>
      <c r="Y94" s="53"/>
      <c r="Z94" s="53"/>
      <c r="AA94" s="62"/>
      <c r="AB94" s="62"/>
      <c r="AC94" s="53"/>
      <c r="AD94" s="53"/>
      <c r="AE94" s="53"/>
      <c r="AF94" s="53"/>
      <c r="AG94" s="53"/>
      <c r="AH94" s="62"/>
      <c r="AI94" s="62"/>
      <c r="AJ94" s="53"/>
      <c r="AK94" s="53"/>
      <c r="AL94" s="53"/>
      <c r="AM94" s="53"/>
      <c r="AN94" s="70"/>
      <c r="AO94" s="72">
        <f t="shared" si="152"/>
        <v>0</v>
      </c>
      <c r="AP94" s="72">
        <f t="shared" si="153"/>
        <v>0</v>
      </c>
      <c r="AQ94" s="72">
        <f t="shared" si="154"/>
        <v>0</v>
      </c>
      <c r="AR94" s="72">
        <f t="shared" si="155"/>
        <v>0</v>
      </c>
      <c r="AS94" s="72">
        <f t="shared" si="156"/>
        <v>0</v>
      </c>
      <c r="AT94" s="72">
        <f t="shared" si="157"/>
        <v>0</v>
      </c>
      <c r="AU94" s="72">
        <f t="shared" si="158"/>
        <v>0</v>
      </c>
      <c r="AV94" s="72">
        <f t="shared" si="159"/>
        <v>0</v>
      </c>
      <c r="AW94" s="72">
        <f t="shared" si="160"/>
        <v>0</v>
      </c>
      <c r="AX94" s="72">
        <f t="shared" si="161"/>
        <v>0</v>
      </c>
      <c r="AY94" s="72">
        <f t="shared" si="162"/>
        <v>0</v>
      </c>
      <c r="AZ94" s="72">
        <f t="shared" si="163"/>
        <v>0</v>
      </c>
      <c r="BA94" s="72">
        <f t="shared" si="164"/>
        <v>0</v>
      </c>
      <c r="BB94" s="72">
        <f t="shared" si="165"/>
        <v>0</v>
      </c>
      <c r="BC94" s="72">
        <f t="shared" si="166"/>
        <v>0</v>
      </c>
      <c r="BD94" s="72" t="str">
        <f t="shared" si="135"/>
        <v>0</v>
      </c>
      <c r="BE94" s="72" t="str">
        <f t="shared" si="136"/>
        <v>0</v>
      </c>
      <c r="BF94" s="72" t="str">
        <f t="shared" si="137"/>
        <v>0</v>
      </c>
      <c r="BG94" s="72" t="str">
        <f t="shared" si="138"/>
        <v>0</v>
      </c>
      <c r="BH94" s="72" t="str">
        <f t="shared" si="139"/>
        <v>0</v>
      </c>
      <c r="BI94" s="72" t="str">
        <f t="shared" si="140"/>
        <v>0</v>
      </c>
      <c r="BJ94" s="72" t="str">
        <f t="shared" si="141"/>
        <v>0</v>
      </c>
      <c r="BK94" s="72" t="str">
        <f t="shared" si="142"/>
        <v>0</v>
      </c>
      <c r="BL94" s="72" t="str">
        <f t="shared" si="143"/>
        <v>0</v>
      </c>
      <c r="BM94" s="72" t="str">
        <f t="shared" si="144"/>
        <v>0</v>
      </c>
      <c r="BN94" s="72" t="str">
        <f t="shared" si="145"/>
        <v>0</v>
      </c>
      <c r="BO94" s="72" t="str">
        <f t="shared" si="146"/>
        <v>0</v>
      </c>
      <c r="BP94" s="72" t="str">
        <f t="shared" si="147"/>
        <v>0</v>
      </c>
      <c r="BQ94" s="72" t="str">
        <f t="shared" si="148"/>
        <v>0</v>
      </c>
      <c r="BR94" s="72" t="str">
        <f t="shared" si="149"/>
        <v>0</v>
      </c>
      <c r="BT94" s="118"/>
    </row>
    <row r="95" spans="1:72" ht="20.100000000000001" customHeight="1" thickBot="1">
      <c r="A95" s="26"/>
      <c r="B95" s="119" t="s">
        <v>65</v>
      </c>
      <c r="C95" s="145">
        <v>0.84722222222222221</v>
      </c>
      <c r="D95" s="145" t="s">
        <v>91</v>
      </c>
      <c r="E95" s="145" t="s">
        <v>429</v>
      </c>
      <c r="F95" s="92"/>
      <c r="G95" s="92"/>
      <c r="H95" s="186"/>
      <c r="I95" s="187"/>
      <c r="J95" s="53"/>
      <c r="K95" s="53"/>
      <c r="L95" s="53"/>
      <c r="M95" s="11"/>
      <c r="N95" s="11"/>
      <c r="O95" s="53"/>
      <c r="P95" s="53"/>
      <c r="Q95" s="53"/>
      <c r="R95" s="53"/>
      <c r="S95" s="53"/>
      <c r="T95" s="11"/>
      <c r="U95" s="11"/>
      <c r="V95" s="53"/>
      <c r="W95" s="53"/>
      <c r="X95" s="53"/>
      <c r="Y95" s="53"/>
      <c r="Z95" s="53"/>
      <c r="AA95" s="11"/>
      <c r="AB95" s="11"/>
      <c r="AC95" s="53"/>
      <c r="AD95" s="53"/>
      <c r="AE95" s="53"/>
      <c r="AF95" s="53"/>
      <c r="AG95" s="53"/>
      <c r="AH95" s="11"/>
      <c r="AI95" s="11"/>
      <c r="AJ95" s="53"/>
      <c r="AK95" s="53"/>
      <c r="AL95" s="53"/>
      <c r="AM95" s="53"/>
      <c r="AN95" s="70"/>
      <c r="AO95" s="72">
        <f t="shared" si="152"/>
        <v>0</v>
      </c>
      <c r="AP95" s="72">
        <f t="shared" si="153"/>
        <v>0</v>
      </c>
      <c r="AQ95" s="72">
        <f t="shared" si="154"/>
        <v>0</v>
      </c>
      <c r="AR95" s="72">
        <f t="shared" si="155"/>
        <v>0</v>
      </c>
      <c r="AS95" s="72">
        <f t="shared" si="156"/>
        <v>0</v>
      </c>
      <c r="AT95" s="72">
        <f t="shared" si="157"/>
        <v>0</v>
      </c>
      <c r="AU95" s="72">
        <f t="shared" si="158"/>
        <v>0</v>
      </c>
      <c r="AV95" s="72">
        <f t="shared" si="159"/>
        <v>0</v>
      </c>
      <c r="AW95" s="72">
        <f t="shared" si="160"/>
        <v>0</v>
      </c>
      <c r="AX95" s="72">
        <f t="shared" si="161"/>
        <v>0</v>
      </c>
      <c r="AY95" s="72">
        <f t="shared" si="162"/>
        <v>0</v>
      </c>
      <c r="AZ95" s="72">
        <f t="shared" si="163"/>
        <v>0</v>
      </c>
      <c r="BA95" s="72">
        <f t="shared" si="164"/>
        <v>0</v>
      </c>
      <c r="BB95" s="72">
        <f t="shared" si="165"/>
        <v>0</v>
      </c>
      <c r="BC95" s="72">
        <f t="shared" si="166"/>
        <v>0</v>
      </c>
      <c r="BD95" s="72" t="str">
        <f t="shared" si="135"/>
        <v>0</v>
      </c>
      <c r="BE95" s="72" t="str">
        <f t="shared" si="136"/>
        <v>0</v>
      </c>
      <c r="BF95" s="72" t="str">
        <f t="shared" si="137"/>
        <v>0</v>
      </c>
      <c r="BG95" s="72" t="str">
        <f t="shared" si="138"/>
        <v>0</v>
      </c>
      <c r="BH95" s="72" t="str">
        <f t="shared" si="139"/>
        <v>0</v>
      </c>
      <c r="BI95" s="72" t="str">
        <f t="shared" si="140"/>
        <v>0</v>
      </c>
      <c r="BJ95" s="72" t="str">
        <f t="shared" si="141"/>
        <v>0</v>
      </c>
      <c r="BK95" s="72" t="str">
        <f t="shared" si="142"/>
        <v>0</v>
      </c>
      <c r="BL95" s="72" t="str">
        <f t="shared" si="143"/>
        <v>0</v>
      </c>
      <c r="BM95" s="72" t="str">
        <f t="shared" si="144"/>
        <v>0</v>
      </c>
      <c r="BN95" s="72" t="str">
        <f t="shared" si="145"/>
        <v>0</v>
      </c>
      <c r="BO95" s="72" t="str">
        <f t="shared" si="146"/>
        <v>0</v>
      </c>
      <c r="BP95" s="72" t="str">
        <f t="shared" si="147"/>
        <v>0</v>
      </c>
      <c r="BQ95" s="72" t="str">
        <f t="shared" si="148"/>
        <v>0</v>
      </c>
      <c r="BR95" s="72" t="str">
        <f t="shared" si="149"/>
        <v>0</v>
      </c>
      <c r="BT95" s="118"/>
    </row>
    <row r="96" spans="1:72" ht="20.100000000000001" customHeight="1" thickBot="1">
      <c r="A96" s="25"/>
      <c r="B96" s="119" t="s">
        <v>65</v>
      </c>
      <c r="C96" s="145">
        <v>0.85416666666666663</v>
      </c>
      <c r="D96" s="255" t="s">
        <v>82</v>
      </c>
      <c r="E96" s="255"/>
      <c r="F96" s="92"/>
      <c r="G96" s="92"/>
      <c r="H96" s="186"/>
      <c r="I96" s="187"/>
      <c r="J96" s="53"/>
      <c r="K96" s="53"/>
      <c r="L96" s="53"/>
      <c r="M96" s="11"/>
      <c r="N96" s="11"/>
      <c r="O96" s="53"/>
      <c r="P96" s="53"/>
      <c r="Q96" s="53"/>
      <c r="R96" s="53"/>
      <c r="S96" s="53"/>
      <c r="T96" s="11"/>
      <c r="U96" s="11"/>
      <c r="V96" s="53"/>
      <c r="W96" s="53"/>
      <c r="X96" s="53"/>
      <c r="Y96" s="53"/>
      <c r="Z96" s="53"/>
      <c r="AA96" s="11"/>
      <c r="AB96" s="11"/>
      <c r="AC96" s="53"/>
      <c r="AD96" s="53"/>
      <c r="AE96" s="53"/>
      <c r="AF96" s="53"/>
      <c r="AG96" s="53"/>
      <c r="AH96" s="11"/>
      <c r="AI96" s="11"/>
      <c r="AJ96" s="53"/>
      <c r="AK96" s="53"/>
      <c r="AL96" s="53"/>
      <c r="AM96" s="53"/>
      <c r="AN96" s="70"/>
      <c r="AO96" s="72">
        <f t="shared" si="152"/>
        <v>0</v>
      </c>
      <c r="AP96" s="72">
        <f t="shared" si="153"/>
        <v>0</v>
      </c>
      <c r="AQ96" s="72">
        <f t="shared" si="154"/>
        <v>0</v>
      </c>
      <c r="AR96" s="72">
        <f t="shared" si="155"/>
        <v>0</v>
      </c>
      <c r="AS96" s="72">
        <f t="shared" si="156"/>
        <v>0</v>
      </c>
      <c r="AT96" s="72">
        <f t="shared" si="157"/>
        <v>0</v>
      </c>
      <c r="AU96" s="72">
        <f t="shared" si="158"/>
        <v>0</v>
      </c>
      <c r="AV96" s="72">
        <f t="shared" si="159"/>
        <v>0</v>
      </c>
      <c r="AW96" s="72">
        <f t="shared" si="160"/>
        <v>0</v>
      </c>
      <c r="AX96" s="72">
        <f t="shared" si="161"/>
        <v>0</v>
      </c>
      <c r="AY96" s="72">
        <f t="shared" si="162"/>
        <v>0</v>
      </c>
      <c r="AZ96" s="72">
        <f t="shared" si="163"/>
        <v>0</v>
      </c>
      <c r="BA96" s="72">
        <f t="shared" si="164"/>
        <v>0</v>
      </c>
      <c r="BB96" s="72">
        <f t="shared" si="165"/>
        <v>0</v>
      </c>
      <c r="BC96" s="72">
        <f t="shared" si="166"/>
        <v>0</v>
      </c>
      <c r="BD96" s="72" t="str">
        <f t="shared" si="135"/>
        <v>0</v>
      </c>
      <c r="BE96" s="72" t="str">
        <f t="shared" si="136"/>
        <v>0</v>
      </c>
      <c r="BF96" s="72" t="str">
        <f t="shared" si="137"/>
        <v>0</v>
      </c>
      <c r="BG96" s="72" t="str">
        <f t="shared" si="138"/>
        <v>0</v>
      </c>
      <c r="BH96" s="72" t="str">
        <f t="shared" si="139"/>
        <v>0</v>
      </c>
      <c r="BI96" s="72" t="str">
        <f t="shared" si="140"/>
        <v>0</v>
      </c>
      <c r="BJ96" s="72" t="str">
        <f t="shared" si="141"/>
        <v>0</v>
      </c>
      <c r="BK96" s="72" t="str">
        <f t="shared" si="142"/>
        <v>0</v>
      </c>
      <c r="BL96" s="72" t="str">
        <f t="shared" si="143"/>
        <v>0</v>
      </c>
      <c r="BM96" s="72" t="str">
        <f t="shared" si="144"/>
        <v>0</v>
      </c>
      <c r="BN96" s="72" t="str">
        <f t="shared" si="145"/>
        <v>0</v>
      </c>
      <c r="BO96" s="72" t="str">
        <f t="shared" si="146"/>
        <v>0</v>
      </c>
      <c r="BP96" s="72" t="str">
        <f t="shared" si="147"/>
        <v>0</v>
      </c>
      <c r="BQ96" s="72" t="str">
        <f t="shared" si="148"/>
        <v>0</v>
      </c>
      <c r="BR96" s="72" t="str">
        <f t="shared" si="149"/>
        <v>0</v>
      </c>
      <c r="BT96" s="118"/>
    </row>
    <row r="97" spans="1:72" ht="20.100000000000001" customHeight="1" thickBot="1">
      <c r="A97" s="26"/>
      <c r="B97" s="88" t="s">
        <v>66</v>
      </c>
      <c r="C97" s="130">
        <v>0.86805555555555547</v>
      </c>
      <c r="D97" s="130" t="s">
        <v>278</v>
      </c>
      <c r="E97" s="139" t="s">
        <v>298</v>
      </c>
      <c r="F97" s="138">
        <v>380</v>
      </c>
      <c r="G97" s="138">
        <f>$F97*'Campaign Total'!$F$48</f>
        <v>418.00000000000006</v>
      </c>
      <c r="H97" s="186">
        <f>SUM(AO97:BC97)</f>
        <v>0</v>
      </c>
      <c r="I97" s="187">
        <f>SUM(BD97:BR97)</f>
        <v>0</v>
      </c>
      <c r="J97" s="53"/>
      <c r="K97" s="53"/>
      <c r="L97" s="53"/>
      <c r="M97" s="62"/>
      <c r="N97" s="62"/>
      <c r="O97" s="53"/>
      <c r="P97" s="53"/>
      <c r="Q97" s="53"/>
      <c r="R97" s="53"/>
      <c r="S97" s="53"/>
      <c r="T97" s="62"/>
      <c r="U97" s="62"/>
      <c r="V97" s="53"/>
      <c r="W97" s="53"/>
      <c r="X97" s="53"/>
      <c r="Y97" s="53"/>
      <c r="Z97" s="53"/>
      <c r="AA97" s="62"/>
      <c r="AB97" s="62"/>
      <c r="AC97" s="53"/>
      <c r="AD97" s="53"/>
      <c r="AE97" s="53"/>
      <c r="AF97" s="53"/>
      <c r="AG97" s="53"/>
      <c r="AH97" s="62"/>
      <c r="AI97" s="62"/>
      <c r="AJ97" s="53"/>
      <c r="AK97" s="53"/>
      <c r="AL97" s="53"/>
      <c r="AM97" s="53"/>
      <c r="AN97" s="70"/>
      <c r="AO97" s="72">
        <f t="shared" si="152"/>
        <v>0</v>
      </c>
      <c r="AP97" s="72">
        <f t="shared" si="153"/>
        <v>0</v>
      </c>
      <c r="AQ97" s="72">
        <f t="shared" si="154"/>
        <v>0</v>
      </c>
      <c r="AR97" s="72">
        <f t="shared" si="155"/>
        <v>0</v>
      </c>
      <c r="AS97" s="72">
        <f t="shared" si="156"/>
        <v>0</v>
      </c>
      <c r="AT97" s="72">
        <f t="shared" si="157"/>
        <v>0</v>
      </c>
      <c r="AU97" s="72">
        <f t="shared" si="158"/>
        <v>0</v>
      </c>
      <c r="AV97" s="72">
        <f t="shared" si="159"/>
        <v>0</v>
      </c>
      <c r="AW97" s="72">
        <f t="shared" si="160"/>
        <v>0</v>
      </c>
      <c r="AX97" s="72">
        <f t="shared" si="161"/>
        <v>0</v>
      </c>
      <c r="AY97" s="72">
        <f t="shared" si="162"/>
        <v>0</v>
      </c>
      <c r="AZ97" s="72">
        <f t="shared" si="163"/>
        <v>0</v>
      </c>
      <c r="BA97" s="72">
        <f t="shared" si="164"/>
        <v>0</v>
      </c>
      <c r="BB97" s="72">
        <f t="shared" si="165"/>
        <v>0</v>
      </c>
      <c r="BC97" s="72">
        <f t="shared" si="166"/>
        <v>0</v>
      </c>
      <c r="BD97" s="72" t="str">
        <f t="shared" si="135"/>
        <v>0</v>
      </c>
      <c r="BE97" s="72" t="str">
        <f t="shared" si="136"/>
        <v>0</v>
      </c>
      <c r="BF97" s="72" t="str">
        <f t="shared" si="137"/>
        <v>0</v>
      </c>
      <c r="BG97" s="72" t="str">
        <f t="shared" si="138"/>
        <v>0</v>
      </c>
      <c r="BH97" s="72" t="str">
        <f t="shared" si="139"/>
        <v>0</v>
      </c>
      <c r="BI97" s="72" t="str">
        <f t="shared" si="140"/>
        <v>0</v>
      </c>
      <c r="BJ97" s="72" t="str">
        <f t="shared" si="141"/>
        <v>0</v>
      </c>
      <c r="BK97" s="72" t="str">
        <f t="shared" si="142"/>
        <v>0</v>
      </c>
      <c r="BL97" s="72" t="str">
        <f t="shared" si="143"/>
        <v>0</v>
      </c>
      <c r="BM97" s="72" t="str">
        <f t="shared" si="144"/>
        <v>0</v>
      </c>
      <c r="BN97" s="72" t="str">
        <f t="shared" si="145"/>
        <v>0</v>
      </c>
      <c r="BO97" s="72" t="str">
        <f t="shared" si="146"/>
        <v>0</v>
      </c>
      <c r="BP97" s="72" t="str">
        <f t="shared" si="147"/>
        <v>0</v>
      </c>
      <c r="BQ97" s="72" t="str">
        <f t="shared" si="148"/>
        <v>0</v>
      </c>
      <c r="BR97" s="72" t="str">
        <f t="shared" si="149"/>
        <v>0</v>
      </c>
      <c r="BT97" s="118"/>
    </row>
    <row r="98" spans="1:72" ht="20.100000000000001" customHeight="1" thickBot="1">
      <c r="A98" s="25"/>
      <c r="B98" s="119" t="s">
        <v>65</v>
      </c>
      <c r="C98" s="145">
        <v>0.87152777777777779</v>
      </c>
      <c r="D98" s="255" t="s">
        <v>82</v>
      </c>
      <c r="E98" s="255"/>
      <c r="F98" s="92"/>
      <c r="G98" s="92"/>
      <c r="H98" s="186"/>
      <c r="I98" s="187"/>
      <c r="J98" s="53"/>
      <c r="K98" s="53"/>
      <c r="L98" s="53"/>
      <c r="M98" s="11"/>
      <c r="N98" s="11"/>
      <c r="O98" s="53"/>
      <c r="P98" s="53"/>
      <c r="Q98" s="53"/>
      <c r="R98" s="53"/>
      <c r="S98" s="53"/>
      <c r="T98" s="11"/>
      <c r="U98" s="11"/>
      <c r="V98" s="53"/>
      <c r="W98" s="53"/>
      <c r="X98" s="53"/>
      <c r="Y98" s="53"/>
      <c r="Z98" s="53"/>
      <c r="AA98" s="11"/>
      <c r="AB98" s="11"/>
      <c r="AC98" s="53"/>
      <c r="AD98" s="53"/>
      <c r="AE98" s="53"/>
      <c r="AF98" s="53"/>
      <c r="AG98" s="53"/>
      <c r="AH98" s="11"/>
      <c r="AI98" s="11"/>
      <c r="AJ98" s="53"/>
      <c r="AK98" s="53"/>
      <c r="AL98" s="53"/>
      <c r="AM98" s="53"/>
      <c r="AN98" s="70"/>
      <c r="AO98" s="72">
        <f t="shared" si="152"/>
        <v>0</v>
      </c>
      <c r="AP98" s="72">
        <f t="shared" si="153"/>
        <v>0</v>
      </c>
      <c r="AQ98" s="72">
        <f t="shared" si="154"/>
        <v>0</v>
      </c>
      <c r="AR98" s="72">
        <f t="shared" si="155"/>
        <v>0</v>
      </c>
      <c r="AS98" s="72">
        <f t="shared" si="156"/>
        <v>0</v>
      </c>
      <c r="AT98" s="72">
        <f t="shared" si="157"/>
        <v>0</v>
      </c>
      <c r="AU98" s="72">
        <f t="shared" si="158"/>
        <v>0</v>
      </c>
      <c r="AV98" s="72">
        <f t="shared" si="159"/>
        <v>0</v>
      </c>
      <c r="AW98" s="72">
        <f t="shared" si="160"/>
        <v>0</v>
      </c>
      <c r="AX98" s="72">
        <f t="shared" si="161"/>
        <v>0</v>
      </c>
      <c r="AY98" s="72">
        <f t="shared" si="162"/>
        <v>0</v>
      </c>
      <c r="AZ98" s="72">
        <f t="shared" si="163"/>
        <v>0</v>
      </c>
      <c r="BA98" s="72">
        <f t="shared" si="164"/>
        <v>0</v>
      </c>
      <c r="BB98" s="72">
        <f t="shared" si="165"/>
        <v>0</v>
      </c>
      <c r="BC98" s="72">
        <f t="shared" si="166"/>
        <v>0</v>
      </c>
      <c r="BD98" s="72" t="str">
        <f t="shared" si="135"/>
        <v>0</v>
      </c>
      <c r="BE98" s="72" t="str">
        <f t="shared" si="136"/>
        <v>0</v>
      </c>
      <c r="BF98" s="72" t="str">
        <f t="shared" si="137"/>
        <v>0</v>
      </c>
      <c r="BG98" s="72" t="str">
        <f t="shared" si="138"/>
        <v>0</v>
      </c>
      <c r="BH98" s="72" t="str">
        <f t="shared" si="139"/>
        <v>0</v>
      </c>
      <c r="BI98" s="72" t="str">
        <f t="shared" si="140"/>
        <v>0</v>
      </c>
      <c r="BJ98" s="72" t="str">
        <f t="shared" si="141"/>
        <v>0</v>
      </c>
      <c r="BK98" s="72" t="str">
        <f t="shared" si="142"/>
        <v>0</v>
      </c>
      <c r="BL98" s="72" t="str">
        <f t="shared" si="143"/>
        <v>0</v>
      </c>
      <c r="BM98" s="72" t="str">
        <f t="shared" si="144"/>
        <v>0</v>
      </c>
      <c r="BN98" s="72" t="str">
        <f t="shared" si="145"/>
        <v>0</v>
      </c>
      <c r="BO98" s="72" t="str">
        <f t="shared" si="146"/>
        <v>0</v>
      </c>
      <c r="BP98" s="72" t="str">
        <f t="shared" si="147"/>
        <v>0</v>
      </c>
      <c r="BQ98" s="72" t="str">
        <f t="shared" si="148"/>
        <v>0</v>
      </c>
      <c r="BR98" s="72" t="str">
        <f t="shared" si="149"/>
        <v>0</v>
      </c>
      <c r="BT98" s="118"/>
    </row>
    <row r="99" spans="1:72" ht="18" customHeight="1" thickBot="1">
      <c r="A99" s="26"/>
      <c r="B99" s="88" t="s">
        <v>66</v>
      </c>
      <c r="C99" s="130">
        <v>0.88541666666666663</v>
      </c>
      <c r="D99" s="130" t="s">
        <v>279</v>
      </c>
      <c r="E99" s="130" t="s">
        <v>299</v>
      </c>
      <c r="F99" s="138">
        <v>450</v>
      </c>
      <c r="G99" s="138">
        <f>$F99*'Campaign Total'!$F$48</f>
        <v>495.00000000000006</v>
      </c>
      <c r="H99" s="186">
        <f>SUM(AO99:BC99)</f>
        <v>0</v>
      </c>
      <c r="I99" s="187">
        <f>SUM(BD99:BR99)</f>
        <v>0</v>
      </c>
      <c r="J99" s="53"/>
      <c r="K99" s="53"/>
      <c r="L99" s="53"/>
      <c r="M99" s="62"/>
      <c r="N99" s="62"/>
      <c r="O99" s="53"/>
      <c r="P99" s="53"/>
      <c r="Q99" s="53"/>
      <c r="R99" s="53"/>
      <c r="S99" s="53"/>
      <c r="T99" s="62"/>
      <c r="U99" s="62"/>
      <c r="V99" s="53"/>
      <c r="W99" s="53"/>
      <c r="X99" s="53"/>
      <c r="Y99" s="53"/>
      <c r="Z99" s="53"/>
      <c r="AA99" s="62"/>
      <c r="AB99" s="62"/>
      <c r="AC99" s="53"/>
      <c r="AD99" s="53"/>
      <c r="AE99" s="53"/>
      <c r="AF99" s="53"/>
      <c r="AG99" s="53"/>
      <c r="AH99" s="62"/>
      <c r="AI99" s="62"/>
      <c r="AJ99" s="53"/>
      <c r="AK99" s="53"/>
      <c r="AL99" s="53"/>
      <c r="AM99" s="53"/>
      <c r="AN99" s="70"/>
      <c r="AO99" s="72">
        <f t="shared" si="152"/>
        <v>0</v>
      </c>
      <c r="AP99" s="72">
        <f t="shared" si="153"/>
        <v>0</v>
      </c>
      <c r="AQ99" s="72">
        <f t="shared" si="154"/>
        <v>0</v>
      </c>
      <c r="AR99" s="72">
        <f t="shared" si="155"/>
        <v>0</v>
      </c>
      <c r="AS99" s="72">
        <f t="shared" si="156"/>
        <v>0</v>
      </c>
      <c r="AT99" s="72">
        <f t="shared" si="157"/>
        <v>0</v>
      </c>
      <c r="AU99" s="72">
        <f t="shared" si="158"/>
        <v>0</v>
      </c>
      <c r="AV99" s="72">
        <f t="shared" si="159"/>
        <v>0</v>
      </c>
      <c r="AW99" s="72">
        <f t="shared" si="160"/>
        <v>0</v>
      </c>
      <c r="AX99" s="72">
        <f t="shared" si="161"/>
        <v>0</v>
      </c>
      <c r="AY99" s="72">
        <f t="shared" si="162"/>
        <v>0</v>
      </c>
      <c r="AZ99" s="72">
        <f t="shared" si="163"/>
        <v>0</v>
      </c>
      <c r="BA99" s="72">
        <f t="shared" si="164"/>
        <v>0</v>
      </c>
      <c r="BB99" s="72">
        <f t="shared" si="165"/>
        <v>0</v>
      </c>
      <c r="BC99" s="72">
        <f t="shared" si="166"/>
        <v>0</v>
      </c>
      <c r="BD99" s="72" t="str">
        <f t="shared" ref="BD99:BD114" si="218">IF(AO99&gt;0,($G99*AO99*$F$14),"0")</f>
        <v>0</v>
      </c>
      <c r="BE99" s="72" t="str">
        <f t="shared" ref="BE99:BE114" si="219">IF(AP99&gt;0,($G99*AP99*$F$15),"0")</f>
        <v>0</v>
      </c>
      <c r="BF99" s="72" t="str">
        <f t="shared" ref="BF99:BF114" si="220">IF(AQ99&gt;0,($G99*AQ99*$F$16),"0")</f>
        <v>0</v>
      </c>
      <c r="BG99" s="72" t="str">
        <f t="shared" ref="BG99:BG114" si="221">IF(AR99&gt;0,($G99*AR99*$F$17),"0")</f>
        <v>0</v>
      </c>
      <c r="BH99" s="72" t="str">
        <f t="shared" ref="BH99:BH114" si="222">IF(AS99&gt;0,($G99*AS99*$F$18),"0")</f>
        <v>0</v>
      </c>
      <c r="BI99" s="72" t="str">
        <f t="shared" ref="BI99:BI114" si="223">IF(AT99&gt;0,($G99*AT99*$F$19),"0")</f>
        <v>0</v>
      </c>
      <c r="BJ99" s="72" t="str">
        <f t="shared" ref="BJ99:BJ114" si="224">IF(AU99&gt;0,($G99*AU99*$F$20),"0")</f>
        <v>0</v>
      </c>
      <c r="BK99" s="72" t="str">
        <f t="shared" ref="BK99:BK114" si="225">IF(AV99&gt;0,($G99*AV99*$F$21),"0")</f>
        <v>0</v>
      </c>
      <c r="BL99" s="72" t="str">
        <f t="shared" ref="BL99:BL114" si="226">IF(AW99&gt;0,($G99*AW99*$F$22),"0")</f>
        <v>0</v>
      </c>
      <c r="BM99" s="72" t="str">
        <f t="shared" ref="BM99:BM114" si="227">IF(AX99&gt;0,($G99*AX99*$F$23),"0")</f>
        <v>0</v>
      </c>
      <c r="BN99" s="72" t="str">
        <f t="shared" ref="BN99:BN114" si="228">IF(AY99&gt;0,($G99*AY99*$F$24),"0")</f>
        <v>0</v>
      </c>
      <c r="BO99" s="72" t="str">
        <f t="shared" ref="BO99:BO114" si="229">IF(AZ99&gt;0,($G99*AZ99*$F$25),"0")</f>
        <v>0</v>
      </c>
      <c r="BP99" s="72" t="str">
        <f t="shared" ref="BP99:BP114" si="230">IF(BA99&gt;0,($G99*BA99*$F$26),"0")</f>
        <v>0</v>
      </c>
      <c r="BQ99" s="72" t="str">
        <f t="shared" ref="BQ99:BQ114" si="231">IF(BB99&gt;0,($G99*BB99*$F$27),"0")</f>
        <v>0</v>
      </c>
      <c r="BR99" s="72" t="str">
        <f t="shared" ref="BR99:BR114" si="232">IF(BC99&gt;0,($G99*BC99*$F$28),"0")</f>
        <v>0</v>
      </c>
      <c r="BT99" s="118"/>
    </row>
    <row r="100" spans="1:72" ht="20.100000000000001" customHeight="1" thickBot="1">
      <c r="A100" s="25"/>
      <c r="B100" s="119" t="s">
        <v>65</v>
      </c>
      <c r="C100" s="145">
        <v>0.89236111111111116</v>
      </c>
      <c r="D100" s="255" t="s">
        <v>82</v>
      </c>
      <c r="E100" s="255"/>
      <c r="F100" s="92"/>
      <c r="G100" s="92"/>
      <c r="H100" s="186"/>
      <c r="I100" s="187"/>
      <c r="J100" s="53"/>
      <c r="K100" s="53"/>
      <c r="L100" s="53"/>
      <c r="M100" s="11"/>
      <c r="N100" s="11"/>
      <c r="O100" s="53"/>
      <c r="P100" s="53"/>
      <c r="Q100" s="53"/>
      <c r="R100" s="53"/>
      <c r="S100" s="53"/>
      <c r="T100" s="11"/>
      <c r="U100" s="11"/>
      <c r="V100" s="53"/>
      <c r="W100" s="53"/>
      <c r="X100" s="53"/>
      <c r="Y100" s="53"/>
      <c r="Z100" s="53"/>
      <c r="AA100" s="11"/>
      <c r="AB100" s="11"/>
      <c r="AC100" s="53"/>
      <c r="AD100" s="53"/>
      <c r="AE100" s="53"/>
      <c r="AF100" s="53"/>
      <c r="AG100" s="53"/>
      <c r="AH100" s="11"/>
      <c r="AI100" s="11"/>
      <c r="AJ100" s="53"/>
      <c r="AK100" s="53"/>
      <c r="AL100" s="53"/>
      <c r="AM100" s="53"/>
      <c r="AN100" s="70"/>
      <c r="AO100" s="72">
        <f t="shared" si="152"/>
        <v>0</v>
      </c>
      <c r="AP100" s="72">
        <f t="shared" si="153"/>
        <v>0</v>
      </c>
      <c r="AQ100" s="72">
        <f t="shared" si="154"/>
        <v>0</v>
      </c>
      <c r="AR100" s="72">
        <f t="shared" si="155"/>
        <v>0</v>
      </c>
      <c r="AS100" s="72">
        <f t="shared" si="156"/>
        <v>0</v>
      </c>
      <c r="AT100" s="72">
        <f t="shared" si="157"/>
        <v>0</v>
      </c>
      <c r="AU100" s="72">
        <f t="shared" si="158"/>
        <v>0</v>
      </c>
      <c r="AV100" s="72">
        <f t="shared" si="159"/>
        <v>0</v>
      </c>
      <c r="AW100" s="72">
        <f t="shared" si="160"/>
        <v>0</v>
      </c>
      <c r="AX100" s="72">
        <f t="shared" si="161"/>
        <v>0</v>
      </c>
      <c r="AY100" s="72">
        <f t="shared" si="162"/>
        <v>0</v>
      </c>
      <c r="AZ100" s="72">
        <f t="shared" si="163"/>
        <v>0</v>
      </c>
      <c r="BA100" s="72">
        <f t="shared" si="164"/>
        <v>0</v>
      </c>
      <c r="BB100" s="72">
        <f t="shared" si="165"/>
        <v>0</v>
      </c>
      <c r="BC100" s="72">
        <f t="shared" si="166"/>
        <v>0</v>
      </c>
      <c r="BD100" s="72" t="str">
        <f t="shared" si="218"/>
        <v>0</v>
      </c>
      <c r="BE100" s="72" t="str">
        <f t="shared" si="219"/>
        <v>0</v>
      </c>
      <c r="BF100" s="72" t="str">
        <f t="shared" si="220"/>
        <v>0</v>
      </c>
      <c r="BG100" s="72" t="str">
        <f t="shared" si="221"/>
        <v>0</v>
      </c>
      <c r="BH100" s="72" t="str">
        <f t="shared" si="222"/>
        <v>0</v>
      </c>
      <c r="BI100" s="72" t="str">
        <f t="shared" si="223"/>
        <v>0</v>
      </c>
      <c r="BJ100" s="72" t="str">
        <f t="shared" si="224"/>
        <v>0</v>
      </c>
      <c r="BK100" s="72" t="str">
        <f t="shared" si="225"/>
        <v>0</v>
      </c>
      <c r="BL100" s="72" t="str">
        <f t="shared" si="226"/>
        <v>0</v>
      </c>
      <c r="BM100" s="72" t="str">
        <f t="shared" si="227"/>
        <v>0</v>
      </c>
      <c r="BN100" s="72" t="str">
        <f t="shared" si="228"/>
        <v>0</v>
      </c>
      <c r="BO100" s="72" t="str">
        <f t="shared" si="229"/>
        <v>0</v>
      </c>
      <c r="BP100" s="72" t="str">
        <f t="shared" si="230"/>
        <v>0</v>
      </c>
      <c r="BQ100" s="72" t="str">
        <f t="shared" si="231"/>
        <v>0</v>
      </c>
      <c r="BR100" s="72" t="str">
        <f t="shared" si="232"/>
        <v>0</v>
      </c>
      <c r="BT100" s="118"/>
    </row>
    <row r="101" spans="1:72" ht="20.100000000000001" customHeight="1" thickBot="1">
      <c r="A101" s="26"/>
      <c r="B101" s="119" t="s">
        <v>65</v>
      </c>
      <c r="C101" s="145">
        <v>0.89583333333333337</v>
      </c>
      <c r="D101" s="255" t="s">
        <v>339</v>
      </c>
      <c r="E101" s="255"/>
      <c r="F101" s="92"/>
      <c r="G101" s="92"/>
      <c r="H101" s="186"/>
      <c r="I101" s="187"/>
      <c r="J101" s="53"/>
      <c r="K101" s="53"/>
      <c r="L101" s="53"/>
      <c r="M101" s="11"/>
      <c r="N101" s="11"/>
      <c r="O101" s="53"/>
      <c r="P101" s="53"/>
      <c r="Q101" s="53"/>
      <c r="R101" s="53"/>
      <c r="S101" s="53"/>
      <c r="T101" s="11"/>
      <c r="U101" s="11"/>
      <c r="V101" s="53"/>
      <c r="W101" s="53"/>
      <c r="X101" s="53"/>
      <c r="Y101" s="53"/>
      <c r="Z101" s="53"/>
      <c r="AA101" s="11"/>
      <c r="AB101" s="11"/>
      <c r="AC101" s="53"/>
      <c r="AD101" s="53"/>
      <c r="AE101" s="53"/>
      <c r="AF101" s="53"/>
      <c r="AG101" s="53"/>
      <c r="AH101" s="11"/>
      <c r="AI101" s="11"/>
      <c r="AJ101" s="53"/>
      <c r="AK101" s="53"/>
      <c r="AL101" s="53"/>
      <c r="AM101" s="53"/>
      <c r="AN101" s="70"/>
      <c r="AO101" s="72">
        <f t="shared" ref="AO101:AO115" si="233">COUNTIF($J101:$AM101,"a")</f>
        <v>0</v>
      </c>
      <c r="AP101" s="72">
        <f t="shared" ref="AP101:AP115" si="234">COUNTIF($J101:$AM101,"b")</f>
        <v>0</v>
      </c>
      <c r="AQ101" s="72">
        <f t="shared" ref="AQ101:AQ115" si="235">COUNTIF($J101:$AM101,"c")</f>
        <v>0</v>
      </c>
      <c r="AR101" s="72">
        <f t="shared" ref="AR101:AR115" si="236">COUNTIF($J101:$AM101,"d")</f>
        <v>0</v>
      </c>
      <c r="AS101" s="72">
        <f t="shared" ref="AS101:AS115" si="237">COUNTIF($J101:$AM101,"e")</f>
        <v>0</v>
      </c>
      <c r="AT101" s="72">
        <f t="shared" ref="AT101:AT115" si="238">COUNTIF($J101:$AM101,"f")</f>
        <v>0</v>
      </c>
      <c r="AU101" s="72">
        <f t="shared" ref="AU101:AU115" si="239">COUNTIF($J101:$AM101,"g")</f>
        <v>0</v>
      </c>
      <c r="AV101" s="72">
        <f t="shared" ref="AV101:AV115" si="240">COUNTIF($J101:$AM101,"h")</f>
        <v>0</v>
      </c>
      <c r="AW101" s="72">
        <f t="shared" ref="AW101:AW115" si="241">COUNTIF($J101:$AM101,"i")</f>
        <v>0</v>
      </c>
      <c r="AX101" s="72">
        <f t="shared" ref="AX101:AX115" si="242">COUNTIF($J101:$AM101,"j")</f>
        <v>0</v>
      </c>
      <c r="AY101" s="72">
        <f t="shared" ref="AY101:AY115" si="243">COUNTIF($J101:$AM101,"k")</f>
        <v>0</v>
      </c>
      <c r="AZ101" s="72">
        <f t="shared" ref="AZ101:AZ115" si="244">COUNTIF($J101:$AM101,"l")</f>
        <v>0</v>
      </c>
      <c r="BA101" s="72">
        <f t="shared" ref="BA101:BA115" si="245">COUNTIF($J101:$AM101,"m")</f>
        <v>0</v>
      </c>
      <c r="BB101" s="72">
        <f t="shared" ref="BB101:BB115" si="246">COUNTIF($J101:$AM101,"n")</f>
        <v>0</v>
      </c>
      <c r="BC101" s="72">
        <f t="shared" ref="BC101:BC115" si="247">COUNTIF($J101:$AM101,"o")</f>
        <v>0</v>
      </c>
      <c r="BD101" s="72" t="str">
        <f t="shared" si="218"/>
        <v>0</v>
      </c>
      <c r="BE101" s="72" t="str">
        <f t="shared" si="219"/>
        <v>0</v>
      </c>
      <c r="BF101" s="72" t="str">
        <f t="shared" si="220"/>
        <v>0</v>
      </c>
      <c r="BG101" s="72" t="str">
        <f t="shared" si="221"/>
        <v>0</v>
      </c>
      <c r="BH101" s="72" t="str">
        <f t="shared" si="222"/>
        <v>0</v>
      </c>
      <c r="BI101" s="72" t="str">
        <f t="shared" si="223"/>
        <v>0</v>
      </c>
      <c r="BJ101" s="72" t="str">
        <f t="shared" si="224"/>
        <v>0</v>
      </c>
      <c r="BK101" s="72" t="str">
        <f t="shared" si="225"/>
        <v>0</v>
      </c>
      <c r="BL101" s="72" t="str">
        <f t="shared" si="226"/>
        <v>0</v>
      </c>
      <c r="BM101" s="72" t="str">
        <f t="shared" si="227"/>
        <v>0</v>
      </c>
      <c r="BN101" s="72" t="str">
        <f t="shared" si="228"/>
        <v>0</v>
      </c>
      <c r="BO101" s="72" t="str">
        <f t="shared" si="229"/>
        <v>0</v>
      </c>
      <c r="BP101" s="72" t="str">
        <f t="shared" si="230"/>
        <v>0</v>
      </c>
      <c r="BQ101" s="72" t="str">
        <f t="shared" si="231"/>
        <v>0</v>
      </c>
      <c r="BR101" s="72" t="str">
        <f t="shared" si="232"/>
        <v>0</v>
      </c>
      <c r="BT101" s="118"/>
    </row>
    <row r="102" spans="1:72" ht="20.100000000000001" customHeight="1" thickBot="1">
      <c r="A102" s="26"/>
      <c r="B102" s="88" t="s">
        <v>66</v>
      </c>
      <c r="C102" s="130">
        <v>0.90833333333333333</v>
      </c>
      <c r="D102" s="130" t="s">
        <v>402</v>
      </c>
      <c r="E102" s="130" t="s">
        <v>403</v>
      </c>
      <c r="F102" s="138">
        <v>470</v>
      </c>
      <c r="G102" s="138">
        <f>$F102*'Campaign Total'!$F$48</f>
        <v>517</v>
      </c>
      <c r="H102" s="186">
        <f t="shared" ref="H102:H113" si="248">SUM(AO102:BC102)</f>
        <v>0</v>
      </c>
      <c r="I102" s="187">
        <f t="shared" ref="I102:I113" si="249">SUM(BD102:BR102)</f>
        <v>0</v>
      </c>
      <c r="J102" s="53"/>
      <c r="K102" s="53"/>
      <c r="L102" s="53"/>
      <c r="M102" s="62"/>
      <c r="N102" s="62"/>
      <c r="O102" s="53"/>
      <c r="P102" s="53"/>
      <c r="Q102" s="53"/>
      <c r="R102" s="53"/>
      <c r="S102" s="53"/>
      <c r="T102" s="62"/>
      <c r="U102" s="62"/>
      <c r="V102" s="53"/>
      <c r="W102" s="53"/>
      <c r="X102" s="53"/>
      <c r="Y102" s="53"/>
      <c r="Z102" s="53"/>
      <c r="AA102" s="62"/>
      <c r="AB102" s="62"/>
      <c r="AC102" s="53"/>
      <c r="AD102" s="53"/>
      <c r="AE102" s="53"/>
      <c r="AF102" s="53"/>
      <c r="AG102" s="53"/>
      <c r="AH102" s="62"/>
      <c r="AI102" s="62"/>
      <c r="AJ102" s="53"/>
      <c r="AK102" s="53"/>
      <c r="AL102" s="53"/>
      <c r="AM102" s="53"/>
      <c r="AN102" s="70"/>
      <c r="AO102" s="72">
        <f t="shared" si="233"/>
        <v>0</v>
      </c>
      <c r="AP102" s="72">
        <f t="shared" si="234"/>
        <v>0</v>
      </c>
      <c r="AQ102" s="72">
        <f t="shared" si="235"/>
        <v>0</v>
      </c>
      <c r="AR102" s="72">
        <f t="shared" si="236"/>
        <v>0</v>
      </c>
      <c r="AS102" s="72">
        <f t="shared" si="237"/>
        <v>0</v>
      </c>
      <c r="AT102" s="72">
        <f t="shared" si="238"/>
        <v>0</v>
      </c>
      <c r="AU102" s="72">
        <f t="shared" si="239"/>
        <v>0</v>
      </c>
      <c r="AV102" s="72">
        <f t="shared" si="240"/>
        <v>0</v>
      </c>
      <c r="AW102" s="72">
        <f t="shared" si="241"/>
        <v>0</v>
      </c>
      <c r="AX102" s="72">
        <f t="shared" si="242"/>
        <v>0</v>
      </c>
      <c r="AY102" s="72">
        <f t="shared" si="243"/>
        <v>0</v>
      </c>
      <c r="AZ102" s="72">
        <f t="shared" si="244"/>
        <v>0</v>
      </c>
      <c r="BA102" s="72">
        <f t="shared" si="245"/>
        <v>0</v>
      </c>
      <c r="BB102" s="72">
        <f t="shared" si="246"/>
        <v>0</v>
      </c>
      <c r="BC102" s="72">
        <f t="shared" si="247"/>
        <v>0</v>
      </c>
      <c r="BD102" s="72" t="str">
        <f t="shared" si="218"/>
        <v>0</v>
      </c>
      <c r="BE102" s="72" t="str">
        <f t="shared" si="219"/>
        <v>0</v>
      </c>
      <c r="BF102" s="72" t="str">
        <f t="shared" si="220"/>
        <v>0</v>
      </c>
      <c r="BG102" s="72" t="str">
        <f t="shared" si="221"/>
        <v>0</v>
      </c>
      <c r="BH102" s="72" t="str">
        <f t="shared" si="222"/>
        <v>0</v>
      </c>
      <c r="BI102" s="72" t="str">
        <f t="shared" si="223"/>
        <v>0</v>
      </c>
      <c r="BJ102" s="72" t="str">
        <f t="shared" si="224"/>
        <v>0</v>
      </c>
      <c r="BK102" s="72" t="str">
        <f t="shared" si="225"/>
        <v>0</v>
      </c>
      <c r="BL102" s="72" t="str">
        <f t="shared" si="226"/>
        <v>0</v>
      </c>
      <c r="BM102" s="72" t="str">
        <f t="shared" si="227"/>
        <v>0</v>
      </c>
      <c r="BN102" s="72" t="str">
        <f t="shared" si="228"/>
        <v>0</v>
      </c>
      <c r="BO102" s="72" t="str">
        <f t="shared" si="229"/>
        <v>0</v>
      </c>
      <c r="BP102" s="72" t="str">
        <f t="shared" si="230"/>
        <v>0</v>
      </c>
      <c r="BQ102" s="72" t="str">
        <f t="shared" si="231"/>
        <v>0</v>
      </c>
      <c r="BR102" s="72" t="str">
        <f t="shared" si="232"/>
        <v>0</v>
      </c>
      <c r="BT102" s="118"/>
    </row>
    <row r="103" spans="1:72" ht="20.100000000000001" customHeight="1" thickBot="1">
      <c r="A103" s="26"/>
      <c r="B103" s="119" t="s">
        <v>65</v>
      </c>
      <c r="C103" s="145">
        <v>0.91180555555555554</v>
      </c>
      <c r="D103" s="255" t="s">
        <v>339</v>
      </c>
      <c r="E103" s="255"/>
      <c r="F103" s="92"/>
      <c r="G103" s="92"/>
      <c r="H103" s="186"/>
      <c r="I103" s="187"/>
      <c r="J103" s="53"/>
      <c r="K103" s="53"/>
      <c r="L103" s="53"/>
      <c r="M103" s="11"/>
      <c r="N103" s="11"/>
      <c r="O103" s="53"/>
      <c r="P103" s="53"/>
      <c r="Q103" s="53"/>
      <c r="R103" s="53"/>
      <c r="S103" s="53"/>
      <c r="T103" s="11"/>
      <c r="U103" s="11"/>
      <c r="V103" s="53"/>
      <c r="W103" s="53"/>
      <c r="X103" s="53"/>
      <c r="Y103" s="53"/>
      <c r="Z103" s="53"/>
      <c r="AA103" s="11"/>
      <c r="AB103" s="11"/>
      <c r="AC103" s="53"/>
      <c r="AD103" s="53"/>
      <c r="AE103" s="53"/>
      <c r="AF103" s="53"/>
      <c r="AG103" s="53"/>
      <c r="AH103" s="11"/>
      <c r="AI103" s="11"/>
      <c r="AJ103" s="53"/>
      <c r="AK103" s="53"/>
      <c r="AL103" s="53"/>
      <c r="AM103" s="53"/>
      <c r="AN103" s="70"/>
      <c r="AO103" s="72">
        <f t="shared" si="233"/>
        <v>0</v>
      </c>
      <c r="AP103" s="72">
        <f t="shared" si="234"/>
        <v>0</v>
      </c>
      <c r="AQ103" s="72">
        <f t="shared" si="235"/>
        <v>0</v>
      </c>
      <c r="AR103" s="72">
        <f t="shared" si="236"/>
        <v>0</v>
      </c>
      <c r="AS103" s="72">
        <f t="shared" si="237"/>
        <v>0</v>
      </c>
      <c r="AT103" s="72">
        <f t="shared" si="238"/>
        <v>0</v>
      </c>
      <c r="AU103" s="72">
        <f t="shared" si="239"/>
        <v>0</v>
      </c>
      <c r="AV103" s="72">
        <f t="shared" si="240"/>
        <v>0</v>
      </c>
      <c r="AW103" s="72">
        <f t="shared" si="241"/>
        <v>0</v>
      </c>
      <c r="AX103" s="72">
        <f t="shared" si="242"/>
        <v>0</v>
      </c>
      <c r="AY103" s="72">
        <f t="shared" si="243"/>
        <v>0</v>
      </c>
      <c r="AZ103" s="72">
        <f t="shared" si="244"/>
        <v>0</v>
      </c>
      <c r="BA103" s="72">
        <f t="shared" si="245"/>
        <v>0</v>
      </c>
      <c r="BB103" s="72">
        <f t="shared" si="246"/>
        <v>0</v>
      </c>
      <c r="BC103" s="72">
        <f t="shared" si="247"/>
        <v>0</v>
      </c>
      <c r="BD103" s="72" t="str">
        <f t="shared" ref="BD103" si="250">IF(AO103&gt;0,($G103*AO103*$F$14),"0")</f>
        <v>0</v>
      </c>
      <c r="BE103" s="72" t="str">
        <f t="shared" ref="BE103" si="251">IF(AP103&gt;0,($G103*AP103*$F$15),"0")</f>
        <v>0</v>
      </c>
      <c r="BF103" s="72" t="str">
        <f t="shared" ref="BF103" si="252">IF(AQ103&gt;0,($G103*AQ103*$F$16),"0")</f>
        <v>0</v>
      </c>
      <c r="BG103" s="72" t="str">
        <f t="shared" ref="BG103" si="253">IF(AR103&gt;0,($G103*AR103*$F$17),"0")</f>
        <v>0</v>
      </c>
      <c r="BH103" s="72" t="str">
        <f t="shared" ref="BH103" si="254">IF(AS103&gt;0,($G103*AS103*$F$18),"0")</f>
        <v>0</v>
      </c>
      <c r="BI103" s="72" t="str">
        <f t="shared" ref="BI103" si="255">IF(AT103&gt;0,($G103*AT103*$F$19),"0")</f>
        <v>0</v>
      </c>
      <c r="BJ103" s="72" t="str">
        <f t="shared" ref="BJ103" si="256">IF(AU103&gt;0,($G103*AU103*$F$20),"0")</f>
        <v>0</v>
      </c>
      <c r="BK103" s="72" t="str">
        <f t="shared" ref="BK103" si="257">IF(AV103&gt;0,($G103*AV103*$F$21),"0")</f>
        <v>0</v>
      </c>
      <c r="BL103" s="72" t="str">
        <f t="shared" ref="BL103" si="258">IF(AW103&gt;0,($G103*AW103*$F$22),"0")</f>
        <v>0</v>
      </c>
      <c r="BM103" s="72" t="str">
        <f t="shared" ref="BM103" si="259">IF(AX103&gt;0,($G103*AX103*$F$23),"0")</f>
        <v>0</v>
      </c>
      <c r="BN103" s="72" t="str">
        <f t="shared" ref="BN103" si="260">IF(AY103&gt;0,($G103*AY103*$F$24),"0")</f>
        <v>0</v>
      </c>
      <c r="BO103" s="72" t="str">
        <f t="shared" ref="BO103" si="261">IF(AZ103&gt;0,($G103*AZ103*$F$25),"0")</f>
        <v>0</v>
      </c>
      <c r="BP103" s="72" t="str">
        <f t="shared" ref="BP103" si="262">IF(BA103&gt;0,($G103*BA103*$F$26),"0")</f>
        <v>0</v>
      </c>
      <c r="BQ103" s="72" t="str">
        <f t="shared" ref="BQ103" si="263">IF(BB103&gt;0,($G103*BB103*$F$27),"0")</f>
        <v>0</v>
      </c>
      <c r="BR103" s="72" t="str">
        <f t="shared" ref="BR103" si="264">IF(BC103&gt;0,($G103*BC103*$F$28),"0")</f>
        <v>0</v>
      </c>
      <c r="BT103" s="118"/>
    </row>
    <row r="104" spans="1:72" ht="20.100000000000001" customHeight="1" thickBot="1">
      <c r="A104" s="26"/>
      <c r="B104" s="119" t="s">
        <v>65</v>
      </c>
      <c r="C104" s="145">
        <v>0.91666666666666663</v>
      </c>
      <c r="D104" s="255" t="s">
        <v>416</v>
      </c>
      <c r="E104" s="255"/>
      <c r="F104" s="92"/>
      <c r="G104" s="92"/>
      <c r="H104" s="186"/>
      <c r="I104" s="187"/>
      <c r="J104" s="53"/>
      <c r="K104" s="53"/>
      <c r="L104" s="53"/>
      <c r="M104" s="11"/>
      <c r="N104" s="11"/>
      <c r="O104" s="53"/>
      <c r="P104" s="53"/>
      <c r="Q104" s="53"/>
      <c r="R104" s="53"/>
      <c r="S104" s="53"/>
      <c r="T104" s="11"/>
      <c r="U104" s="11"/>
      <c r="V104" s="53"/>
      <c r="W104" s="53"/>
      <c r="X104" s="53"/>
      <c r="Y104" s="53"/>
      <c r="Z104" s="53"/>
      <c r="AA104" s="11"/>
      <c r="AB104" s="11"/>
      <c r="AC104" s="53"/>
      <c r="AD104" s="53"/>
      <c r="AE104" s="53"/>
      <c r="AF104" s="53"/>
      <c r="AG104" s="53"/>
      <c r="AH104" s="11"/>
      <c r="AI104" s="11"/>
      <c r="AJ104" s="53"/>
      <c r="AK104" s="53"/>
      <c r="AL104" s="53"/>
      <c r="AM104" s="53"/>
      <c r="AN104" s="70"/>
      <c r="AO104" s="72">
        <f t="shared" si="233"/>
        <v>0</v>
      </c>
      <c r="AP104" s="72">
        <f t="shared" si="234"/>
        <v>0</v>
      </c>
      <c r="AQ104" s="72">
        <f t="shared" si="235"/>
        <v>0</v>
      </c>
      <c r="AR104" s="72">
        <f t="shared" si="236"/>
        <v>0</v>
      </c>
      <c r="AS104" s="72">
        <f t="shared" si="237"/>
        <v>0</v>
      </c>
      <c r="AT104" s="72">
        <f t="shared" si="238"/>
        <v>0</v>
      </c>
      <c r="AU104" s="72">
        <f t="shared" si="239"/>
        <v>0</v>
      </c>
      <c r="AV104" s="72">
        <f t="shared" si="240"/>
        <v>0</v>
      </c>
      <c r="AW104" s="72">
        <f t="shared" si="241"/>
        <v>0</v>
      </c>
      <c r="AX104" s="72">
        <f t="shared" si="242"/>
        <v>0</v>
      </c>
      <c r="AY104" s="72">
        <f t="shared" si="243"/>
        <v>0</v>
      </c>
      <c r="AZ104" s="72">
        <f t="shared" si="244"/>
        <v>0</v>
      </c>
      <c r="BA104" s="72">
        <f t="shared" si="245"/>
        <v>0</v>
      </c>
      <c r="BB104" s="72">
        <f t="shared" si="246"/>
        <v>0</v>
      </c>
      <c r="BC104" s="72">
        <f t="shared" si="247"/>
        <v>0</v>
      </c>
      <c r="BD104" s="72" t="str">
        <f t="shared" ref="BD104:BD105" si="265">IF(AO104&gt;0,($G104*AO104*$F$14),"0")</f>
        <v>0</v>
      </c>
      <c r="BE104" s="72" t="str">
        <f t="shared" ref="BE104:BE105" si="266">IF(AP104&gt;0,($G104*AP104*$F$15),"0")</f>
        <v>0</v>
      </c>
      <c r="BF104" s="72" t="str">
        <f t="shared" ref="BF104:BF105" si="267">IF(AQ104&gt;0,($G104*AQ104*$F$16),"0")</f>
        <v>0</v>
      </c>
      <c r="BG104" s="72" t="str">
        <f t="shared" ref="BG104:BG105" si="268">IF(AR104&gt;0,($G104*AR104*$F$17),"0")</f>
        <v>0</v>
      </c>
      <c r="BH104" s="72" t="str">
        <f t="shared" ref="BH104:BH105" si="269">IF(AS104&gt;0,($G104*AS104*$F$18),"0")</f>
        <v>0</v>
      </c>
      <c r="BI104" s="72" t="str">
        <f t="shared" ref="BI104:BI105" si="270">IF(AT104&gt;0,($G104*AT104*$F$19),"0")</f>
        <v>0</v>
      </c>
      <c r="BJ104" s="72" t="str">
        <f t="shared" ref="BJ104:BJ105" si="271">IF(AU104&gt;0,($G104*AU104*$F$20),"0")</f>
        <v>0</v>
      </c>
      <c r="BK104" s="72" t="str">
        <f t="shared" ref="BK104:BK105" si="272">IF(AV104&gt;0,($G104*AV104*$F$21),"0")</f>
        <v>0</v>
      </c>
      <c r="BL104" s="72" t="str">
        <f t="shared" ref="BL104:BL105" si="273">IF(AW104&gt;0,($G104*AW104*$F$22),"0")</f>
        <v>0</v>
      </c>
      <c r="BM104" s="72" t="str">
        <f t="shared" ref="BM104:BM105" si="274">IF(AX104&gt;0,($G104*AX104*$F$23),"0")</f>
        <v>0</v>
      </c>
      <c r="BN104" s="72" t="str">
        <f t="shared" ref="BN104:BN105" si="275">IF(AY104&gt;0,($G104*AY104*$F$24),"0")</f>
        <v>0</v>
      </c>
      <c r="BO104" s="72" t="str">
        <f t="shared" ref="BO104:BO105" si="276">IF(AZ104&gt;0,($G104*AZ104*$F$25),"0")</f>
        <v>0</v>
      </c>
      <c r="BP104" s="72" t="str">
        <f t="shared" ref="BP104:BP105" si="277">IF(BA104&gt;0,($G104*BA104*$F$26),"0")</f>
        <v>0</v>
      </c>
      <c r="BQ104" s="72" t="str">
        <f t="shared" ref="BQ104:BQ105" si="278">IF(BB104&gt;0,($G104*BB104*$F$27),"0")</f>
        <v>0</v>
      </c>
      <c r="BR104" s="72" t="str">
        <f t="shared" ref="BR104:BR105" si="279">IF(BC104&gt;0,($G104*BC104*$F$28),"0")</f>
        <v>0</v>
      </c>
      <c r="BT104" s="118"/>
    </row>
    <row r="105" spans="1:72" ht="20.100000000000001" customHeight="1" thickBot="1">
      <c r="A105" s="26"/>
      <c r="B105" s="88" t="s">
        <v>66</v>
      </c>
      <c r="C105" s="130">
        <v>0.93055555555555547</v>
      </c>
      <c r="D105" s="130" t="s">
        <v>280</v>
      </c>
      <c r="E105" s="130" t="s">
        <v>300</v>
      </c>
      <c r="F105" s="138">
        <v>300</v>
      </c>
      <c r="G105" s="138">
        <f>$F105*'Campaign Total'!$F$48</f>
        <v>330</v>
      </c>
      <c r="H105" s="186">
        <f t="shared" ref="H105" si="280">SUM(AO105:BC105)</f>
        <v>0</v>
      </c>
      <c r="I105" s="187">
        <f t="shared" ref="I105" si="281">SUM(BD105:BR105)</f>
        <v>0</v>
      </c>
      <c r="J105" s="53"/>
      <c r="K105" s="53"/>
      <c r="L105" s="53"/>
      <c r="M105" s="62"/>
      <c r="N105" s="62"/>
      <c r="O105" s="53"/>
      <c r="P105" s="53"/>
      <c r="Q105" s="53"/>
      <c r="R105" s="53"/>
      <c r="S105" s="53"/>
      <c r="T105" s="62"/>
      <c r="U105" s="62"/>
      <c r="V105" s="53"/>
      <c r="W105" s="53"/>
      <c r="X105" s="53"/>
      <c r="Y105" s="53"/>
      <c r="Z105" s="53"/>
      <c r="AA105" s="62"/>
      <c r="AB105" s="62"/>
      <c r="AC105" s="53"/>
      <c r="AD105" s="53"/>
      <c r="AE105" s="53"/>
      <c r="AF105" s="53"/>
      <c r="AG105" s="53"/>
      <c r="AH105" s="62"/>
      <c r="AI105" s="62"/>
      <c r="AJ105" s="53"/>
      <c r="AK105" s="53"/>
      <c r="AL105" s="53"/>
      <c r="AM105" s="53"/>
      <c r="AN105" s="70"/>
      <c r="AO105" s="72">
        <f t="shared" si="233"/>
        <v>0</v>
      </c>
      <c r="AP105" s="72">
        <f t="shared" si="234"/>
        <v>0</v>
      </c>
      <c r="AQ105" s="72">
        <f t="shared" si="235"/>
        <v>0</v>
      </c>
      <c r="AR105" s="72">
        <f t="shared" si="236"/>
        <v>0</v>
      </c>
      <c r="AS105" s="72">
        <f t="shared" si="237"/>
        <v>0</v>
      </c>
      <c r="AT105" s="72">
        <f t="shared" si="238"/>
        <v>0</v>
      </c>
      <c r="AU105" s="72">
        <f t="shared" si="239"/>
        <v>0</v>
      </c>
      <c r="AV105" s="72">
        <f t="shared" si="240"/>
        <v>0</v>
      </c>
      <c r="AW105" s="72">
        <f t="shared" si="241"/>
        <v>0</v>
      </c>
      <c r="AX105" s="72">
        <f t="shared" si="242"/>
        <v>0</v>
      </c>
      <c r="AY105" s="72">
        <f t="shared" si="243"/>
        <v>0</v>
      </c>
      <c r="AZ105" s="72">
        <f t="shared" si="244"/>
        <v>0</v>
      </c>
      <c r="BA105" s="72">
        <f t="shared" si="245"/>
        <v>0</v>
      </c>
      <c r="BB105" s="72">
        <f t="shared" si="246"/>
        <v>0</v>
      </c>
      <c r="BC105" s="72">
        <f t="shared" si="247"/>
        <v>0</v>
      </c>
      <c r="BD105" s="72" t="str">
        <f t="shared" si="265"/>
        <v>0</v>
      </c>
      <c r="BE105" s="72" t="str">
        <f t="shared" si="266"/>
        <v>0</v>
      </c>
      <c r="BF105" s="72" t="str">
        <f t="shared" si="267"/>
        <v>0</v>
      </c>
      <c r="BG105" s="72" t="str">
        <f t="shared" si="268"/>
        <v>0</v>
      </c>
      <c r="BH105" s="72" t="str">
        <f t="shared" si="269"/>
        <v>0</v>
      </c>
      <c r="BI105" s="72" t="str">
        <f t="shared" si="270"/>
        <v>0</v>
      </c>
      <c r="BJ105" s="72" t="str">
        <f t="shared" si="271"/>
        <v>0</v>
      </c>
      <c r="BK105" s="72" t="str">
        <f t="shared" si="272"/>
        <v>0</v>
      </c>
      <c r="BL105" s="72" t="str">
        <f t="shared" si="273"/>
        <v>0</v>
      </c>
      <c r="BM105" s="72" t="str">
        <f t="shared" si="274"/>
        <v>0</v>
      </c>
      <c r="BN105" s="72" t="str">
        <f t="shared" si="275"/>
        <v>0</v>
      </c>
      <c r="BO105" s="72" t="str">
        <f t="shared" si="276"/>
        <v>0</v>
      </c>
      <c r="BP105" s="72" t="str">
        <f t="shared" si="277"/>
        <v>0</v>
      </c>
      <c r="BQ105" s="72" t="str">
        <f t="shared" si="278"/>
        <v>0</v>
      </c>
      <c r="BR105" s="72" t="str">
        <f t="shared" si="279"/>
        <v>0</v>
      </c>
      <c r="BT105" s="118"/>
    </row>
    <row r="106" spans="1:72" ht="20.100000000000001" customHeight="1" thickBot="1">
      <c r="A106" s="26"/>
      <c r="B106" s="119" t="s">
        <v>65</v>
      </c>
      <c r="C106" s="145">
        <v>0.93402777777777779</v>
      </c>
      <c r="D106" s="255" t="s">
        <v>416</v>
      </c>
      <c r="E106" s="255"/>
      <c r="F106" s="92"/>
      <c r="G106" s="92"/>
      <c r="H106" s="186"/>
      <c r="I106" s="187"/>
      <c r="J106" s="53"/>
      <c r="K106" s="53"/>
      <c r="L106" s="53"/>
      <c r="M106" s="11"/>
      <c r="N106" s="11"/>
      <c r="O106" s="53"/>
      <c r="P106" s="53"/>
      <c r="Q106" s="53"/>
      <c r="R106" s="53"/>
      <c r="S106" s="53"/>
      <c r="T106" s="11"/>
      <c r="U106" s="11"/>
      <c r="V106" s="53"/>
      <c r="W106" s="53"/>
      <c r="X106" s="53"/>
      <c r="Y106" s="53"/>
      <c r="Z106" s="53"/>
      <c r="AA106" s="11"/>
      <c r="AB106" s="11"/>
      <c r="AC106" s="53"/>
      <c r="AD106" s="53"/>
      <c r="AE106" s="53"/>
      <c r="AF106" s="53"/>
      <c r="AG106" s="53"/>
      <c r="AH106" s="11"/>
      <c r="AI106" s="11"/>
      <c r="AJ106" s="53"/>
      <c r="AK106" s="53"/>
      <c r="AL106" s="53"/>
      <c r="AM106" s="53"/>
      <c r="AN106" s="70"/>
      <c r="AO106" s="72">
        <f t="shared" si="233"/>
        <v>0</v>
      </c>
      <c r="AP106" s="72">
        <f t="shared" si="234"/>
        <v>0</v>
      </c>
      <c r="AQ106" s="72">
        <f t="shared" si="235"/>
        <v>0</v>
      </c>
      <c r="AR106" s="72">
        <f t="shared" si="236"/>
        <v>0</v>
      </c>
      <c r="AS106" s="72">
        <f t="shared" si="237"/>
        <v>0</v>
      </c>
      <c r="AT106" s="72">
        <f t="shared" si="238"/>
        <v>0</v>
      </c>
      <c r="AU106" s="72">
        <f t="shared" si="239"/>
        <v>0</v>
      </c>
      <c r="AV106" s="72">
        <f t="shared" si="240"/>
        <v>0</v>
      </c>
      <c r="AW106" s="72">
        <f t="shared" si="241"/>
        <v>0</v>
      </c>
      <c r="AX106" s="72">
        <f t="shared" si="242"/>
        <v>0</v>
      </c>
      <c r="AY106" s="72">
        <f t="shared" si="243"/>
        <v>0</v>
      </c>
      <c r="AZ106" s="72">
        <f t="shared" si="244"/>
        <v>0</v>
      </c>
      <c r="BA106" s="72">
        <f t="shared" si="245"/>
        <v>0</v>
      </c>
      <c r="BB106" s="72">
        <f t="shared" si="246"/>
        <v>0</v>
      </c>
      <c r="BC106" s="72">
        <f t="shared" si="247"/>
        <v>0</v>
      </c>
      <c r="BD106" s="72" t="str">
        <f t="shared" si="218"/>
        <v>0</v>
      </c>
      <c r="BE106" s="72" t="str">
        <f t="shared" si="219"/>
        <v>0</v>
      </c>
      <c r="BF106" s="72" t="str">
        <f t="shared" si="220"/>
        <v>0</v>
      </c>
      <c r="BG106" s="72" t="str">
        <f t="shared" si="221"/>
        <v>0</v>
      </c>
      <c r="BH106" s="72" t="str">
        <f t="shared" si="222"/>
        <v>0</v>
      </c>
      <c r="BI106" s="72" t="str">
        <f t="shared" si="223"/>
        <v>0</v>
      </c>
      <c r="BJ106" s="72" t="str">
        <f t="shared" si="224"/>
        <v>0</v>
      </c>
      <c r="BK106" s="72" t="str">
        <f t="shared" si="225"/>
        <v>0</v>
      </c>
      <c r="BL106" s="72" t="str">
        <f t="shared" si="226"/>
        <v>0</v>
      </c>
      <c r="BM106" s="72" t="str">
        <f t="shared" si="227"/>
        <v>0</v>
      </c>
      <c r="BN106" s="72" t="str">
        <f t="shared" si="228"/>
        <v>0</v>
      </c>
      <c r="BO106" s="72" t="str">
        <f t="shared" si="229"/>
        <v>0</v>
      </c>
      <c r="BP106" s="72" t="str">
        <f t="shared" si="230"/>
        <v>0</v>
      </c>
      <c r="BQ106" s="72" t="str">
        <f t="shared" si="231"/>
        <v>0</v>
      </c>
      <c r="BR106" s="72" t="str">
        <f t="shared" si="232"/>
        <v>0</v>
      </c>
      <c r="BT106" s="118"/>
    </row>
    <row r="107" spans="1:72" ht="20.100000000000001" customHeight="1" thickBot="1">
      <c r="A107" s="26"/>
      <c r="B107" s="88" t="s">
        <v>66</v>
      </c>
      <c r="C107" s="130">
        <v>0.95138888888888884</v>
      </c>
      <c r="D107" s="130" t="s">
        <v>281</v>
      </c>
      <c r="E107" s="130" t="s">
        <v>301</v>
      </c>
      <c r="F107" s="138">
        <v>300</v>
      </c>
      <c r="G107" s="138">
        <f>$F107*'Campaign Total'!$F$48</f>
        <v>330</v>
      </c>
      <c r="H107" s="186">
        <f t="shared" si="248"/>
        <v>0</v>
      </c>
      <c r="I107" s="187">
        <f t="shared" si="249"/>
        <v>0</v>
      </c>
      <c r="J107" s="53"/>
      <c r="K107" s="53"/>
      <c r="L107" s="53"/>
      <c r="M107" s="62"/>
      <c r="N107" s="62"/>
      <c r="O107" s="53"/>
      <c r="P107" s="53"/>
      <c r="Q107" s="53"/>
      <c r="R107" s="53"/>
      <c r="S107" s="53"/>
      <c r="T107" s="62"/>
      <c r="U107" s="62"/>
      <c r="V107" s="53"/>
      <c r="W107" s="53"/>
      <c r="X107" s="53"/>
      <c r="Y107" s="53"/>
      <c r="Z107" s="53"/>
      <c r="AA107" s="62"/>
      <c r="AB107" s="62"/>
      <c r="AC107" s="53"/>
      <c r="AD107" s="53"/>
      <c r="AE107" s="53"/>
      <c r="AF107" s="53"/>
      <c r="AG107" s="53"/>
      <c r="AH107" s="62"/>
      <c r="AI107" s="62"/>
      <c r="AJ107" s="53"/>
      <c r="AK107" s="53"/>
      <c r="AL107" s="53"/>
      <c r="AM107" s="53"/>
      <c r="AN107" s="70"/>
      <c r="AO107" s="72">
        <f t="shared" si="233"/>
        <v>0</v>
      </c>
      <c r="AP107" s="72">
        <f t="shared" si="234"/>
        <v>0</v>
      </c>
      <c r="AQ107" s="72">
        <f t="shared" si="235"/>
        <v>0</v>
      </c>
      <c r="AR107" s="72">
        <f t="shared" si="236"/>
        <v>0</v>
      </c>
      <c r="AS107" s="72">
        <f t="shared" si="237"/>
        <v>0</v>
      </c>
      <c r="AT107" s="72">
        <f t="shared" si="238"/>
        <v>0</v>
      </c>
      <c r="AU107" s="72">
        <f t="shared" si="239"/>
        <v>0</v>
      </c>
      <c r="AV107" s="72">
        <f t="shared" si="240"/>
        <v>0</v>
      </c>
      <c r="AW107" s="72">
        <f t="shared" si="241"/>
        <v>0</v>
      </c>
      <c r="AX107" s="72">
        <f t="shared" si="242"/>
        <v>0</v>
      </c>
      <c r="AY107" s="72">
        <f t="shared" si="243"/>
        <v>0</v>
      </c>
      <c r="AZ107" s="72">
        <f t="shared" si="244"/>
        <v>0</v>
      </c>
      <c r="BA107" s="72">
        <f t="shared" si="245"/>
        <v>0</v>
      </c>
      <c r="BB107" s="72">
        <f t="shared" si="246"/>
        <v>0</v>
      </c>
      <c r="BC107" s="72">
        <f t="shared" si="247"/>
        <v>0</v>
      </c>
      <c r="BD107" s="72" t="str">
        <f t="shared" si="218"/>
        <v>0</v>
      </c>
      <c r="BE107" s="72" t="str">
        <f t="shared" si="219"/>
        <v>0</v>
      </c>
      <c r="BF107" s="72" t="str">
        <f t="shared" si="220"/>
        <v>0</v>
      </c>
      <c r="BG107" s="72" t="str">
        <f t="shared" si="221"/>
        <v>0</v>
      </c>
      <c r="BH107" s="72" t="str">
        <f t="shared" si="222"/>
        <v>0</v>
      </c>
      <c r="BI107" s="72" t="str">
        <f t="shared" si="223"/>
        <v>0</v>
      </c>
      <c r="BJ107" s="72" t="str">
        <f t="shared" si="224"/>
        <v>0</v>
      </c>
      <c r="BK107" s="72" t="str">
        <f t="shared" si="225"/>
        <v>0</v>
      </c>
      <c r="BL107" s="72" t="str">
        <f t="shared" si="226"/>
        <v>0</v>
      </c>
      <c r="BM107" s="72" t="str">
        <f t="shared" si="227"/>
        <v>0</v>
      </c>
      <c r="BN107" s="72" t="str">
        <f t="shared" si="228"/>
        <v>0</v>
      </c>
      <c r="BO107" s="72" t="str">
        <f t="shared" si="229"/>
        <v>0</v>
      </c>
      <c r="BP107" s="72" t="str">
        <f t="shared" si="230"/>
        <v>0</v>
      </c>
      <c r="BQ107" s="72" t="str">
        <f t="shared" si="231"/>
        <v>0</v>
      </c>
      <c r="BR107" s="72" t="str">
        <f t="shared" si="232"/>
        <v>0</v>
      </c>
      <c r="BT107" s="118"/>
    </row>
    <row r="108" spans="1:72" ht="20.100000000000001" customHeight="1" thickBot="1">
      <c r="A108" s="26"/>
      <c r="B108" s="119" t="s">
        <v>65</v>
      </c>
      <c r="C108" s="145">
        <v>0.95486111111111116</v>
      </c>
      <c r="D108" s="255" t="s">
        <v>416</v>
      </c>
      <c r="E108" s="255"/>
      <c r="F108" s="92"/>
      <c r="G108" s="92"/>
      <c r="H108" s="186"/>
      <c r="I108" s="187"/>
      <c r="J108" s="53"/>
      <c r="K108" s="53"/>
      <c r="L108" s="53"/>
      <c r="M108" s="11"/>
      <c r="N108" s="11"/>
      <c r="O108" s="53"/>
      <c r="P108" s="53"/>
      <c r="Q108" s="53"/>
      <c r="R108" s="53"/>
      <c r="S108" s="53"/>
      <c r="T108" s="11"/>
      <c r="U108" s="11"/>
      <c r="V108" s="53"/>
      <c r="W108" s="53"/>
      <c r="X108" s="53"/>
      <c r="Y108" s="53"/>
      <c r="Z108" s="53"/>
      <c r="AA108" s="11"/>
      <c r="AB108" s="11"/>
      <c r="AC108" s="53"/>
      <c r="AD108" s="53"/>
      <c r="AE108" s="53"/>
      <c r="AF108" s="53"/>
      <c r="AG108" s="53"/>
      <c r="AH108" s="11"/>
      <c r="AI108" s="11"/>
      <c r="AJ108" s="53"/>
      <c r="AK108" s="53"/>
      <c r="AL108" s="53"/>
      <c r="AM108" s="53"/>
      <c r="AN108" s="70"/>
      <c r="AO108" s="72">
        <f t="shared" si="233"/>
        <v>0</v>
      </c>
      <c r="AP108" s="72">
        <f t="shared" si="234"/>
        <v>0</v>
      </c>
      <c r="AQ108" s="72">
        <f t="shared" si="235"/>
        <v>0</v>
      </c>
      <c r="AR108" s="72">
        <f t="shared" si="236"/>
        <v>0</v>
      </c>
      <c r="AS108" s="72">
        <f t="shared" si="237"/>
        <v>0</v>
      </c>
      <c r="AT108" s="72">
        <f t="shared" si="238"/>
        <v>0</v>
      </c>
      <c r="AU108" s="72">
        <f t="shared" si="239"/>
        <v>0</v>
      </c>
      <c r="AV108" s="72">
        <f t="shared" si="240"/>
        <v>0</v>
      </c>
      <c r="AW108" s="72">
        <f t="shared" si="241"/>
        <v>0</v>
      </c>
      <c r="AX108" s="72">
        <f t="shared" si="242"/>
        <v>0</v>
      </c>
      <c r="AY108" s="72">
        <f t="shared" si="243"/>
        <v>0</v>
      </c>
      <c r="AZ108" s="72">
        <f t="shared" si="244"/>
        <v>0</v>
      </c>
      <c r="BA108" s="72">
        <f t="shared" si="245"/>
        <v>0</v>
      </c>
      <c r="BB108" s="72">
        <f t="shared" si="246"/>
        <v>0</v>
      </c>
      <c r="BC108" s="72">
        <f t="shared" si="247"/>
        <v>0</v>
      </c>
      <c r="BD108" s="72" t="str">
        <f t="shared" ref="BD108:BD111" si="282">IF(AO108&gt;0,($G108*AO108*$F$14),"0")</f>
        <v>0</v>
      </c>
      <c r="BE108" s="72" t="str">
        <f t="shared" ref="BE108:BE111" si="283">IF(AP108&gt;0,($G108*AP108*$F$15),"0")</f>
        <v>0</v>
      </c>
      <c r="BF108" s="72" t="str">
        <f t="shared" ref="BF108:BF111" si="284">IF(AQ108&gt;0,($G108*AQ108*$F$16),"0")</f>
        <v>0</v>
      </c>
      <c r="BG108" s="72" t="str">
        <f t="shared" ref="BG108:BG111" si="285">IF(AR108&gt;0,($G108*AR108*$F$17),"0")</f>
        <v>0</v>
      </c>
      <c r="BH108" s="72" t="str">
        <f t="shared" ref="BH108:BH111" si="286">IF(AS108&gt;0,($G108*AS108*$F$18),"0")</f>
        <v>0</v>
      </c>
      <c r="BI108" s="72" t="str">
        <f t="shared" ref="BI108:BI111" si="287">IF(AT108&gt;0,($G108*AT108*$F$19),"0")</f>
        <v>0</v>
      </c>
      <c r="BJ108" s="72" t="str">
        <f t="shared" ref="BJ108:BJ111" si="288">IF(AU108&gt;0,($G108*AU108*$F$20),"0")</f>
        <v>0</v>
      </c>
      <c r="BK108" s="72" t="str">
        <f t="shared" ref="BK108:BK111" si="289">IF(AV108&gt;0,($G108*AV108*$F$21),"0")</f>
        <v>0</v>
      </c>
      <c r="BL108" s="72" t="str">
        <f t="shared" ref="BL108:BL111" si="290">IF(AW108&gt;0,($G108*AW108*$F$22),"0")</f>
        <v>0</v>
      </c>
      <c r="BM108" s="72" t="str">
        <f t="shared" ref="BM108:BM111" si="291">IF(AX108&gt;0,($G108*AX108*$F$23),"0")</f>
        <v>0</v>
      </c>
      <c r="BN108" s="72" t="str">
        <f t="shared" ref="BN108:BN111" si="292">IF(AY108&gt;0,($G108*AY108*$F$24),"0")</f>
        <v>0</v>
      </c>
      <c r="BO108" s="72" t="str">
        <f t="shared" ref="BO108:BO111" si="293">IF(AZ108&gt;0,($G108*AZ108*$F$25),"0")</f>
        <v>0</v>
      </c>
      <c r="BP108" s="72" t="str">
        <f t="shared" ref="BP108:BP111" si="294">IF(BA108&gt;0,($G108*BA108*$F$26),"0")</f>
        <v>0</v>
      </c>
      <c r="BQ108" s="72" t="str">
        <f t="shared" ref="BQ108:BQ111" si="295">IF(BB108&gt;0,($G108*BB108*$F$27),"0")</f>
        <v>0</v>
      </c>
      <c r="BR108" s="72" t="str">
        <f t="shared" ref="BR108:BR111" si="296">IF(BC108&gt;0,($G108*BC108*$F$28),"0")</f>
        <v>0</v>
      </c>
      <c r="BT108" s="118"/>
    </row>
    <row r="109" spans="1:72" ht="20.100000000000001" customHeight="1" thickBot="1">
      <c r="A109" s="26"/>
      <c r="B109" s="119" t="s">
        <v>65</v>
      </c>
      <c r="C109" s="145">
        <v>0.95833333333333337</v>
      </c>
      <c r="D109" s="255" t="s">
        <v>416</v>
      </c>
      <c r="E109" s="255"/>
      <c r="F109" s="92"/>
      <c r="G109" s="92"/>
      <c r="H109" s="186"/>
      <c r="I109" s="187"/>
      <c r="J109" s="53"/>
      <c r="K109" s="53"/>
      <c r="L109" s="53"/>
      <c r="M109" s="11"/>
      <c r="N109" s="11"/>
      <c r="O109" s="53"/>
      <c r="P109" s="53"/>
      <c r="Q109" s="53"/>
      <c r="R109" s="53"/>
      <c r="S109" s="53"/>
      <c r="T109" s="11"/>
      <c r="U109" s="11"/>
      <c r="V109" s="53"/>
      <c r="W109" s="53"/>
      <c r="X109" s="53"/>
      <c r="Y109" s="53"/>
      <c r="Z109" s="53"/>
      <c r="AA109" s="11"/>
      <c r="AB109" s="11"/>
      <c r="AC109" s="53"/>
      <c r="AD109" s="53"/>
      <c r="AE109" s="53"/>
      <c r="AF109" s="53"/>
      <c r="AG109" s="53"/>
      <c r="AH109" s="11"/>
      <c r="AI109" s="11"/>
      <c r="AJ109" s="53"/>
      <c r="AK109" s="53"/>
      <c r="AL109" s="53"/>
      <c r="AM109" s="53"/>
      <c r="AN109" s="70"/>
      <c r="AO109" s="72">
        <f t="shared" si="233"/>
        <v>0</v>
      </c>
      <c r="AP109" s="72">
        <f t="shared" si="234"/>
        <v>0</v>
      </c>
      <c r="AQ109" s="72">
        <f t="shared" si="235"/>
        <v>0</v>
      </c>
      <c r="AR109" s="72">
        <f t="shared" si="236"/>
        <v>0</v>
      </c>
      <c r="AS109" s="72">
        <f t="shared" si="237"/>
        <v>0</v>
      </c>
      <c r="AT109" s="72">
        <f t="shared" si="238"/>
        <v>0</v>
      </c>
      <c r="AU109" s="72">
        <f t="shared" si="239"/>
        <v>0</v>
      </c>
      <c r="AV109" s="72">
        <f t="shared" si="240"/>
        <v>0</v>
      </c>
      <c r="AW109" s="72">
        <f t="shared" si="241"/>
        <v>0</v>
      </c>
      <c r="AX109" s="72">
        <f t="shared" si="242"/>
        <v>0</v>
      </c>
      <c r="AY109" s="72">
        <f t="shared" si="243"/>
        <v>0</v>
      </c>
      <c r="AZ109" s="72">
        <f t="shared" si="244"/>
        <v>0</v>
      </c>
      <c r="BA109" s="72">
        <f t="shared" si="245"/>
        <v>0</v>
      </c>
      <c r="BB109" s="72">
        <f t="shared" si="246"/>
        <v>0</v>
      </c>
      <c r="BC109" s="72">
        <f t="shared" si="247"/>
        <v>0</v>
      </c>
      <c r="BD109" s="72" t="str">
        <f t="shared" si="282"/>
        <v>0</v>
      </c>
      <c r="BE109" s="72" t="str">
        <f t="shared" si="283"/>
        <v>0</v>
      </c>
      <c r="BF109" s="72" t="str">
        <f t="shared" si="284"/>
        <v>0</v>
      </c>
      <c r="BG109" s="72" t="str">
        <f t="shared" si="285"/>
        <v>0</v>
      </c>
      <c r="BH109" s="72" t="str">
        <f t="shared" si="286"/>
        <v>0</v>
      </c>
      <c r="BI109" s="72" t="str">
        <f t="shared" si="287"/>
        <v>0</v>
      </c>
      <c r="BJ109" s="72" t="str">
        <f t="shared" si="288"/>
        <v>0</v>
      </c>
      <c r="BK109" s="72" t="str">
        <f t="shared" si="289"/>
        <v>0</v>
      </c>
      <c r="BL109" s="72" t="str">
        <f t="shared" si="290"/>
        <v>0</v>
      </c>
      <c r="BM109" s="72" t="str">
        <f t="shared" si="291"/>
        <v>0</v>
      </c>
      <c r="BN109" s="72" t="str">
        <f t="shared" si="292"/>
        <v>0</v>
      </c>
      <c r="BO109" s="72" t="str">
        <f t="shared" si="293"/>
        <v>0</v>
      </c>
      <c r="BP109" s="72" t="str">
        <f t="shared" si="294"/>
        <v>0</v>
      </c>
      <c r="BQ109" s="72" t="str">
        <f t="shared" si="295"/>
        <v>0</v>
      </c>
      <c r="BR109" s="72" t="str">
        <f t="shared" si="296"/>
        <v>0</v>
      </c>
      <c r="BT109" s="118"/>
    </row>
    <row r="110" spans="1:72" ht="20.100000000000001" customHeight="1" thickBot="1">
      <c r="A110" s="26"/>
      <c r="B110" s="88" t="s">
        <v>66</v>
      </c>
      <c r="C110" s="130">
        <v>0.97222222222222221</v>
      </c>
      <c r="D110" s="130" t="s">
        <v>282</v>
      </c>
      <c r="E110" s="130" t="s">
        <v>302</v>
      </c>
      <c r="F110" s="138">
        <v>170</v>
      </c>
      <c r="G110" s="138">
        <f>$F110*'Campaign Total'!$F$48</f>
        <v>187.00000000000003</v>
      </c>
      <c r="H110" s="186">
        <f t="shared" ref="H110" si="297">SUM(AO110:BC110)</f>
        <v>0</v>
      </c>
      <c r="I110" s="187">
        <f t="shared" ref="I110" si="298">SUM(BD110:BR110)</f>
        <v>0</v>
      </c>
      <c r="J110" s="53"/>
      <c r="K110" s="53"/>
      <c r="L110" s="53"/>
      <c r="M110" s="62"/>
      <c r="N110" s="62"/>
      <c r="O110" s="53"/>
      <c r="P110" s="53"/>
      <c r="Q110" s="53"/>
      <c r="R110" s="53"/>
      <c r="S110" s="53"/>
      <c r="T110" s="62"/>
      <c r="U110" s="62"/>
      <c r="V110" s="53"/>
      <c r="W110" s="53"/>
      <c r="X110" s="53"/>
      <c r="Y110" s="53"/>
      <c r="Z110" s="53"/>
      <c r="AA110" s="62"/>
      <c r="AB110" s="62"/>
      <c r="AC110" s="53"/>
      <c r="AD110" s="53"/>
      <c r="AE110" s="53"/>
      <c r="AF110" s="53"/>
      <c r="AG110" s="53"/>
      <c r="AH110" s="62"/>
      <c r="AI110" s="62"/>
      <c r="AJ110" s="53"/>
      <c r="AK110" s="53"/>
      <c r="AL110" s="53"/>
      <c r="AM110" s="53"/>
      <c r="AN110" s="70"/>
      <c r="AO110" s="72">
        <f t="shared" si="233"/>
        <v>0</v>
      </c>
      <c r="AP110" s="72">
        <f t="shared" si="234"/>
        <v>0</v>
      </c>
      <c r="AQ110" s="72">
        <f t="shared" si="235"/>
        <v>0</v>
      </c>
      <c r="AR110" s="72">
        <f t="shared" si="236"/>
        <v>0</v>
      </c>
      <c r="AS110" s="72">
        <f t="shared" si="237"/>
        <v>0</v>
      </c>
      <c r="AT110" s="72">
        <f t="shared" si="238"/>
        <v>0</v>
      </c>
      <c r="AU110" s="72">
        <f t="shared" si="239"/>
        <v>0</v>
      </c>
      <c r="AV110" s="72">
        <f t="shared" si="240"/>
        <v>0</v>
      </c>
      <c r="AW110" s="72">
        <f t="shared" si="241"/>
        <v>0</v>
      </c>
      <c r="AX110" s="72">
        <f t="shared" si="242"/>
        <v>0</v>
      </c>
      <c r="AY110" s="72">
        <f t="shared" si="243"/>
        <v>0</v>
      </c>
      <c r="AZ110" s="72">
        <f t="shared" si="244"/>
        <v>0</v>
      </c>
      <c r="BA110" s="72">
        <f t="shared" si="245"/>
        <v>0</v>
      </c>
      <c r="BB110" s="72">
        <f t="shared" si="246"/>
        <v>0</v>
      </c>
      <c r="BC110" s="72">
        <f t="shared" si="247"/>
        <v>0</v>
      </c>
      <c r="BD110" s="72" t="str">
        <f t="shared" si="282"/>
        <v>0</v>
      </c>
      <c r="BE110" s="72" t="str">
        <f t="shared" si="283"/>
        <v>0</v>
      </c>
      <c r="BF110" s="72" t="str">
        <f t="shared" si="284"/>
        <v>0</v>
      </c>
      <c r="BG110" s="72" t="str">
        <f t="shared" si="285"/>
        <v>0</v>
      </c>
      <c r="BH110" s="72" t="str">
        <f t="shared" si="286"/>
        <v>0</v>
      </c>
      <c r="BI110" s="72" t="str">
        <f t="shared" si="287"/>
        <v>0</v>
      </c>
      <c r="BJ110" s="72" t="str">
        <f t="shared" si="288"/>
        <v>0</v>
      </c>
      <c r="BK110" s="72" t="str">
        <f t="shared" si="289"/>
        <v>0</v>
      </c>
      <c r="BL110" s="72" t="str">
        <f t="shared" si="290"/>
        <v>0</v>
      </c>
      <c r="BM110" s="72" t="str">
        <f t="shared" si="291"/>
        <v>0</v>
      </c>
      <c r="BN110" s="72" t="str">
        <f t="shared" si="292"/>
        <v>0</v>
      </c>
      <c r="BO110" s="72" t="str">
        <f t="shared" si="293"/>
        <v>0</v>
      </c>
      <c r="BP110" s="72" t="str">
        <f t="shared" si="294"/>
        <v>0</v>
      </c>
      <c r="BQ110" s="72" t="str">
        <f t="shared" si="295"/>
        <v>0</v>
      </c>
      <c r="BR110" s="72" t="str">
        <f t="shared" si="296"/>
        <v>0</v>
      </c>
      <c r="BT110" s="118"/>
    </row>
    <row r="111" spans="1:72" ht="20.100000000000001" customHeight="1" thickBot="1">
      <c r="A111" s="26"/>
      <c r="B111" s="119" t="s">
        <v>65</v>
      </c>
      <c r="C111" s="145">
        <v>0.97569444444444453</v>
      </c>
      <c r="D111" s="255" t="s">
        <v>416</v>
      </c>
      <c r="E111" s="255"/>
      <c r="F111" s="92"/>
      <c r="G111" s="92"/>
      <c r="H111" s="186"/>
      <c r="I111" s="187"/>
      <c r="J111" s="53"/>
      <c r="K111" s="53"/>
      <c r="L111" s="53"/>
      <c r="M111" s="11"/>
      <c r="N111" s="11"/>
      <c r="O111" s="53"/>
      <c r="P111" s="53"/>
      <c r="Q111" s="53"/>
      <c r="R111" s="53"/>
      <c r="S111" s="53"/>
      <c r="T111" s="11"/>
      <c r="U111" s="11"/>
      <c r="V111" s="53"/>
      <c r="W111" s="53"/>
      <c r="X111" s="53"/>
      <c r="Y111" s="53"/>
      <c r="Z111" s="53"/>
      <c r="AA111" s="11"/>
      <c r="AB111" s="11"/>
      <c r="AC111" s="53"/>
      <c r="AD111" s="53"/>
      <c r="AE111" s="53"/>
      <c r="AF111" s="53"/>
      <c r="AG111" s="53"/>
      <c r="AH111" s="11"/>
      <c r="AI111" s="11"/>
      <c r="AJ111" s="53"/>
      <c r="AK111" s="53"/>
      <c r="AL111" s="53"/>
      <c r="AM111" s="53"/>
      <c r="AN111" s="70"/>
      <c r="AO111" s="72">
        <f t="shared" si="233"/>
        <v>0</v>
      </c>
      <c r="AP111" s="72">
        <f t="shared" si="234"/>
        <v>0</v>
      </c>
      <c r="AQ111" s="72">
        <f t="shared" si="235"/>
        <v>0</v>
      </c>
      <c r="AR111" s="72">
        <f t="shared" si="236"/>
        <v>0</v>
      </c>
      <c r="AS111" s="72">
        <f t="shared" si="237"/>
        <v>0</v>
      </c>
      <c r="AT111" s="72">
        <f t="shared" si="238"/>
        <v>0</v>
      </c>
      <c r="AU111" s="72">
        <f t="shared" si="239"/>
        <v>0</v>
      </c>
      <c r="AV111" s="72">
        <f t="shared" si="240"/>
        <v>0</v>
      </c>
      <c r="AW111" s="72">
        <f t="shared" si="241"/>
        <v>0</v>
      </c>
      <c r="AX111" s="72">
        <f t="shared" si="242"/>
        <v>0</v>
      </c>
      <c r="AY111" s="72">
        <f t="shared" si="243"/>
        <v>0</v>
      </c>
      <c r="AZ111" s="72">
        <f t="shared" si="244"/>
        <v>0</v>
      </c>
      <c r="BA111" s="72">
        <f t="shared" si="245"/>
        <v>0</v>
      </c>
      <c r="BB111" s="72">
        <f t="shared" si="246"/>
        <v>0</v>
      </c>
      <c r="BC111" s="72">
        <f t="shared" si="247"/>
        <v>0</v>
      </c>
      <c r="BD111" s="72" t="str">
        <f t="shared" si="282"/>
        <v>0</v>
      </c>
      <c r="BE111" s="72" t="str">
        <f t="shared" si="283"/>
        <v>0</v>
      </c>
      <c r="BF111" s="72" t="str">
        <f t="shared" si="284"/>
        <v>0</v>
      </c>
      <c r="BG111" s="72" t="str">
        <f t="shared" si="285"/>
        <v>0</v>
      </c>
      <c r="BH111" s="72" t="str">
        <f t="shared" si="286"/>
        <v>0</v>
      </c>
      <c r="BI111" s="72" t="str">
        <f t="shared" si="287"/>
        <v>0</v>
      </c>
      <c r="BJ111" s="72" t="str">
        <f t="shared" si="288"/>
        <v>0</v>
      </c>
      <c r="BK111" s="72" t="str">
        <f t="shared" si="289"/>
        <v>0</v>
      </c>
      <c r="BL111" s="72" t="str">
        <f t="shared" si="290"/>
        <v>0</v>
      </c>
      <c r="BM111" s="72" t="str">
        <f t="shared" si="291"/>
        <v>0</v>
      </c>
      <c r="BN111" s="72" t="str">
        <f t="shared" si="292"/>
        <v>0</v>
      </c>
      <c r="BO111" s="72" t="str">
        <f t="shared" si="293"/>
        <v>0</v>
      </c>
      <c r="BP111" s="72" t="str">
        <f t="shared" si="294"/>
        <v>0</v>
      </c>
      <c r="BQ111" s="72" t="str">
        <f t="shared" si="295"/>
        <v>0</v>
      </c>
      <c r="BR111" s="72" t="str">
        <f t="shared" si="296"/>
        <v>0</v>
      </c>
      <c r="BT111" s="118"/>
    </row>
    <row r="112" spans="1:72" ht="20.100000000000001" customHeight="1" thickBot="1">
      <c r="A112" s="26"/>
      <c r="B112" s="119" t="s">
        <v>65</v>
      </c>
      <c r="C112" s="145">
        <v>0</v>
      </c>
      <c r="D112" s="255" t="s">
        <v>339</v>
      </c>
      <c r="E112" s="255"/>
      <c r="F112" s="92"/>
      <c r="G112" s="92"/>
      <c r="H112" s="186"/>
      <c r="I112" s="187"/>
      <c r="J112" s="53"/>
      <c r="K112" s="53"/>
      <c r="L112" s="53"/>
      <c r="M112" s="11"/>
      <c r="N112" s="11"/>
      <c r="O112" s="53"/>
      <c r="P112" s="53"/>
      <c r="Q112" s="53"/>
      <c r="R112" s="53"/>
      <c r="S112" s="53"/>
      <c r="T112" s="11"/>
      <c r="U112" s="11"/>
      <c r="V112" s="53"/>
      <c r="W112" s="53"/>
      <c r="X112" s="53"/>
      <c r="Y112" s="53"/>
      <c r="Z112" s="53"/>
      <c r="AA112" s="11"/>
      <c r="AB112" s="11"/>
      <c r="AC112" s="53"/>
      <c r="AD112" s="53"/>
      <c r="AE112" s="53"/>
      <c r="AF112" s="53"/>
      <c r="AG112" s="53"/>
      <c r="AH112" s="11"/>
      <c r="AI112" s="11"/>
      <c r="AJ112" s="53"/>
      <c r="AK112" s="53"/>
      <c r="AL112" s="53"/>
      <c r="AM112" s="53"/>
      <c r="AN112" s="70"/>
      <c r="AO112" s="72">
        <f t="shared" si="233"/>
        <v>0</v>
      </c>
      <c r="AP112" s="72">
        <f t="shared" si="234"/>
        <v>0</v>
      </c>
      <c r="AQ112" s="72">
        <f t="shared" si="235"/>
        <v>0</v>
      </c>
      <c r="AR112" s="72">
        <f t="shared" si="236"/>
        <v>0</v>
      </c>
      <c r="AS112" s="72">
        <f t="shared" si="237"/>
        <v>0</v>
      </c>
      <c r="AT112" s="72">
        <f t="shared" si="238"/>
        <v>0</v>
      </c>
      <c r="AU112" s="72">
        <f t="shared" si="239"/>
        <v>0</v>
      </c>
      <c r="AV112" s="72">
        <f t="shared" si="240"/>
        <v>0</v>
      </c>
      <c r="AW112" s="72">
        <f t="shared" si="241"/>
        <v>0</v>
      </c>
      <c r="AX112" s="72">
        <f t="shared" si="242"/>
        <v>0</v>
      </c>
      <c r="AY112" s="72">
        <f t="shared" si="243"/>
        <v>0</v>
      </c>
      <c r="AZ112" s="72">
        <f t="shared" si="244"/>
        <v>0</v>
      </c>
      <c r="BA112" s="72">
        <f t="shared" si="245"/>
        <v>0</v>
      </c>
      <c r="BB112" s="72">
        <f t="shared" si="246"/>
        <v>0</v>
      </c>
      <c r="BC112" s="72">
        <f t="shared" si="247"/>
        <v>0</v>
      </c>
      <c r="BD112" s="72" t="str">
        <f t="shared" si="218"/>
        <v>0</v>
      </c>
      <c r="BE112" s="72" t="str">
        <f t="shared" si="219"/>
        <v>0</v>
      </c>
      <c r="BF112" s="72" t="str">
        <f t="shared" si="220"/>
        <v>0</v>
      </c>
      <c r="BG112" s="72" t="str">
        <f t="shared" si="221"/>
        <v>0</v>
      </c>
      <c r="BH112" s="72" t="str">
        <f t="shared" si="222"/>
        <v>0</v>
      </c>
      <c r="BI112" s="72" t="str">
        <f t="shared" si="223"/>
        <v>0</v>
      </c>
      <c r="BJ112" s="72" t="str">
        <f t="shared" si="224"/>
        <v>0</v>
      </c>
      <c r="BK112" s="72" t="str">
        <f t="shared" si="225"/>
        <v>0</v>
      </c>
      <c r="BL112" s="72" t="str">
        <f t="shared" si="226"/>
        <v>0</v>
      </c>
      <c r="BM112" s="72" t="str">
        <f t="shared" si="227"/>
        <v>0</v>
      </c>
      <c r="BN112" s="72" t="str">
        <f t="shared" si="228"/>
        <v>0</v>
      </c>
      <c r="BO112" s="72" t="str">
        <f t="shared" si="229"/>
        <v>0</v>
      </c>
      <c r="BP112" s="72" t="str">
        <f t="shared" si="230"/>
        <v>0</v>
      </c>
      <c r="BQ112" s="72" t="str">
        <f t="shared" si="231"/>
        <v>0</v>
      </c>
      <c r="BR112" s="72" t="str">
        <f t="shared" si="232"/>
        <v>0</v>
      </c>
      <c r="BT112" s="118"/>
    </row>
    <row r="113" spans="1:72" ht="20.100000000000001" customHeight="1" thickBot="1">
      <c r="A113" s="26"/>
      <c r="B113" s="88" t="s">
        <v>66</v>
      </c>
      <c r="C113" s="130">
        <v>1.2499999999999999E-2</v>
      </c>
      <c r="D113" s="130" t="s">
        <v>404</v>
      </c>
      <c r="E113" s="130" t="s">
        <v>405</v>
      </c>
      <c r="F113" s="138">
        <v>240</v>
      </c>
      <c r="G113" s="138">
        <f>$F113*'Campaign Total'!$F$48</f>
        <v>264</v>
      </c>
      <c r="H113" s="186">
        <f t="shared" si="248"/>
        <v>0</v>
      </c>
      <c r="I113" s="187">
        <f t="shared" si="249"/>
        <v>0</v>
      </c>
      <c r="J113" s="53"/>
      <c r="K113" s="53"/>
      <c r="L113" s="53"/>
      <c r="M113" s="62"/>
      <c r="N113" s="62"/>
      <c r="O113" s="53"/>
      <c r="P113" s="53"/>
      <c r="Q113" s="53"/>
      <c r="R113" s="53"/>
      <c r="S113" s="53"/>
      <c r="T113" s="62"/>
      <c r="U113" s="62"/>
      <c r="V113" s="53"/>
      <c r="W113" s="53"/>
      <c r="X113" s="53"/>
      <c r="Y113" s="53"/>
      <c r="Z113" s="53"/>
      <c r="AA113" s="62"/>
      <c r="AB113" s="62"/>
      <c r="AC113" s="53"/>
      <c r="AD113" s="53"/>
      <c r="AE113" s="53"/>
      <c r="AF113" s="53"/>
      <c r="AG113" s="53"/>
      <c r="AH113" s="62"/>
      <c r="AI113" s="62"/>
      <c r="AJ113" s="53"/>
      <c r="AK113" s="53"/>
      <c r="AL113" s="53"/>
      <c r="AM113" s="53"/>
      <c r="AN113" s="70"/>
      <c r="AO113" s="72">
        <f t="shared" si="233"/>
        <v>0</v>
      </c>
      <c r="AP113" s="72">
        <f t="shared" si="234"/>
        <v>0</v>
      </c>
      <c r="AQ113" s="72">
        <f t="shared" si="235"/>
        <v>0</v>
      </c>
      <c r="AR113" s="72">
        <f t="shared" si="236"/>
        <v>0</v>
      </c>
      <c r="AS113" s="72">
        <f t="shared" si="237"/>
        <v>0</v>
      </c>
      <c r="AT113" s="72">
        <f t="shared" si="238"/>
        <v>0</v>
      </c>
      <c r="AU113" s="72">
        <f t="shared" si="239"/>
        <v>0</v>
      </c>
      <c r="AV113" s="72">
        <f t="shared" si="240"/>
        <v>0</v>
      </c>
      <c r="AW113" s="72">
        <f t="shared" si="241"/>
        <v>0</v>
      </c>
      <c r="AX113" s="72">
        <f t="shared" si="242"/>
        <v>0</v>
      </c>
      <c r="AY113" s="72">
        <f t="shared" si="243"/>
        <v>0</v>
      </c>
      <c r="AZ113" s="72">
        <f t="shared" si="244"/>
        <v>0</v>
      </c>
      <c r="BA113" s="72">
        <f t="shared" si="245"/>
        <v>0</v>
      </c>
      <c r="BB113" s="72">
        <f t="shared" si="246"/>
        <v>0</v>
      </c>
      <c r="BC113" s="72">
        <f t="shared" si="247"/>
        <v>0</v>
      </c>
      <c r="BD113" s="72" t="str">
        <f t="shared" si="218"/>
        <v>0</v>
      </c>
      <c r="BE113" s="72" t="str">
        <f t="shared" si="219"/>
        <v>0</v>
      </c>
      <c r="BF113" s="72" t="str">
        <f t="shared" si="220"/>
        <v>0</v>
      </c>
      <c r="BG113" s="72" t="str">
        <f t="shared" si="221"/>
        <v>0</v>
      </c>
      <c r="BH113" s="72" t="str">
        <f t="shared" si="222"/>
        <v>0</v>
      </c>
      <c r="BI113" s="72" t="str">
        <f t="shared" si="223"/>
        <v>0</v>
      </c>
      <c r="BJ113" s="72" t="str">
        <f t="shared" si="224"/>
        <v>0</v>
      </c>
      <c r="BK113" s="72" t="str">
        <f t="shared" si="225"/>
        <v>0</v>
      </c>
      <c r="BL113" s="72" t="str">
        <f t="shared" si="226"/>
        <v>0</v>
      </c>
      <c r="BM113" s="72" t="str">
        <f t="shared" si="227"/>
        <v>0</v>
      </c>
      <c r="BN113" s="72" t="str">
        <f t="shared" si="228"/>
        <v>0</v>
      </c>
      <c r="BO113" s="72" t="str">
        <f t="shared" si="229"/>
        <v>0</v>
      </c>
      <c r="BP113" s="72" t="str">
        <f t="shared" si="230"/>
        <v>0</v>
      </c>
      <c r="BQ113" s="72" t="str">
        <f t="shared" si="231"/>
        <v>0</v>
      </c>
      <c r="BR113" s="72" t="str">
        <f t="shared" si="232"/>
        <v>0</v>
      </c>
      <c r="BT113" s="118"/>
    </row>
    <row r="114" spans="1:72" ht="20.100000000000001" customHeight="1" thickBot="1">
      <c r="A114" s="26"/>
      <c r="B114" s="119" t="s">
        <v>65</v>
      </c>
      <c r="C114" s="145">
        <v>2.0833333333333332E-2</v>
      </c>
      <c r="D114" s="145" t="s">
        <v>356</v>
      </c>
      <c r="E114" s="145" t="s">
        <v>355</v>
      </c>
      <c r="F114" s="92"/>
      <c r="G114" s="92"/>
      <c r="H114" s="186"/>
      <c r="I114" s="187"/>
      <c r="J114" s="53"/>
      <c r="K114" s="53"/>
      <c r="L114" s="53"/>
      <c r="M114" s="11"/>
      <c r="N114" s="11"/>
      <c r="O114" s="53"/>
      <c r="P114" s="53"/>
      <c r="Q114" s="53"/>
      <c r="R114" s="53"/>
      <c r="S114" s="53"/>
      <c r="T114" s="11"/>
      <c r="U114" s="11"/>
      <c r="V114" s="53"/>
      <c r="W114" s="53"/>
      <c r="X114" s="53"/>
      <c r="Y114" s="53"/>
      <c r="Z114" s="53"/>
      <c r="AA114" s="11"/>
      <c r="AB114" s="11"/>
      <c r="AC114" s="53"/>
      <c r="AD114" s="53"/>
      <c r="AE114" s="53"/>
      <c r="AF114" s="53"/>
      <c r="AG114" s="53"/>
      <c r="AH114" s="11"/>
      <c r="AI114" s="11"/>
      <c r="AJ114" s="53"/>
      <c r="AK114" s="53"/>
      <c r="AL114" s="53"/>
      <c r="AM114" s="53"/>
      <c r="AN114" s="70"/>
      <c r="AO114" s="72">
        <f t="shared" si="233"/>
        <v>0</v>
      </c>
      <c r="AP114" s="72">
        <f t="shared" si="234"/>
        <v>0</v>
      </c>
      <c r="AQ114" s="72">
        <f t="shared" si="235"/>
        <v>0</v>
      </c>
      <c r="AR114" s="72">
        <f t="shared" si="236"/>
        <v>0</v>
      </c>
      <c r="AS114" s="72">
        <f t="shared" si="237"/>
        <v>0</v>
      </c>
      <c r="AT114" s="72">
        <f t="shared" si="238"/>
        <v>0</v>
      </c>
      <c r="AU114" s="72">
        <f t="shared" si="239"/>
        <v>0</v>
      </c>
      <c r="AV114" s="72">
        <f t="shared" si="240"/>
        <v>0</v>
      </c>
      <c r="AW114" s="72">
        <f t="shared" si="241"/>
        <v>0</v>
      </c>
      <c r="AX114" s="72">
        <f t="shared" si="242"/>
        <v>0</v>
      </c>
      <c r="AY114" s="72">
        <f t="shared" si="243"/>
        <v>0</v>
      </c>
      <c r="AZ114" s="72">
        <f t="shared" si="244"/>
        <v>0</v>
      </c>
      <c r="BA114" s="72">
        <f t="shared" si="245"/>
        <v>0</v>
      </c>
      <c r="BB114" s="72">
        <f t="shared" si="246"/>
        <v>0</v>
      </c>
      <c r="BC114" s="72">
        <f t="shared" si="247"/>
        <v>0</v>
      </c>
      <c r="BD114" s="72" t="str">
        <f t="shared" si="218"/>
        <v>0</v>
      </c>
      <c r="BE114" s="72" t="str">
        <f t="shared" si="219"/>
        <v>0</v>
      </c>
      <c r="BF114" s="72" t="str">
        <f t="shared" si="220"/>
        <v>0</v>
      </c>
      <c r="BG114" s="72" t="str">
        <f t="shared" si="221"/>
        <v>0</v>
      </c>
      <c r="BH114" s="72" t="str">
        <f t="shared" si="222"/>
        <v>0</v>
      </c>
      <c r="BI114" s="72" t="str">
        <f t="shared" si="223"/>
        <v>0</v>
      </c>
      <c r="BJ114" s="72" t="str">
        <f t="shared" si="224"/>
        <v>0</v>
      </c>
      <c r="BK114" s="72" t="str">
        <f t="shared" si="225"/>
        <v>0</v>
      </c>
      <c r="BL114" s="72" t="str">
        <f t="shared" si="226"/>
        <v>0</v>
      </c>
      <c r="BM114" s="72" t="str">
        <f t="shared" si="227"/>
        <v>0</v>
      </c>
      <c r="BN114" s="72" t="str">
        <f t="shared" si="228"/>
        <v>0</v>
      </c>
      <c r="BO114" s="72" t="str">
        <f t="shared" si="229"/>
        <v>0</v>
      </c>
      <c r="BP114" s="72" t="str">
        <f t="shared" si="230"/>
        <v>0</v>
      </c>
      <c r="BQ114" s="72" t="str">
        <f t="shared" si="231"/>
        <v>0</v>
      </c>
      <c r="BR114" s="72" t="str">
        <f t="shared" si="232"/>
        <v>0</v>
      </c>
    </row>
    <row r="115" spans="1:72" ht="20.100000000000001" customHeight="1" thickBot="1">
      <c r="A115" s="26"/>
      <c r="B115" s="119" t="s">
        <v>65</v>
      </c>
      <c r="C115" s="145">
        <v>6.25E-2</v>
      </c>
      <c r="D115" s="144" t="s">
        <v>379</v>
      </c>
      <c r="E115" s="145" t="s">
        <v>341</v>
      </c>
      <c r="F115" s="92"/>
      <c r="G115" s="92"/>
      <c r="H115" s="186"/>
      <c r="I115" s="187"/>
      <c r="J115" s="53"/>
      <c r="K115" s="53"/>
      <c r="L115" s="53"/>
      <c r="M115" s="11"/>
      <c r="N115" s="11"/>
      <c r="O115" s="53"/>
      <c r="P115" s="53"/>
      <c r="Q115" s="53"/>
      <c r="R115" s="53"/>
      <c r="S115" s="53"/>
      <c r="T115" s="11"/>
      <c r="U115" s="11"/>
      <c r="V115" s="53"/>
      <c r="W115" s="53"/>
      <c r="X115" s="53"/>
      <c r="Y115" s="53"/>
      <c r="Z115" s="53"/>
      <c r="AA115" s="11"/>
      <c r="AB115" s="11"/>
      <c r="AC115" s="53"/>
      <c r="AD115" s="53"/>
      <c r="AE115" s="53"/>
      <c r="AF115" s="53"/>
      <c r="AG115" s="53"/>
      <c r="AH115" s="11"/>
      <c r="AI115" s="11"/>
      <c r="AJ115" s="53"/>
      <c r="AK115" s="53"/>
      <c r="AL115" s="53"/>
      <c r="AM115" s="53"/>
      <c r="AN115" s="70"/>
      <c r="AO115" s="72">
        <f t="shared" si="233"/>
        <v>0</v>
      </c>
      <c r="AP115" s="72">
        <f t="shared" si="234"/>
        <v>0</v>
      </c>
      <c r="AQ115" s="72">
        <f t="shared" si="235"/>
        <v>0</v>
      </c>
      <c r="AR115" s="72">
        <f t="shared" si="236"/>
        <v>0</v>
      </c>
      <c r="AS115" s="72">
        <f t="shared" si="237"/>
        <v>0</v>
      </c>
      <c r="AT115" s="72">
        <f t="shared" si="238"/>
        <v>0</v>
      </c>
      <c r="AU115" s="72">
        <f t="shared" si="239"/>
        <v>0</v>
      </c>
      <c r="AV115" s="72">
        <f t="shared" si="240"/>
        <v>0</v>
      </c>
      <c r="AW115" s="72">
        <f t="shared" si="241"/>
        <v>0</v>
      </c>
      <c r="AX115" s="72">
        <f t="shared" si="242"/>
        <v>0</v>
      </c>
      <c r="AY115" s="72">
        <f t="shared" si="243"/>
        <v>0</v>
      </c>
      <c r="AZ115" s="72">
        <f t="shared" si="244"/>
        <v>0</v>
      </c>
      <c r="BA115" s="72">
        <f t="shared" si="245"/>
        <v>0</v>
      </c>
      <c r="BB115" s="72">
        <f t="shared" si="246"/>
        <v>0</v>
      </c>
      <c r="BC115" s="72">
        <f t="shared" si="247"/>
        <v>0</v>
      </c>
      <c r="BD115" s="72" t="str">
        <f t="shared" ref="BD115" si="299">IF(AO115&gt;0,($G115*AO115*$F$14),"0")</f>
        <v>0</v>
      </c>
      <c r="BE115" s="72" t="str">
        <f t="shared" ref="BE115" si="300">IF(AP115&gt;0,($G115*AP115*$F$15),"0")</f>
        <v>0</v>
      </c>
      <c r="BF115" s="72" t="str">
        <f t="shared" ref="BF115" si="301">IF(AQ115&gt;0,($G115*AQ115*$F$16),"0")</f>
        <v>0</v>
      </c>
      <c r="BG115" s="72" t="str">
        <f t="shared" ref="BG115" si="302">IF(AR115&gt;0,($G115*AR115*$F$17),"0")</f>
        <v>0</v>
      </c>
      <c r="BH115" s="72" t="str">
        <f t="shared" ref="BH115" si="303">IF(AS115&gt;0,($G115*AS115*$F$18),"0")</f>
        <v>0</v>
      </c>
      <c r="BI115" s="72" t="str">
        <f t="shared" ref="BI115" si="304">IF(AT115&gt;0,($G115*AT115*$F$19),"0")</f>
        <v>0</v>
      </c>
      <c r="BJ115" s="72" t="str">
        <f t="shared" ref="BJ115" si="305">IF(AU115&gt;0,($G115*AU115*$F$20),"0")</f>
        <v>0</v>
      </c>
      <c r="BK115" s="72" t="str">
        <f t="shared" ref="BK115" si="306">IF(AV115&gt;0,($G115*AV115*$F$21),"0")</f>
        <v>0</v>
      </c>
      <c r="BL115" s="72" t="str">
        <f t="shared" ref="BL115" si="307">IF(AW115&gt;0,($G115*AW115*$F$22),"0")</f>
        <v>0</v>
      </c>
      <c r="BM115" s="72" t="str">
        <f t="shared" ref="BM115" si="308">IF(AX115&gt;0,($G115*AX115*$F$23),"0")</f>
        <v>0</v>
      </c>
      <c r="BN115" s="72" t="str">
        <f t="shared" ref="BN115" si="309">IF(AY115&gt;0,($G115*AY115*$F$24),"0")</f>
        <v>0</v>
      </c>
      <c r="BO115" s="72" t="str">
        <f t="shared" ref="BO115" si="310">IF(AZ115&gt;0,($G115*AZ115*$F$25),"0")</f>
        <v>0</v>
      </c>
      <c r="BP115" s="72" t="str">
        <f t="shared" ref="BP115" si="311">IF(BA115&gt;0,($G115*BA115*$F$26),"0")</f>
        <v>0</v>
      </c>
      <c r="BQ115" s="72" t="str">
        <f t="shared" ref="BQ115" si="312">IF(BB115&gt;0,($G115*BB115*$F$27),"0")</f>
        <v>0</v>
      </c>
      <c r="BR115" s="72" t="str">
        <f t="shared" ref="BR115" si="313">IF(BC115&gt;0,($G115*BC115*$F$28),"0")</f>
        <v>0</v>
      </c>
    </row>
    <row r="116" spans="1:72" ht="19.5" thickBot="1">
      <c r="B116" s="147"/>
      <c r="C116" s="147"/>
      <c r="D116" s="150"/>
      <c r="E116" s="150"/>
      <c r="F116" s="202"/>
      <c r="G116" s="202"/>
      <c r="H116" s="206">
        <f>SUM(H37:H115)</f>
        <v>0</v>
      </c>
      <c r="I116" s="207">
        <f>SUM(I37:I115)</f>
        <v>0</v>
      </c>
      <c r="J116" s="48">
        <f t="shared" ref="J116:AB116" si="314">COUNTA(J37:J115)</f>
        <v>0</v>
      </c>
      <c r="K116" s="48">
        <f t="shared" si="314"/>
        <v>0</v>
      </c>
      <c r="L116" s="48">
        <f t="shared" si="314"/>
        <v>0</v>
      </c>
      <c r="M116" s="48">
        <f t="shared" si="314"/>
        <v>0</v>
      </c>
      <c r="N116" s="48">
        <f t="shared" si="314"/>
        <v>0</v>
      </c>
      <c r="O116" s="48">
        <f t="shared" ref="O116:U116" si="315">COUNTA(O37:O115)</f>
        <v>0</v>
      </c>
      <c r="P116" s="48">
        <f t="shared" si="315"/>
        <v>0</v>
      </c>
      <c r="Q116" s="48">
        <f t="shared" si="315"/>
        <v>0</v>
      </c>
      <c r="R116" s="48">
        <f t="shared" si="315"/>
        <v>0</v>
      </c>
      <c r="S116" s="48">
        <f t="shared" si="315"/>
        <v>0</v>
      </c>
      <c r="T116" s="48">
        <f t="shared" si="315"/>
        <v>0</v>
      </c>
      <c r="U116" s="48">
        <f t="shared" si="315"/>
        <v>0</v>
      </c>
      <c r="V116" s="48">
        <f t="shared" si="314"/>
        <v>0</v>
      </c>
      <c r="W116" s="48">
        <f t="shared" si="314"/>
        <v>0</v>
      </c>
      <c r="X116" s="48">
        <f t="shared" si="314"/>
        <v>0</v>
      </c>
      <c r="Y116" s="48">
        <f t="shared" si="314"/>
        <v>0</v>
      </c>
      <c r="Z116" s="48">
        <f t="shared" si="314"/>
        <v>0</v>
      </c>
      <c r="AA116" s="48">
        <f t="shared" si="314"/>
        <v>0</v>
      </c>
      <c r="AB116" s="48">
        <f t="shared" si="314"/>
        <v>0</v>
      </c>
      <c r="AC116" s="48">
        <f t="shared" ref="AC116:AI116" si="316">COUNTA(AC37:AC115)</f>
        <v>0</v>
      </c>
      <c r="AD116" s="48">
        <f t="shared" si="316"/>
        <v>0</v>
      </c>
      <c r="AE116" s="48">
        <f t="shared" si="316"/>
        <v>0</v>
      </c>
      <c r="AF116" s="48">
        <f t="shared" si="316"/>
        <v>0</v>
      </c>
      <c r="AG116" s="48">
        <f t="shared" si="316"/>
        <v>0</v>
      </c>
      <c r="AH116" s="48">
        <f t="shared" si="316"/>
        <v>0</v>
      </c>
      <c r="AI116" s="48">
        <f t="shared" si="316"/>
        <v>0</v>
      </c>
      <c r="AJ116" s="48">
        <f t="shared" ref="AJ116:AM116" si="317">COUNTA(AJ37:AJ115)</f>
        <v>0</v>
      </c>
      <c r="AK116" s="48">
        <f t="shared" si="317"/>
        <v>0</v>
      </c>
      <c r="AL116" s="48">
        <f t="shared" si="317"/>
        <v>0</v>
      </c>
      <c r="AM116" s="48">
        <f t="shared" si="317"/>
        <v>0</v>
      </c>
      <c r="AN116" s="71"/>
      <c r="AO116" s="67">
        <f t="shared" ref="AO116:BR116" si="318">SUM(AO37:AO115)</f>
        <v>0</v>
      </c>
      <c r="AP116" s="67">
        <f t="shared" si="318"/>
        <v>0</v>
      </c>
      <c r="AQ116" s="67">
        <f t="shared" si="318"/>
        <v>0</v>
      </c>
      <c r="AR116" s="67">
        <f t="shared" si="318"/>
        <v>0</v>
      </c>
      <c r="AS116" s="67">
        <f t="shared" si="318"/>
        <v>0</v>
      </c>
      <c r="AT116" s="67">
        <f t="shared" si="318"/>
        <v>0</v>
      </c>
      <c r="AU116" s="67">
        <f t="shared" si="318"/>
        <v>0</v>
      </c>
      <c r="AV116" s="67">
        <f t="shared" si="318"/>
        <v>0</v>
      </c>
      <c r="AW116" s="67">
        <f t="shared" si="318"/>
        <v>0</v>
      </c>
      <c r="AX116" s="67">
        <f t="shared" si="318"/>
        <v>0</v>
      </c>
      <c r="AY116" s="67">
        <f t="shared" si="318"/>
        <v>0</v>
      </c>
      <c r="AZ116" s="67">
        <f t="shared" si="318"/>
        <v>0</v>
      </c>
      <c r="BA116" s="67">
        <f t="shared" si="318"/>
        <v>0</v>
      </c>
      <c r="BB116" s="67">
        <f t="shared" si="318"/>
        <v>0</v>
      </c>
      <c r="BC116" s="67">
        <f t="shared" si="318"/>
        <v>0</v>
      </c>
      <c r="BD116" s="67">
        <f t="shared" si="318"/>
        <v>0</v>
      </c>
      <c r="BE116" s="67">
        <f t="shared" si="318"/>
        <v>0</v>
      </c>
      <c r="BF116" s="67">
        <f t="shared" si="318"/>
        <v>0</v>
      </c>
      <c r="BG116" s="67">
        <f t="shared" si="318"/>
        <v>0</v>
      </c>
      <c r="BH116" s="67">
        <f t="shared" si="318"/>
        <v>0</v>
      </c>
      <c r="BI116" s="67">
        <f t="shared" si="318"/>
        <v>0</v>
      </c>
      <c r="BJ116" s="67">
        <f t="shared" si="318"/>
        <v>0</v>
      </c>
      <c r="BK116" s="67">
        <f t="shared" si="318"/>
        <v>0</v>
      </c>
      <c r="BL116" s="67">
        <f t="shared" si="318"/>
        <v>0</v>
      </c>
      <c r="BM116" s="67">
        <f t="shared" si="318"/>
        <v>0</v>
      </c>
      <c r="BN116" s="67">
        <f t="shared" si="318"/>
        <v>0</v>
      </c>
      <c r="BO116" s="67">
        <f t="shared" si="318"/>
        <v>0</v>
      </c>
      <c r="BP116" s="67">
        <f t="shared" si="318"/>
        <v>0</v>
      </c>
      <c r="BQ116" s="67">
        <f t="shared" si="318"/>
        <v>0</v>
      </c>
      <c r="BR116" s="67">
        <f t="shared" si="318"/>
        <v>0</v>
      </c>
    </row>
    <row r="117" spans="1:72" ht="19.5" thickBot="1">
      <c r="A117" s="27"/>
      <c r="B117" s="27"/>
      <c r="F117" s="7"/>
      <c r="G117" s="7"/>
    </row>
    <row r="118" spans="1:72" ht="18" thickBot="1">
      <c r="H118" s="31"/>
      <c r="I118" s="32"/>
    </row>
    <row r="119" spans="1:72" ht="18" thickBot="1">
      <c r="H119" s="31"/>
      <c r="I119" s="33"/>
    </row>
    <row r="123" spans="1:72">
      <c r="H123"/>
    </row>
    <row r="124" spans="1:72">
      <c r="H124"/>
    </row>
    <row r="125" spans="1:72">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sheetData>
  <sheetProtection password="CF7A" sheet="1" objects="1" scenarios="1" selectLockedCells="1"/>
  <protectedRanges>
    <protectedRange password="DB25" sqref="C36:G36" name="filter"/>
  </protectedRanges>
  <dataConsolidate/>
  <mergeCells count="33">
    <mergeCell ref="D112:E112"/>
    <mergeCell ref="D101:E101"/>
    <mergeCell ref="D104:E104"/>
    <mergeCell ref="D76:E76"/>
    <mergeCell ref="D74:E74"/>
    <mergeCell ref="D88:E88"/>
    <mergeCell ref="D98:E98"/>
    <mergeCell ref="D106:E106"/>
    <mergeCell ref="D96:E96"/>
    <mergeCell ref="D86:E86"/>
    <mergeCell ref="D100:E100"/>
    <mergeCell ref="D103:E103"/>
    <mergeCell ref="J34:AM34"/>
    <mergeCell ref="D56:E56"/>
    <mergeCell ref="D70:E70"/>
    <mergeCell ref="D66:E66"/>
    <mergeCell ref="D63:E63"/>
    <mergeCell ref="D68:E68"/>
    <mergeCell ref="D65:E65"/>
    <mergeCell ref="D61:E61"/>
    <mergeCell ref="AC35:AI35"/>
    <mergeCell ref="D55:E55"/>
    <mergeCell ref="D49:E49"/>
    <mergeCell ref="D51:E51"/>
    <mergeCell ref="D60:E60"/>
    <mergeCell ref="J35:N35"/>
    <mergeCell ref="V35:AB35"/>
    <mergeCell ref="D58:E58"/>
    <mergeCell ref="D111:E111"/>
    <mergeCell ref="AJ35:AM35"/>
    <mergeCell ref="D109:E109"/>
    <mergeCell ref="O35:U35"/>
    <mergeCell ref="D108:E108"/>
  </mergeCells>
  <conditionalFormatting sqref="C2:C5 E14:E28">
    <cfRule type="cellIs" dxfId="0" priority="3" operator="equal">
      <formula>0</formula>
    </cfRule>
  </conditionalFormatting>
  <dataValidations count="3">
    <dataValidation type="list" allowBlank="1" showDropDown="1" showInputMessage="1" showErrorMessage="1" sqref="AN53 AN78 AN86:AN88 AN97 AN64 AN72:AN75 AN110 AN102 AN37:AN45 AN50 AN105 AN47 AN67 AN113 AN99 AN69 AN80 AN82:AN84 AN107 AN55:AN62">
      <formula1>$C$14:$C$16</formula1>
    </dataValidation>
    <dataValidation type="list" allowBlank="1" showDropDown="1" showInputMessage="1" showErrorMessage="1" sqref="AN65 AN63">
      <formula1>$C$17</formula1>
    </dataValidation>
    <dataValidation type="list" allowBlank="1" showDropDown="1" showInputMessage="1" showErrorMessage="1" sqref="J37:AM115">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106 G98 G95:G96 G93 G91 G88:G89 G85:G86 G83 G81 G79 G76:G77 G74 G70:G72 G68 G65:G66 G63 G60:G61 G54:G55 G51:G52 G48:G49 G45:G46 G42:G43 G39:G40 G56 G58 G101 G104 G112 G103 G100 G108:G109 G111 G38 G113 G110 G102 G105 G59 G57 G41 G44 G47 G50 G53 G62 G64 G67 G69 G73 G75 G78 G80 G82 G84 G87 G90 G92 G94 G97 G99 G107"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8" t="s">
        <v>46</v>
      </c>
      <c r="C2" s="8" t="s">
        <v>47</v>
      </c>
      <c r="E2" s="8" t="s">
        <v>46</v>
      </c>
      <c r="F2" s="8" t="s">
        <v>47</v>
      </c>
      <c r="H2" s="12" t="s">
        <v>55</v>
      </c>
      <c r="I2" s="13">
        <v>0.5</v>
      </c>
      <c r="J2" s="14"/>
      <c r="K2" s="12" t="s">
        <v>55</v>
      </c>
      <c r="L2" s="13">
        <v>1</v>
      </c>
    </row>
    <row r="3" spans="2:12" ht="21">
      <c r="B3" s="41"/>
      <c r="C3" s="9">
        <v>0</v>
      </c>
      <c r="E3" s="8" t="s">
        <v>34</v>
      </c>
      <c r="F3" s="9">
        <v>0.4</v>
      </c>
      <c r="H3" s="12" t="s">
        <v>56</v>
      </c>
      <c r="I3" s="13">
        <v>0</v>
      </c>
      <c r="K3" s="12" t="s">
        <v>56</v>
      </c>
      <c r="L3" s="13">
        <v>0</v>
      </c>
    </row>
    <row r="4" spans="2:12" ht="21">
      <c r="B4" s="41">
        <v>5</v>
      </c>
      <c r="C4" s="9">
        <f>B4/30</f>
        <v>0.16666666666666666</v>
      </c>
      <c r="E4" s="8" t="s">
        <v>35</v>
      </c>
      <c r="F4" s="9">
        <v>0.6</v>
      </c>
    </row>
    <row r="5" spans="2:12" ht="21">
      <c r="B5" s="41">
        <v>10</v>
      </c>
      <c r="C5" s="9">
        <f t="shared" ref="C5:C15" si="0">B5/30</f>
        <v>0.33333333333333331</v>
      </c>
      <c r="E5" s="8" t="s">
        <v>36</v>
      </c>
      <c r="F5" s="9">
        <v>0.8</v>
      </c>
      <c r="H5" t="s">
        <v>118</v>
      </c>
      <c r="K5" t="s">
        <v>123</v>
      </c>
    </row>
    <row r="6" spans="2:12" ht="21">
      <c r="B6" s="41">
        <v>15</v>
      </c>
      <c r="C6" s="9">
        <f t="shared" si="0"/>
        <v>0.5</v>
      </c>
      <c r="E6" s="8" t="s">
        <v>37</v>
      </c>
      <c r="F6" s="9">
        <v>0.9</v>
      </c>
      <c r="H6" s="12" t="s">
        <v>55</v>
      </c>
      <c r="I6" s="13">
        <v>0.6</v>
      </c>
      <c r="K6" s="12" t="s">
        <v>55</v>
      </c>
      <c r="L6" s="13">
        <v>0.5</v>
      </c>
    </row>
    <row r="7" spans="2:12" ht="21">
      <c r="B7" s="41">
        <v>20</v>
      </c>
      <c r="C7" s="9">
        <f t="shared" si="0"/>
        <v>0.66666666666666663</v>
      </c>
      <c r="E7" s="8" t="s">
        <v>38</v>
      </c>
      <c r="F7" s="9">
        <v>0.95</v>
      </c>
      <c r="H7" s="12" t="s">
        <v>56</v>
      </c>
      <c r="I7" s="13">
        <v>0</v>
      </c>
      <c r="K7" s="12" t="s">
        <v>56</v>
      </c>
      <c r="L7" s="13">
        <v>0</v>
      </c>
    </row>
    <row r="8" spans="2:12" ht="21">
      <c r="B8" s="41">
        <v>25</v>
      </c>
      <c r="C8" s="9">
        <f t="shared" si="0"/>
        <v>0.83333333333333337</v>
      </c>
      <c r="E8" s="8" t="s">
        <v>39</v>
      </c>
      <c r="F8" s="9">
        <v>1</v>
      </c>
    </row>
    <row r="9" spans="2:12" ht="21">
      <c r="B9" s="41">
        <v>30</v>
      </c>
      <c r="C9" s="9">
        <f t="shared" si="0"/>
        <v>1</v>
      </c>
      <c r="E9" s="8" t="s">
        <v>40</v>
      </c>
      <c r="F9" s="9">
        <v>1.2</v>
      </c>
      <c r="H9" t="s">
        <v>119</v>
      </c>
      <c r="K9" t="s">
        <v>95</v>
      </c>
    </row>
    <row r="10" spans="2:12" ht="21">
      <c r="B10" s="41">
        <v>35</v>
      </c>
      <c r="C10" s="9">
        <f t="shared" si="0"/>
        <v>1.1666666666666667</v>
      </c>
      <c r="E10" s="8" t="s">
        <v>41</v>
      </c>
      <c r="F10" s="9">
        <v>1.4</v>
      </c>
      <c r="H10" s="12" t="s">
        <v>55</v>
      </c>
      <c r="I10" s="13">
        <v>1.5</v>
      </c>
      <c r="K10" s="12" t="s">
        <v>55</v>
      </c>
      <c r="L10" s="13">
        <v>0.5</v>
      </c>
    </row>
    <row r="11" spans="2:12" ht="21">
      <c r="B11" s="41">
        <v>40</v>
      </c>
      <c r="C11" s="9">
        <f t="shared" si="0"/>
        <v>1.3333333333333333</v>
      </c>
      <c r="E11" s="8" t="s">
        <v>42</v>
      </c>
      <c r="F11" s="9">
        <v>1.6</v>
      </c>
      <c r="H11" s="12" t="s">
        <v>56</v>
      </c>
      <c r="I11" s="13">
        <v>0</v>
      </c>
      <c r="K11" s="12" t="s">
        <v>56</v>
      </c>
      <c r="L11" s="13">
        <v>0</v>
      </c>
    </row>
    <row r="12" spans="2:12" ht="21">
      <c r="B12" s="41">
        <v>45</v>
      </c>
      <c r="C12" s="9">
        <f t="shared" si="0"/>
        <v>1.5</v>
      </c>
      <c r="E12" s="8" t="s">
        <v>43</v>
      </c>
      <c r="F12" s="9">
        <v>1.8</v>
      </c>
    </row>
    <row r="13" spans="2:12" ht="21">
      <c r="B13" s="41">
        <v>50</v>
      </c>
      <c r="C13" s="9">
        <f t="shared" si="0"/>
        <v>1.6666666666666667</v>
      </c>
      <c r="E13" s="8" t="s">
        <v>44</v>
      </c>
      <c r="F13" s="9">
        <v>1.9</v>
      </c>
      <c r="H13" t="s">
        <v>120</v>
      </c>
      <c r="K13" t="s">
        <v>104</v>
      </c>
    </row>
    <row r="14" spans="2:12" ht="21">
      <c r="B14" s="41">
        <v>55</v>
      </c>
      <c r="C14" s="9">
        <f t="shared" si="0"/>
        <v>1.8333333333333333</v>
      </c>
      <c r="E14" s="8" t="s">
        <v>45</v>
      </c>
      <c r="F14" s="9">
        <v>2</v>
      </c>
      <c r="H14" s="12" t="s">
        <v>55</v>
      </c>
      <c r="I14" s="13">
        <v>1.5</v>
      </c>
      <c r="K14" s="12" t="s">
        <v>55</v>
      </c>
      <c r="L14" s="13">
        <v>0.5</v>
      </c>
    </row>
    <row r="15" spans="2:12" ht="21">
      <c r="B15" s="41">
        <v>60</v>
      </c>
      <c r="C15" s="9">
        <f t="shared" si="0"/>
        <v>2</v>
      </c>
      <c r="H15" s="12" t="s">
        <v>56</v>
      </c>
      <c r="I15" s="13">
        <v>0</v>
      </c>
      <c r="K15" s="12" t="s">
        <v>56</v>
      </c>
      <c r="L15" s="13">
        <v>0</v>
      </c>
    </row>
    <row r="17" spans="2:9">
      <c r="H17" t="s">
        <v>121</v>
      </c>
    </row>
    <row r="18" spans="2:9">
      <c r="B18" t="s">
        <v>146</v>
      </c>
      <c r="H18" s="12" t="s">
        <v>55</v>
      </c>
      <c r="I18" s="13">
        <v>1</v>
      </c>
    </row>
    <row r="19" spans="2:9">
      <c r="B19" s="8" t="s">
        <v>46</v>
      </c>
      <c r="C19" s="8" t="s">
        <v>47</v>
      </c>
      <c r="H19" s="12" t="s">
        <v>56</v>
      </c>
      <c r="I19" s="13">
        <v>0</v>
      </c>
    </row>
    <row r="20" spans="2:9" ht="21">
      <c r="B20" s="41"/>
      <c r="C20" s="9">
        <v>0</v>
      </c>
    </row>
    <row r="21" spans="2:9" ht="21">
      <c r="B21" s="41">
        <v>5</v>
      </c>
      <c r="C21" s="9">
        <f t="shared" ref="C21:C32" si="1">B21/30+50%</f>
        <v>0.66666666666666663</v>
      </c>
    </row>
    <row r="22" spans="2:9" ht="21">
      <c r="B22" s="41">
        <v>10</v>
      </c>
      <c r="C22" s="9">
        <f t="shared" si="1"/>
        <v>0.83333333333333326</v>
      </c>
    </row>
    <row r="23" spans="2:9" ht="21">
      <c r="B23" s="41">
        <v>15</v>
      </c>
      <c r="C23" s="9">
        <f t="shared" si="1"/>
        <v>1</v>
      </c>
    </row>
    <row r="24" spans="2:9" ht="21">
      <c r="B24" s="41">
        <v>20</v>
      </c>
      <c r="C24" s="9">
        <f t="shared" si="1"/>
        <v>1.1666666666666665</v>
      </c>
    </row>
    <row r="25" spans="2:9" ht="21">
      <c r="B25" s="41">
        <v>25</v>
      </c>
      <c r="C25" s="9">
        <f t="shared" si="1"/>
        <v>1.3333333333333335</v>
      </c>
    </row>
    <row r="26" spans="2:9" ht="21">
      <c r="B26" s="41">
        <v>30</v>
      </c>
      <c r="C26" s="9">
        <f t="shared" si="1"/>
        <v>1.5</v>
      </c>
    </row>
    <row r="27" spans="2:9" ht="21">
      <c r="B27" s="41">
        <v>35</v>
      </c>
      <c r="C27" s="9">
        <f t="shared" si="1"/>
        <v>1.6666666666666667</v>
      </c>
    </row>
    <row r="28" spans="2:9" ht="21">
      <c r="B28" s="41">
        <v>40</v>
      </c>
      <c r="C28" s="9">
        <f t="shared" si="1"/>
        <v>1.8333333333333333</v>
      </c>
    </row>
    <row r="29" spans="2:9" ht="21">
      <c r="B29" s="41">
        <v>45</v>
      </c>
      <c r="C29" s="9">
        <f t="shared" si="1"/>
        <v>2</v>
      </c>
    </row>
    <row r="30" spans="2:9" ht="21">
      <c r="B30" s="41">
        <v>50</v>
      </c>
      <c r="C30" s="9">
        <f t="shared" si="1"/>
        <v>2.166666666666667</v>
      </c>
    </row>
    <row r="31" spans="2:9" ht="21">
      <c r="B31" s="41">
        <v>55</v>
      </c>
      <c r="C31" s="9">
        <f t="shared" si="1"/>
        <v>2.333333333333333</v>
      </c>
    </row>
    <row r="32" spans="2:9" ht="21">
      <c r="B32" s="41">
        <v>60</v>
      </c>
      <c r="C32" s="9">
        <f t="shared" si="1"/>
        <v>2.5</v>
      </c>
    </row>
    <row r="35" spans="2:3">
      <c r="B35" s="131" t="s">
        <v>385</v>
      </c>
      <c r="C35" s="131"/>
    </row>
    <row r="36" spans="2:3">
      <c r="B36" s="132"/>
      <c r="C36" s="133">
        <v>0</v>
      </c>
    </row>
    <row r="37" spans="2:3">
      <c r="B37" s="132" t="s">
        <v>386</v>
      </c>
      <c r="C37" s="133">
        <v>2</v>
      </c>
    </row>
    <row r="38" spans="2:3">
      <c r="B38" s="132" t="s">
        <v>387</v>
      </c>
      <c r="C38" s="133">
        <v>4</v>
      </c>
    </row>
    <row r="39" spans="2:3">
      <c r="B39" s="132" t="s">
        <v>388</v>
      </c>
      <c r="C39" s="133">
        <v>6</v>
      </c>
    </row>
    <row r="40" spans="2:3">
      <c r="B40" s="132" t="s">
        <v>389</v>
      </c>
      <c r="C40" s="133">
        <v>8</v>
      </c>
    </row>
    <row r="41" spans="2:3">
      <c r="B41" s="132" t="s">
        <v>390</v>
      </c>
      <c r="C41" s="133">
        <v>10</v>
      </c>
    </row>
    <row r="44" spans="2:3">
      <c r="B44" s="131" t="s">
        <v>391</v>
      </c>
      <c r="C44" s="131"/>
    </row>
    <row r="45" spans="2:3">
      <c r="B45" s="132"/>
      <c r="C45" s="133">
        <v>0</v>
      </c>
    </row>
    <row r="46" spans="2:3">
      <c r="B46" s="132" t="s">
        <v>386</v>
      </c>
      <c r="C46" s="133">
        <v>2</v>
      </c>
    </row>
    <row r="47" spans="2:3">
      <c r="B47" s="132" t="s">
        <v>387</v>
      </c>
      <c r="C47" s="133">
        <v>4</v>
      </c>
    </row>
    <row r="48" spans="2:3">
      <c r="B48" s="132" t="s">
        <v>388</v>
      </c>
      <c r="C48" s="133">
        <v>6</v>
      </c>
    </row>
    <row r="49" spans="2:3">
      <c r="B49" s="132" t="s">
        <v>389</v>
      </c>
      <c r="C49" s="133">
        <v>8</v>
      </c>
    </row>
    <row r="50" spans="2:3">
      <c r="B50" s="132" t="s">
        <v>390</v>
      </c>
      <c r="C50" s="133">
        <v>10</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6" sqref="A46"/>
    </sheetView>
  </sheetViews>
  <sheetFormatPr defaultRowHeight="15"/>
  <cols>
    <col min="1" max="4" width="74.7109375" customWidth="1"/>
  </cols>
  <sheetData>
    <row r="1" spans="1:2">
      <c r="A1" s="258" t="s">
        <v>6</v>
      </c>
      <c r="B1" s="258" t="s">
        <v>7</v>
      </c>
    </row>
    <row r="2" spans="1:2">
      <c r="A2" s="258"/>
      <c r="B2" s="258"/>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2018-06-08T11:32:40Z</cp:lastPrinted>
  <dcterms:created xsi:type="dcterms:W3CDTF">2015-08-19T06:41:35Z</dcterms:created>
  <dcterms:modified xsi:type="dcterms:W3CDTF">2023-10-29T17:32:12Z</dcterms:modified>
</cp:coreProperties>
</file>