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MEDIA\media\Clients 2025\BGOA-Bulgaria on Air\TV Ratecards\BOA templates\"/>
    </mc:Choice>
  </mc:AlternateContent>
  <xr:revisionPtr revIDLastSave="0" documentId="13_ncr:1_{4E679D7A-7FEE-4892-8AA9-1607B62A6939}" xr6:coauthVersionLast="47" xr6:coauthVersionMax="47" xr10:uidLastSave="{00000000-0000-0000-0000-000000000000}"/>
  <bookViews>
    <workbookView xWindow="-120" yWindow="-120" windowWidth="38640" windowHeight="21120" activeTab="1" xr2:uid="{00000000-000D-0000-FFFF-FFFF00000000}"/>
  </bookViews>
  <sheets>
    <sheet name="Campaign Total" sheetId="6" r:id="rId1"/>
    <sheet name="Mon-Fri" sheetId="4" r:id="rId2"/>
    <sheet name="Sat-Sun" sheetId="5" r:id="rId3"/>
    <sheet name="List" sheetId="2" state="hidden" r:id="rId4"/>
    <sheet name="Codes" sheetId="3" state="hidden" r:id="rId5"/>
  </sheets>
  <definedNames>
    <definedName name="_xlnm._FilterDatabase" localSheetId="1" hidden="1">'Mon-Fri'!$A$36:$CA$128</definedName>
    <definedName name="_xlnm._FilterDatabase" localSheetId="2" hidden="1">'Sat-Sun'!$A$36:$BZ$127</definedName>
    <definedName name="length">List!$B$3:$B$15</definedName>
    <definedName name="_xlnm.Print_Area" localSheetId="0">'Campaign Total'!$A$1:$O$68</definedName>
    <definedName name="_xlnm.Print_Area" localSheetId="1">'Mon-Fri'!$A$1:$AU$128</definedName>
    <definedName name="_xlnm.Print_Area" localSheetId="2">'Sat-Sun'!$A$1:$AR$128</definedName>
    <definedName name="Verbotene_Liebe___Fortsetzung" localSheetId="2">#REF!</definedName>
    <definedName name="Verbotene_Liebe___Fortsetzung">#REF!</definedName>
    <definedName name="Шапки">List!$H$2:$H$3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 i="5" l="1"/>
  <c r="G123" i="5"/>
  <c r="G120" i="5"/>
  <c r="G118" i="5"/>
  <c r="G115" i="5"/>
  <c r="G113" i="5"/>
  <c r="G110" i="5"/>
  <c r="G107" i="5"/>
  <c r="G105" i="5"/>
  <c r="G102" i="5"/>
  <c r="G100" i="5"/>
  <c r="G98" i="5"/>
  <c r="G95" i="5"/>
  <c r="G93" i="5"/>
  <c r="G91" i="5"/>
  <c r="G89" i="5"/>
  <c r="G87" i="5"/>
  <c r="G85" i="5"/>
  <c r="G82" i="5"/>
  <c r="G80" i="5"/>
  <c r="G78" i="5"/>
  <c r="G75" i="5"/>
  <c r="G72" i="5"/>
  <c r="G69" i="5"/>
  <c r="G67" i="5"/>
  <c r="G64" i="5"/>
  <c r="G62" i="5"/>
  <c r="G60" i="5"/>
  <c r="G58" i="5"/>
  <c r="G56" i="5"/>
  <c r="G54" i="5"/>
  <c r="G52" i="5"/>
  <c r="G50" i="5"/>
  <c r="G48" i="5"/>
  <c r="G46" i="5"/>
  <c r="G44" i="5"/>
  <c r="G42" i="5"/>
  <c r="G40" i="5"/>
  <c r="G38" i="5"/>
  <c r="J125" i="4"/>
  <c r="J123" i="4"/>
  <c r="J120" i="4"/>
  <c r="J117" i="4"/>
  <c r="J115" i="4"/>
  <c r="J113" i="4"/>
  <c r="J111" i="4"/>
  <c r="J108" i="4"/>
  <c r="J105" i="4"/>
  <c r="J103" i="4"/>
  <c r="J101" i="4"/>
  <c r="J98" i="4"/>
  <c r="J95" i="4"/>
  <c r="J92" i="4"/>
  <c r="J90" i="4"/>
  <c r="J88" i="4"/>
  <c r="J86" i="4"/>
  <c r="J84" i="4"/>
  <c r="J81" i="4"/>
  <c r="J78" i="4"/>
  <c r="J76" i="4"/>
  <c r="J72" i="4"/>
  <c r="J68" i="4"/>
  <c r="J65" i="4"/>
  <c r="J63" i="4"/>
  <c r="J59" i="4"/>
  <c r="J57" i="4"/>
  <c r="J55" i="4"/>
  <c r="J53" i="4"/>
  <c r="J50" i="4"/>
  <c r="J48" i="4"/>
  <c r="J44" i="4"/>
  <c r="J42" i="4"/>
  <c r="J40" i="4"/>
  <c r="J38" i="4"/>
  <c r="N36" i="5"/>
  <c r="O36" i="5" s="1"/>
  <c r="P36" i="5" s="1"/>
  <c r="Q36" i="5" s="1"/>
  <c r="R36" i="5" s="1"/>
  <c r="S36" i="5" s="1"/>
  <c r="T36" i="5" s="1"/>
  <c r="U36" i="5" s="1"/>
  <c r="V36" i="5" s="1"/>
  <c r="W36" i="5" s="1"/>
  <c r="X36" i="5" s="1"/>
  <c r="Y36" i="5" s="1"/>
  <c r="Z36" i="5" s="1"/>
  <c r="AA36" i="5" s="1"/>
  <c r="AB36" i="5" s="1"/>
  <c r="AC36" i="5" s="1"/>
  <c r="AD36" i="5" s="1"/>
  <c r="AE36" i="5" s="1"/>
  <c r="AF36" i="5" s="1"/>
  <c r="AG36" i="5" s="1"/>
  <c r="AH36" i="5" s="1"/>
  <c r="AI36" i="5" s="1"/>
  <c r="AJ36" i="5" s="1"/>
  <c r="AK36" i="5" s="1"/>
  <c r="AL36" i="5" s="1"/>
  <c r="AM36" i="5" s="1"/>
  <c r="AN36" i="5" s="1"/>
  <c r="AO36" i="5" s="1"/>
  <c r="AP36" i="5" s="1"/>
  <c r="AQ36" i="5" s="1"/>
  <c r="AR36" i="5" s="1"/>
  <c r="S35" i="5"/>
  <c r="Z35" i="5" s="1"/>
  <c r="AG35" i="5" s="1"/>
  <c r="AN35" i="5" s="1"/>
  <c r="AF127" i="5"/>
  <c r="AE127" i="5"/>
  <c r="AD127" i="5"/>
  <c r="AC127" i="5"/>
  <c r="AB127" i="5"/>
  <c r="AA127" i="5"/>
  <c r="Z127" i="5"/>
  <c r="Q36" i="4"/>
  <c r="R36" i="4" s="1"/>
  <c r="S36" i="4" s="1"/>
  <c r="T36" i="4" s="1"/>
  <c r="U36" i="4" s="1"/>
  <c r="V36" i="4" s="1"/>
  <c r="W36" i="4" s="1"/>
  <c r="X36" i="4" s="1"/>
  <c r="Y36" i="4" s="1"/>
  <c r="Z36" i="4" s="1"/>
  <c r="AA36" i="4" s="1"/>
  <c r="AB36" i="4" s="1"/>
  <c r="AC36" i="4" s="1"/>
  <c r="AD36" i="4" s="1"/>
  <c r="AE36" i="4" s="1"/>
  <c r="AF36" i="4" s="1"/>
  <c r="AG36" i="4" s="1"/>
  <c r="AH36" i="4" s="1"/>
  <c r="AI36" i="4" s="1"/>
  <c r="AJ36" i="4" s="1"/>
  <c r="AK36" i="4" s="1"/>
  <c r="AL36" i="4" s="1"/>
  <c r="AM36" i="4" s="1"/>
  <c r="AN36" i="4" s="1"/>
  <c r="AO36" i="4" s="1"/>
  <c r="AP36" i="4" s="1"/>
  <c r="AQ36" i="4" s="1"/>
  <c r="AR36" i="4" s="1"/>
  <c r="AS36" i="4" s="1"/>
  <c r="AT36" i="4" s="1"/>
  <c r="AU36" i="4" s="1"/>
  <c r="V35" i="4"/>
  <c r="AC35" i="4" s="1"/>
  <c r="AJ35" i="4" s="1"/>
  <c r="AQ35" i="4" s="1"/>
  <c r="AI128" i="4"/>
  <c r="AH128" i="4"/>
  <c r="AG128" i="4"/>
  <c r="AF128" i="4"/>
  <c r="AE128" i="4"/>
  <c r="AD128" i="4"/>
  <c r="AC128" i="4"/>
  <c r="AR127" i="5"/>
  <c r="AQ127" i="5"/>
  <c r="AP127" i="5"/>
  <c r="AO127" i="5"/>
  <c r="AN127" i="5"/>
  <c r="AU128" i="4"/>
  <c r="AT128" i="4"/>
  <c r="AS128" i="4"/>
  <c r="AR128" i="4"/>
  <c r="AQ128" i="4"/>
  <c r="H38" i="5"/>
  <c r="H125" i="5" l="1"/>
  <c r="H123" i="5"/>
  <c r="H120" i="5"/>
  <c r="H118" i="5"/>
  <c r="H115" i="5"/>
  <c r="H113" i="5"/>
  <c r="H110" i="5"/>
  <c r="H107" i="5"/>
  <c r="H105" i="5"/>
  <c r="H102" i="5"/>
  <c r="H100" i="5"/>
  <c r="H98" i="5"/>
  <c r="H95" i="5"/>
  <c r="H93" i="5"/>
  <c r="H91" i="5"/>
  <c r="H89" i="5"/>
  <c r="H87" i="5"/>
  <c r="H85" i="5"/>
  <c r="H82" i="5"/>
  <c r="H80" i="5"/>
  <c r="H78" i="5"/>
  <c r="H75" i="5"/>
  <c r="H72" i="5"/>
  <c r="H69" i="5"/>
  <c r="H67" i="5"/>
  <c r="H64" i="5"/>
  <c r="H62" i="5"/>
  <c r="H60" i="5"/>
  <c r="H58" i="5"/>
  <c r="H56" i="5"/>
  <c r="H54" i="5"/>
  <c r="H52" i="5"/>
  <c r="H50" i="5"/>
  <c r="H48" i="5"/>
  <c r="H46" i="5"/>
  <c r="H44" i="5"/>
  <c r="H42" i="5"/>
  <c r="H40" i="5"/>
  <c r="F36" i="5"/>
  <c r="H36" i="5"/>
  <c r="I36" i="5"/>
  <c r="K125" i="4" l="1"/>
  <c r="K123" i="4"/>
  <c r="K120" i="4"/>
  <c r="K117" i="4"/>
  <c r="K115" i="4"/>
  <c r="K113" i="4"/>
  <c r="K111" i="4"/>
  <c r="K108" i="4"/>
  <c r="K105" i="4"/>
  <c r="K103" i="4"/>
  <c r="K101" i="4"/>
  <c r="K98" i="4"/>
  <c r="K95" i="4"/>
  <c r="K92" i="4"/>
  <c r="K90" i="4"/>
  <c r="K88" i="4"/>
  <c r="K86" i="4"/>
  <c r="K84" i="4"/>
  <c r="K81" i="4"/>
  <c r="K78" i="4"/>
  <c r="K76" i="4"/>
  <c r="K72" i="4"/>
  <c r="K68" i="4"/>
  <c r="K65" i="4"/>
  <c r="K63" i="4"/>
  <c r="K59" i="4"/>
  <c r="K57" i="4"/>
  <c r="K55" i="4"/>
  <c r="K53" i="4"/>
  <c r="K50" i="4"/>
  <c r="K48" i="4"/>
  <c r="K44" i="4"/>
  <c r="K42" i="4"/>
  <c r="K40" i="4"/>
  <c r="K38" i="4"/>
  <c r="J32" i="6"/>
  <c r="I125" i="5"/>
  <c r="I123" i="5"/>
  <c r="I120" i="5"/>
  <c r="I118" i="5"/>
  <c r="I115" i="5"/>
  <c r="I113" i="5"/>
  <c r="I110" i="5"/>
  <c r="I107" i="5"/>
  <c r="I105" i="5"/>
  <c r="I102" i="5"/>
  <c r="I100" i="5"/>
  <c r="I98" i="5"/>
  <c r="I95" i="5"/>
  <c r="I93" i="5"/>
  <c r="I91" i="5"/>
  <c r="I89" i="5"/>
  <c r="I87" i="5"/>
  <c r="I85" i="5"/>
  <c r="I82" i="5"/>
  <c r="I80" i="5"/>
  <c r="I78" i="5"/>
  <c r="I75" i="5"/>
  <c r="I72" i="5"/>
  <c r="I69" i="5"/>
  <c r="I67" i="5"/>
  <c r="I64" i="5"/>
  <c r="I62" i="5"/>
  <c r="I60" i="5"/>
  <c r="I58" i="5"/>
  <c r="I56" i="5"/>
  <c r="I54" i="5"/>
  <c r="I52" i="5"/>
  <c r="I50" i="5"/>
  <c r="I48" i="5"/>
  <c r="I46" i="5"/>
  <c r="I44" i="5"/>
  <c r="I42" i="5"/>
  <c r="I40" i="5"/>
  <c r="I38" i="5"/>
  <c r="L125" i="4"/>
  <c r="L123" i="4"/>
  <c r="L120" i="4"/>
  <c r="L117" i="4"/>
  <c r="L115" i="4"/>
  <c r="L113" i="4"/>
  <c r="L111" i="4"/>
  <c r="L108" i="4"/>
  <c r="L105" i="4"/>
  <c r="L103" i="4"/>
  <c r="L101" i="4"/>
  <c r="L98" i="4"/>
  <c r="L95" i="4"/>
  <c r="L92" i="4"/>
  <c r="L90" i="4"/>
  <c r="L88" i="4"/>
  <c r="L86" i="4"/>
  <c r="L84" i="4"/>
  <c r="L81" i="4"/>
  <c r="L78" i="4"/>
  <c r="L76" i="4"/>
  <c r="L72" i="4"/>
  <c r="L68" i="4"/>
  <c r="L65" i="4"/>
  <c r="L63" i="4"/>
  <c r="L59" i="4"/>
  <c r="L57" i="4"/>
  <c r="L55" i="4"/>
  <c r="L53" i="4"/>
  <c r="L50" i="4"/>
  <c r="L48" i="4"/>
  <c r="L44" i="4"/>
  <c r="L42" i="4"/>
  <c r="L40" i="4"/>
  <c r="L38" i="4"/>
  <c r="AM127" i="5"/>
  <c r="AL127" i="5"/>
  <c r="AK127" i="5"/>
  <c r="AJ127" i="5"/>
  <c r="AI127" i="5"/>
  <c r="AH127" i="5"/>
  <c r="AG127" i="5"/>
  <c r="AP128" i="4"/>
  <c r="AO128" i="4"/>
  <c r="AN128" i="4"/>
  <c r="AM128" i="4"/>
  <c r="AL128" i="4"/>
  <c r="AK128" i="4"/>
  <c r="AJ128" i="4"/>
  <c r="Y127" i="5"/>
  <c r="X127" i="5"/>
  <c r="W127" i="5"/>
  <c r="V127" i="5"/>
  <c r="U127" i="5"/>
  <c r="T127" i="5"/>
  <c r="S127" i="5"/>
  <c r="AB128" i="4"/>
  <c r="AA128" i="4"/>
  <c r="Z128" i="4"/>
  <c r="Y128" i="4"/>
  <c r="X128" i="4"/>
  <c r="W128" i="4"/>
  <c r="V128" i="4"/>
  <c r="I31" i="4" l="1"/>
  <c r="I31" i="5"/>
  <c r="R127" i="5" l="1"/>
  <c r="Q127" i="5"/>
  <c r="P127" i="5"/>
  <c r="O127" i="5"/>
  <c r="N127" i="5"/>
  <c r="U128" i="4"/>
  <c r="T128" i="4"/>
  <c r="S128" i="4"/>
  <c r="R128" i="4"/>
  <c r="Q128" i="4"/>
  <c r="BH125" i="5" l="1"/>
  <c r="BW125" i="5" s="1"/>
  <c r="BG125" i="5"/>
  <c r="BV125" i="5" s="1"/>
  <c r="BF125" i="5"/>
  <c r="BU125" i="5" s="1"/>
  <c r="BE125" i="5"/>
  <c r="BT125" i="5" s="1"/>
  <c r="BD125" i="5"/>
  <c r="BS125" i="5" s="1"/>
  <c r="BC125" i="5"/>
  <c r="BR125" i="5" s="1"/>
  <c r="BB125" i="5"/>
  <c r="BQ125" i="5" s="1"/>
  <c r="BA125" i="5"/>
  <c r="BP125" i="5" s="1"/>
  <c r="AZ125" i="5"/>
  <c r="BO125" i="5" s="1"/>
  <c r="AY125" i="5"/>
  <c r="BN125" i="5" s="1"/>
  <c r="AX125" i="5"/>
  <c r="BM125" i="5" s="1"/>
  <c r="AW125" i="5"/>
  <c r="BL125" i="5" s="1"/>
  <c r="AV125" i="5"/>
  <c r="BK125" i="5" s="1"/>
  <c r="AU125" i="5"/>
  <c r="BJ125" i="5" s="1"/>
  <c r="AT125" i="5"/>
  <c r="BI125" i="5" s="1"/>
  <c r="BH117" i="5"/>
  <c r="BW117" i="5" s="1"/>
  <c r="BG117" i="5"/>
  <c r="BV117" i="5" s="1"/>
  <c r="BF117" i="5"/>
  <c r="BU117" i="5" s="1"/>
  <c r="BE117" i="5"/>
  <c r="BT117" i="5" s="1"/>
  <c r="BD117" i="5"/>
  <c r="BS117" i="5" s="1"/>
  <c r="BC117" i="5"/>
  <c r="BR117" i="5" s="1"/>
  <c r="BB117" i="5"/>
  <c r="BQ117" i="5" s="1"/>
  <c r="BA117" i="5"/>
  <c r="BP117" i="5" s="1"/>
  <c r="AZ117" i="5"/>
  <c r="BO117" i="5" s="1"/>
  <c r="AY117" i="5"/>
  <c r="BN117" i="5" s="1"/>
  <c r="AX117" i="5"/>
  <c r="BM117" i="5" s="1"/>
  <c r="AW117" i="5"/>
  <c r="BL117" i="5" s="1"/>
  <c r="AV117" i="5"/>
  <c r="BK117" i="5" s="1"/>
  <c r="AU117" i="5"/>
  <c r="BJ117" i="5" s="1"/>
  <c r="AT117" i="5"/>
  <c r="BI117" i="5" s="1"/>
  <c r="BH108" i="5"/>
  <c r="BW108" i="5" s="1"/>
  <c r="BG108" i="5"/>
  <c r="BV108" i="5" s="1"/>
  <c r="BF108" i="5"/>
  <c r="BU108" i="5" s="1"/>
  <c r="BE108" i="5"/>
  <c r="BT108" i="5" s="1"/>
  <c r="BD108" i="5"/>
  <c r="BS108" i="5" s="1"/>
  <c r="BC108" i="5"/>
  <c r="BR108" i="5" s="1"/>
  <c r="BB108" i="5"/>
  <c r="BQ108" i="5" s="1"/>
  <c r="BA108" i="5"/>
  <c r="BP108" i="5" s="1"/>
  <c r="AZ108" i="5"/>
  <c r="BO108" i="5" s="1"/>
  <c r="AY108" i="5"/>
  <c r="BN108" i="5" s="1"/>
  <c r="AX108" i="5"/>
  <c r="BM108" i="5" s="1"/>
  <c r="AW108" i="5"/>
  <c r="BL108" i="5" s="1"/>
  <c r="AV108" i="5"/>
  <c r="BK108" i="5" s="1"/>
  <c r="AU108" i="5"/>
  <c r="BJ108" i="5" s="1"/>
  <c r="AT108" i="5"/>
  <c r="BI108" i="5" s="1"/>
  <c r="BH107" i="5"/>
  <c r="BW107" i="5" s="1"/>
  <c r="BG107" i="5"/>
  <c r="BV107" i="5" s="1"/>
  <c r="BF107" i="5"/>
  <c r="BU107" i="5" s="1"/>
  <c r="BE107" i="5"/>
  <c r="BT107" i="5" s="1"/>
  <c r="BD107" i="5"/>
  <c r="BS107" i="5" s="1"/>
  <c r="BC107" i="5"/>
  <c r="BR107" i="5" s="1"/>
  <c r="BB107" i="5"/>
  <c r="BQ107" i="5" s="1"/>
  <c r="BA107" i="5"/>
  <c r="BP107" i="5" s="1"/>
  <c r="AZ107" i="5"/>
  <c r="BO107" i="5" s="1"/>
  <c r="AY107" i="5"/>
  <c r="BN107" i="5" s="1"/>
  <c r="AX107" i="5"/>
  <c r="BM107" i="5" s="1"/>
  <c r="AW107" i="5"/>
  <c r="BL107" i="5" s="1"/>
  <c r="AV107" i="5"/>
  <c r="BK107" i="5" s="1"/>
  <c r="AU107" i="5"/>
  <c r="BJ107" i="5" s="1"/>
  <c r="AT107" i="5"/>
  <c r="BI107" i="5" s="1"/>
  <c r="BH103" i="5"/>
  <c r="BW103" i="5" s="1"/>
  <c r="BG103" i="5"/>
  <c r="BV103" i="5" s="1"/>
  <c r="BF103" i="5"/>
  <c r="BU103" i="5" s="1"/>
  <c r="BE103" i="5"/>
  <c r="BT103" i="5" s="1"/>
  <c r="BD103" i="5"/>
  <c r="BS103" i="5" s="1"/>
  <c r="BC103" i="5"/>
  <c r="BR103" i="5" s="1"/>
  <c r="BB103" i="5"/>
  <c r="BQ103" i="5" s="1"/>
  <c r="BA103" i="5"/>
  <c r="BP103" i="5" s="1"/>
  <c r="AZ103" i="5"/>
  <c r="BO103" i="5" s="1"/>
  <c r="AY103" i="5"/>
  <c r="BN103" i="5" s="1"/>
  <c r="AX103" i="5"/>
  <c r="BM103" i="5" s="1"/>
  <c r="AW103" i="5"/>
  <c r="BL103" i="5" s="1"/>
  <c r="AV103" i="5"/>
  <c r="BK103" i="5" s="1"/>
  <c r="AU103" i="5"/>
  <c r="BJ103" i="5" s="1"/>
  <c r="AT103" i="5"/>
  <c r="BI103" i="5" s="1"/>
  <c r="BH93" i="5"/>
  <c r="BW93" i="5" s="1"/>
  <c r="BG93" i="5"/>
  <c r="BV93" i="5" s="1"/>
  <c r="BF93" i="5"/>
  <c r="BU93" i="5" s="1"/>
  <c r="BE93" i="5"/>
  <c r="BT93" i="5" s="1"/>
  <c r="BD93" i="5"/>
  <c r="BS93" i="5" s="1"/>
  <c r="BC93" i="5"/>
  <c r="BR93" i="5" s="1"/>
  <c r="BB93" i="5"/>
  <c r="BQ93" i="5" s="1"/>
  <c r="BA93" i="5"/>
  <c r="BP93" i="5" s="1"/>
  <c r="AZ93" i="5"/>
  <c r="BO93" i="5" s="1"/>
  <c r="AY93" i="5"/>
  <c r="BN93" i="5" s="1"/>
  <c r="AX93" i="5"/>
  <c r="BM93" i="5" s="1"/>
  <c r="AW93" i="5"/>
  <c r="BL93" i="5" s="1"/>
  <c r="AV93" i="5"/>
  <c r="BK93" i="5" s="1"/>
  <c r="AU93" i="5"/>
  <c r="BJ93" i="5" s="1"/>
  <c r="AT93" i="5"/>
  <c r="BI93" i="5" s="1"/>
  <c r="BH92" i="5"/>
  <c r="BW92" i="5" s="1"/>
  <c r="BG92" i="5"/>
  <c r="BV92" i="5" s="1"/>
  <c r="BF92" i="5"/>
  <c r="BU92" i="5" s="1"/>
  <c r="BE92" i="5"/>
  <c r="BT92" i="5" s="1"/>
  <c r="BD92" i="5"/>
  <c r="BS92" i="5" s="1"/>
  <c r="BC92" i="5"/>
  <c r="BR92" i="5" s="1"/>
  <c r="BB92" i="5"/>
  <c r="BQ92" i="5" s="1"/>
  <c r="BA92" i="5"/>
  <c r="BP92" i="5" s="1"/>
  <c r="AZ92" i="5"/>
  <c r="BO92" i="5" s="1"/>
  <c r="AY92" i="5"/>
  <c r="BN92" i="5" s="1"/>
  <c r="AX92" i="5"/>
  <c r="BM92" i="5" s="1"/>
  <c r="AW92" i="5"/>
  <c r="BL92" i="5" s="1"/>
  <c r="AV92" i="5"/>
  <c r="BK92" i="5" s="1"/>
  <c r="AU92" i="5"/>
  <c r="BJ92" i="5" s="1"/>
  <c r="AT92" i="5"/>
  <c r="BI92" i="5" s="1"/>
  <c r="BH80" i="5"/>
  <c r="BW80" i="5" s="1"/>
  <c r="BG80" i="5"/>
  <c r="BV80" i="5" s="1"/>
  <c r="BF80" i="5"/>
  <c r="BU80" i="5" s="1"/>
  <c r="BE80" i="5"/>
  <c r="BT80" i="5" s="1"/>
  <c r="BD80" i="5"/>
  <c r="BS80" i="5" s="1"/>
  <c r="BC80" i="5"/>
  <c r="BR80" i="5" s="1"/>
  <c r="BB80" i="5"/>
  <c r="BQ80" i="5" s="1"/>
  <c r="BA80" i="5"/>
  <c r="BP80" i="5" s="1"/>
  <c r="AZ80" i="5"/>
  <c r="BO80" i="5" s="1"/>
  <c r="AY80" i="5"/>
  <c r="BN80" i="5" s="1"/>
  <c r="AX80" i="5"/>
  <c r="BM80" i="5" s="1"/>
  <c r="AW80" i="5"/>
  <c r="BL80" i="5" s="1"/>
  <c r="AV80" i="5"/>
  <c r="BK80" i="5" s="1"/>
  <c r="AU80" i="5"/>
  <c r="BJ80" i="5" s="1"/>
  <c r="AT80" i="5"/>
  <c r="BI80" i="5" s="1"/>
  <c r="BH76" i="5"/>
  <c r="BW76" i="5" s="1"/>
  <c r="BG76" i="5"/>
  <c r="BV76" i="5" s="1"/>
  <c r="BF76" i="5"/>
  <c r="BU76" i="5" s="1"/>
  <c r="BE76" i="5"/>
  <c r="BT76" i="5" s="1"/>
  <c r="BD76" i="5"/>
  <c r="BS76" i="5" s="1"/>
  <c r="BC76" i="5"/>
  <c r="BR76" i="5" s="1"/>
  <c r="BB76" i="5"/>
  <c r="BQ76" i="5" s="1"/>
  <c r="BA76" i="5"/>
  <c r="BP76" i="5" s="1"/>
  <c r="AZ76" i="5"/>
  <c r="BO76" i="5" s="1"/>
  <c r="AY76" i="5"/>
  <c r="BN76" i="5" s="1"/>
  <c r="AX76" i="5"/>
  <c r="BM76" i="5" s="1"/>
  <c r="AW76" i="5"/>
  <c r="BL76" i="5" s="1"/>
  <c r="AV76" i="5"/>
  <c r="BK76" i="5" s="1"/>
  <c r="AU76" i="5"/>
  <c r="BJ76" i="5" s="1"/>
  <c r="AT76" i="5"/>
  <c r="BI76" i="5" s="1"/>
  <c r="BH70" i="5"/>
  <c r="BW70" i="5" s="1"/>
  <c r="BG70" i="5"/>
  <c r="BV70" i="5" s="1"/>
  <c r="BF70" i="5"/>
  <c r="BU70" i="5" s="1"/>
  <c r="BE70" i="5"/>
  <c r="BT70" i="5" s="1"/>
  <c r="BD70" i="5"/>
  <c r="BS70" i="5" s="1"/>
  <c r="BC70" i="5"/>
  <c r="BR70" i="5" s="1"/>
  <c r="BB70" i="5"/>
  <c r="BQ70" i="5" s="1"/>
  <c r="BA70" i="5"/>
  <c r="BP70" i="5" s="1"/>
  <c r="AZ70" i="5"/>
  <c r="BO70" i="5" s="1"/>
  <c r="AY70" i="5"/>
  <c r="BN70" i="5" s="1"/>
  <c r="AX70" i="5"/>
  <c r="BM70" i="5" s="1"/>
  <c r="AW70" i="5"/>
  <c r="BL70" i="5" s="1"/>
  <c r="AV70" i="5"/>
  <c r="BK70" i="5" s="1"/>
  <c r="AU70" i="5"/>
  <c r="BJ70" i="5" s="1"/>
  <c r="AT70" i="5"/>
  <c r="BI70" i="5" s="1"/>
  <c r="BH69" i="5"/>
  <c r="BW69" i="5" s="1"/>
  <c r="BG69" i="5"/>
  <c r="BV69" i="5" s="1"/>
  <c r="BF69" i="5"/>
  <c r="BU69" i="5" s="1"/>
  <c r="BE69" i="5"/>
  <c r="BT69" i="5" s="1"/>
  <c r="BD69" i="5"/>
  <c r="BS69" i="5" s="1"/>
  <c r="BC69" i="5"/>
  <c r="BR69" i="5" s="1"/>
  <c r="BB69" i="5"/>
  <c r="BQ69" i="5" s="1"/>
  <c r="BA69" i="5"/>
  <c r="BP69" i="5" s="1"/>
  <c r="AZ69" i="5"/>
  <c r="BO69" i="5" s="1"/>
  <c r="AY69" i="5"/>
  <c r="BN69" i="5" s="1"/>
  <c r="AX69" i="5"/>
  <c r="BM69" i="5" s="1"/>
  <c r="AW69" i="5"/>
  <c r="BL69" i="5" s="1"/>
  <c r="AV69" i="5"/>
  <c r="BK69" i="5" s="1"/>
  <c r="AU69" i="5"/>
  <c r="BJ69" i="5" s="1"/>
  <c r="AT69" i="5"/>
  <c r="BI69" i="5" s="1"/>
  <c r="BH66" i="5"/>
  <c r="BW66" i="5" s="1"/>
  <c r="BG66" i="5"/>
  <c r="BV66" i="5" s="1"/>
  <c r="BF66" i="5"/>
  <c r="BU66" i="5" s="1"/>
  <c r="BE66" i="5"/>
  <c r="BT66" i="5" s="1"/>
  <c r="BD66" i="5"/>
  <c r="BS66" i="5" s="1"/>
  <c r="BC66" i="5"/>
  <c r="BR66" i="5" s="1"/>
  <c r="BB66" i="5"/>
  <c r="BQ66" i="5" s="1"/>
  <c r="BA66" i="5"/>
  <c r="BP66" i="5" s="1"/>
  <c r="AZ66" i="5"/>
  <c r="BO66" i="5" s="1"/>
  <c r="AY66" i="5"/>
  <c r="BN66" i="5" s="1"/>
  <c r="AX66" i="5"/>
  <c r="BM66" i="5" s="1"/>
  <c r="AW66" i="5"/>
  <c r="BL66" i="5" s="1"/>
  <c r="AV66" i="5"/>
  <c r="BK66" i="5" s="1"/>
  <c r="AU66" i="5"/>
  <c r="BJ66" i="5" s="1"/>
  <c r="AT66" i="5"/>
  <c r="BI66" i="5" s="1"/>
  <c r="BK124" i="4"/>
  <c r="BZ124" i="4" s="1"/>
  <c r="BJ124" i="4"/>
  <c r="BY124" i="4" s="1"/>
  <c r="BI124" i="4"/>
  <c r="BX124" i="4" s="1"/>
  <c r="BH124" i="4"/>
  <c r="BW124" i="4" s="1"/>
  <c r="BG124" i="4"/>
  <c r="BV124" i="4" s="1"/>
  <c r="BF124" i="4"/>
  <c r="BU124" i="4" s="1"/>
  <c r="BE124" i="4"/>
  <c r="BT124" i="4" s="1"/>
  <c r="BD124" i="4"/>
  <c r="BS124" i="4" s="1"/>
  <c r="BC124" i="4"/>
  <c r="BR124" i="4" s="1"/>
  <c r="BB124" i="4"/>
  <c r="BQ124" i="4" s="1"/>
  <c r="BA124" i="4"/>
  <c r="BP124" i="4" s="1"/>
  <c r="AZ124" i="4"/>
  <c r="BO124" i="4" s="1"/>
  <c r="AY124" i="4"/>
  <c r="BN124" i="4" s="1"/>
  <c r="AX124" i="4"/>
  <c r="BM124" i="4" s="1"/>
  <c r="AW124" i="4"/>
  <c r="BL124" i="4" s="1"/>
  <c r="BK122" i="4"/>
  <c r="BZ122" i="4" s="1"/>
  <c r="BJ122" i="4"/>
  <c r="BY122" i="4" s="1"/>
  <c r="BI122" i="4"/>
  <c r="BX122" i="4" s="1"/>
  <c r="BH122" i="4"/>
  <c r="BW122" i="4" s="1"/>
  <c r="BG122" i="4"/>
  <c r="BV122" i="4" s="1"/>
  <c r="BF122" i="4"/>
  <c r="BU122" i="4" s="1"/>
  <c r="BE122" i="4"/>
  <c r="BT122" i="4" s="1"/>
  <c r="BD122" i="4"/>
  <c r="BS122" i="4" s="1"/>
  <c r="BC122" i="4"/>
  <c r="BR122" i="4" s="1"/>
  <c r="BB122" i="4"/>
  <c r="BQ122" i="4" s="1"/>
  <c r="BA122" i="4"/>
  <c r="BP122" i="4" s="1"/>
  <c r="AZ122" i="4"/>
  <c r="BO122" i="4" s="1"/>
  <c r="AY122" i="4"/>
  <c r="BN122" i="4" s="1"/>
  <c r="AX122" i="4"/>
  <c r="BM122" i="4" s="1"/>
  <c r="AW122" i="4"/>
  <c r="BL122" i="4" s="1"/>
  <c r="BK121" i="4"/>
  <c r="BZ121" i="4" s="1"/>
  <c r="BJ121" i="4"/>
  <c r="BY121" i="4" s="1"/>
  <c r="BI121" i="4"/>
  <c r="BX121" i="4" s="1"/>
  <c r="BH121" i="4"/>
  <c r="BW121" i="4" s="1"/>
  <c r="BG121" i="4"/>
  <c r="BV121" i="4" s="1"/>
  <c r="BF121" i="4"/>
  <c r="BU121" i="4" s="1"/>
  <c r="BE121" i="4"/>
  <c r="BT121" i="4" s="1"/>
  <c r="BD121" i="4"/>
  <c r="BS121" i="4" s="1"/>
  <c r="BC121" i="4"/>
  <c r="BR121" i="4" s="1"/>
  <c r="BB121" i="4"/>
  <c r="BQ121" i="4" s="1"/>
  <c r="BA121" i="4"/>
  <c r="BP121" i="4" s="1"/>
  <c r="AZ121" i="4"/>
  <c r="BO121" i="4" s="1"/>
  <c r="AY121" i="4"/>
  <c r="BN121" i="4" s="1"/>
  <c r="AX121" i="4"/>
  <c r="BM121" i="4" s="1"/>
  <c r="AW121" i="4"/>
  <c r="BL121" i="4" s="1"/>
  <c r="BK119" i="4"/>
  <c r="BZ119" i="4" s="1"/>
  <c r="BJ119" i="4"/>
  <c r="BY119" i="4" s="1"/>
  <c r="BI119" i="4"/>
  <c r="BX119" i="4" s="1"/>
  <c r="BH119" i="4"/>
  <c r="BW119" i="4" s="1"/>
  <c r="BG119" i="4"/>
  <c r="BV119" i="4" s="1"/>
  <c r="BF119" i="4"/>
  <c r="BU119" i="4" s="1"/>
  <c r="BE119" i="4"/>
  <c r="BT119" i="4" s="1"/>
  <c r="BD119" i="4"/>
  <c r="BS119" i="4" s="1"/>
  <c r="BC119" i="4"/>
  <c r="BR119" i="4" s="1"/>
  <c r="BB119" i="4"/>
  <c r="BQ119" i="4" s="1"/>
  <c r="BA119" i="4"/>
  <c r="BP119" i="4" s="1"/>
  <c r="AZ119" i="4"/>
  <c r="BO119" i="4" s="1"/>
  <c r="AY119" i="4"/>
  <c r="BN119" i="4" s="1"/>
  <c r="AX119" i="4"/>
  <c r="BM119" i="4" s="1"/>
  <c r="AW119" i="4"/>
  <c r="BL119" i="4" s="1"/>
  <c r="BK118" i="4"/>
  <c r="BZ118" i="4" s="1"/>
  <c r="BJ118" i="4"/>
  <c r="BY118" i="4" s="1"/>
  <c r="BI118" i="4"/>
  <c r="BX118" i="4" s="1"/>
  <c r="BH118" i="4"/>
  <c r="BW118" i="4" s="1"/>
  <c r="BG118" i="4"/>
  <c r="BV118" i="4" s="1"/>
  <c r="BF118" i="4"/>
  <c r="BU118" i="4" s="1"/>
  <c r="BE118" i="4"/>
  <c r="BT118" i="4" s="1"/>
  <c r="BD118" i="4"/>
  <c r="BS118" i="4" s="1"/>
  <c r="BC118" i="4"/>
  <c r="BR118" i="4" s="1"/>
  <c r="BB118" i="4"/>
  <c r="BQ118" i="4" s="1"/>
  <c r="BA118" i="4"/>
  <c r="BP118" i="4" s="1"/>
  <c r="AZ118" i="4"/>
  <c r="BO118" i="4" s="1"/>
  <c r="AY118" i="4"/>
  <c r="BN118" i="4" s="1"/>
  <c r="AX118" i="4"/>
  <c r="BM118" i="4" s="1"/>
  <c r="AW118" i="4"/>
  <c r="BL118" i="4" s="1"/>
  <c r="BK106" i="4"/>
  <c r="BZ106" i="4" s="1"/>
  <c r="BJ106" i="4"/>
  <c r="BY106" i="4" s="1"/>
  <c r="BI106" i="4"/>
  <c r="BX106" i="4" s="1"/>
  <c r="BH106" i="4"/>
  <c r="BW106" i="4" s="1"/>
  <c r="BG106" i="4"/>
  <c r="BV106" i="4" s="1"/>
  <c r="BF106" i="4"/>
  <c r="BU106" i="4" s="1"/>
  <c r="BE106" i="4"/>
  <c r="BT106" i="4" s="1"/>
  <c r="BD106" i="4"/>
  <c r="BS106" i="4" s="1"/>
  <c r="BC106" i="4"/>
  <c r="BR106" i="4" s="1"/>
  <c r="BB106" i="4"/>
  <c r="BQ106" i="4" s="1"/>
  <c r="BA106" i="4"/>
  <c r="BP106" i="4" s="1"/>
  <c r="AZ106" i="4"/>
  <c r="BO106" i="4" s="1"/>
  <c r="AY106" i="4"/>
  <c r="BN106" i="4" s="1"/>
  <c r="AX106" i="4"/>
  <c r="BM106" i="4" s="1"/>
  <c r="AW106" i="4"/>
  <c r="BL106" i="4" s="1"/>
  <c r="BK105" i="4"/>
  <c r="BZ105" i="4" s="1"/>
  <c r="BJ105" i="4"/>
  <c r="BY105" i="4" s="1"/>
  <c r="BI105" i="4"/>
  <c r="BX105" i="4" s="1"/>
  <c r="BH105" i="4"/>
  <c r="BW105" i="4" s="1"/>
  <c r="BG105" i="4"/>
  <c r="BV105" i="4" s="1"/>
  <c r="BF105" i="4"/>
  <c r="BU105" i="4" s="1"/>
  <c r="BE105" i="4"/>
  <c r="BT105" i="4" s="1"/>
  <c r="BD105" i="4"/>
  <c r="BS105" i="4" s="1"/>
  <c r="BC105" i="4"/>
  <c r="BR105" i="4" s="1"/>
  <c r="BB105" i="4"/>
  <c r="BQ105" i="4" s="1"/>
  <c r="BA105" i="4"/>
  <c r="BP105" i="4" s="1"/>
  <c r="AZ105" i="4"/>
  <c r="BO105" i="4" s="1"/>
  <c r="AY105" i="4"/>
  <c r="BN105" i="4" s="1"/>
  <c r="AX105" i="4"/>
  <c r="BM105" i="4" s="1"/>
  <c r="AW105" i="4"/>
  <c r="BL105" i="4" s="1"/>
  <c r="BK101" i="4"/>
  <c r="BZ101" i="4" s="1"/>
  <c r="BJ101" i="4"/>
  <c r="BY101" i="4" s="1"/>
  <c r="BI101" i="4"/>
  <c r="BX101" i="4" s="1"/>
  <c r="BH101" i="4"/>
  <c r="BW101" i="4" s="1"/>
  <c r="BG101" i="4"/>
  <c r="BV101" i="4" s="1"/>
  <c r="BF101" i="4"/>
  <c r="BU101" i="4" s="1"/>
  <c r="BE101" i="4"/>
  <c r="BT101" i="4" s="1"/>
  <c r="BD101" i="4"/>
  <c r="BS101" i="4" s="1"/>
  <c r="BC101" i="4"/>
  <c r="BR101" i="4" s="1"/>
  <c r="BB101" i="4"/>
  <c r="BQ101" i="4" s="1"/>
  <c r="BA101" i="4"/>
  <c r="BP101" i="4" s="1"/>
  <c r="AZ101" i="4"/>
  <c r="BO101" i="4" s="1"/>
  <c r="AY101" i="4"/>
  <c r="BN101" i="4" s="1"/>
  <c r="AX101" i="4"/>
  <c r="BM101" i="4" s="1"/>
  <c r="AW101" i="4"/>
  <c r="BL101" i="4" s="1"/>
  <c r="BK90" i="4"/>
  <c r="BZ90" i="4" s="1"/>
  <c r="BJ90" i="4"/>
  <c r="BY90" i="4" s="1"/>
  <c r="BI90" i="4"/>
  <c r="BX90" i="4" s="1"/>
  <c r="BH90" i="4"/>
  <c r="BW90" i="4" s="1"/>
  <c r="BG90" i="4"/>
  <c r="BV90" i="4" s="1"/>
  <c r="BF90" i="4"/>
  <c r="BU90" i="4" s="1"/>
  <c r="BE90" i="4"/>
  <c r="BT90" i="4" s="1"/>
  <c r="BD90" i="4"/>
  <c r="BS90" i="4" s="1"/>
  <c r="BC90" i="4"/>
  <c r="BR90" i="4" s="1"/>
  <c r="BB90" i="4"/>
  <c r="BQ90" i="4" s="1"/>
  <c r="BA90" i="4"/>
  <c r="BP90" i="4" s="1"/>
  <c r="AZ90" i="4"/>
  <c r="BO90" i="4" s="1"/>
  <c r="AY90" i="4"/>
  <c r="BN90" i="4" s="1"/>
  <c r="AX90" i="4"/>
  <c r="BM90" i="4" s="1"/>
  <c r="AW90" i="4"/>
  <c r="BL90" i="4" s="1"/>
  <c r="BK69" i="4"/>
  <c r="BZ69" i="4" s="1"/>
  <c r="BJ69" i="4"/>
  <c r="BY69" i="4" s="1"/>
  <c r="BI69" i="4"/>
  <c r="BX69" i="4" s="1"/>
  <c r="BH69" i="4"/>
  <c r="BW69" i="4" s="1"/>
  <c r="BG69" i="4"/>
  <c r="BV69" i="4" s="1"/>
  <c r="BF69" i="4"/>
  <c r="BU69" i="4" s="1"/>
  <c r="BE69" i="4"/>
  <c r="BT69" i="4" s="1"/>
  <c r="BD69" i="4"/>
  <c r="BS69" i="4" s="1"/>
  <c r="BC69" i="4"/>
  <c r="BR69" i="4" s="1"/>
  <c r="BB69" i="4"/>
  <c r="BQ69" i="4" s="1"/>
  <c r="BA69" i="4"/>
  <c r="BP69" i="4" s="1"/>
  <c r="AZ69" i="4"/>
  <c r="BO69" i="4" s="1"/>
  <c r="AY69" i="4"/>
  <c r="BN69" i="4" s="1"/>
  <c r="AX69" i="4"/>
  <c r="BM69" i="4" s="1"/>
  <c r="AW69" i="4"/>
  <c r="BL69" i="4" s="1"/>
  <c r="BK68" i="4"/>
  <c r="BZ68" i="4" s="1"/>
  <c r="BJ68" i="4"/>
  <c r="BY68" i="4" s="1"/>
  <c r="BI68" i="4"/>
  <c r="BX68" i="4" s="1"/>
  <c r="BH68" i="4"/>
  <c r="BW68" i="4" s="1"/>
  <c r="BG68" i="4"/>
  <c r="BV68" i="4" s="1"/>
  <c r="BF68" i="4"/>
  <c r="BU68" i="4" s="1"/>
  <c r="BE68" i="4"/>
  <c r="BT68" i="4" s="1"/>
  <c r="BD68" i="4"/>
  <c r="BS68" i="4" s="1"/>
  <c r="BC68" i="4"/>
  <c r="BR68" i="4" s="1"/>
  <c r="BB68" i="4"/>
  <c r="BQ68" i="4" s="1"/>
  <c r="BA68" i="4"/>
  <c r="BP68" i="4" s="1"/>
  <c r="AZ68" i="4"/>
  <c r="BO68" i="4" s="1"/>
  <c r="AY68" i="4"/>
  <c r="BN68" i="4" s="1"/>
  <c r="AX68" i="4"/>
  <c r="BM68" i="4" s="1"/>
  <c r="AW68" i="4"/>
  <c r="BL68" i="4" s="1"/>
  <c r="BK70" i="4"/>
  <c r="BZ70" i="4" s="1"/>
  <c r="BJ70" i="4"/>
  <c r="BY70" i="4" s="1"/>
  <c r="BI70" i="4"/>
  <c r="BX70" i="4" s="1"/>
  <c r="BH70" i="4"/>
  <c r="BW70" i="4" s="1"/>
  <c r="BG70" i="4"/>
  <c r="BV70" i="4" s="1"/>
  <c r="BF70" i="4"/>
  <c r="BU70" i="4" s="1"/>
  <c r="BE70" i="4"/>
  <c r="BT70" i="4" s="1"/>
  <c r="BD70" i="4"/>
  <c r="BS70" i="4" s="1"/>
  <c r="BC70" i="4"/>
  <c r="BR70" i="4" s="1"/>
  <c r="BB70" i="4"/>
  <c r="BQ70" i="4" s="1"/>
  <c r="BA70" i="4"/>
  <c r="BP70" i="4" s="1"/>
  <c r="AZ70" i="4"/>
  <c r="BO70" i="4" s="1"/>
  <c r="AY70" i="4"/>
  <c r="BN70" i="4" s="1"/>
  <c r="AX70" i="4"/>
  <c r="BM70" i="4" s="1"/>
  <c r="AW70" i="4"/>
  <c r="BL70" i="4" s="1"/>
  <c r="BK66" i="4"/>
  <c r="BZ66" i="4" s="1"/>
  <c r="BJ66" i="4"/>
  <c r="BY66" i="4" s="1"/>
  <c r="BI66" i="4"/>
  <c r="BX66" i="4" s="1"/>
  <c r="BH66" i="4"/>
  <c r="BW66" i="4" s="1"/>
  <c r="BG66" i="4"/>
  <c r="BV66" i="4" s="1"/>
  <c r="BF66" i="4"/>
  <c r="BU66" i="4" s="1"/>
  <c r="BE66" i="4"/>
  <c r="BT66" i="4" s="1"/>
  <c r="BD66" i="4"/>
  <c r="BS66" i="4" s="1"/>
  <c r="BC66" i="4"/>
  <c r="BR66" i="4" s="1"/>
  <c r="BB66" i="4"/>
  <c r="BQ66" i="4" s="1"/>
  <c r="BA66" i="4"/>
  <c r="BP66" i="4" s="1"/>
  <c r="AZ66" i="4"/>
  <c r="BO66" i="4" s="1"/>
  <c r="AY66" i="4"/>
  <c r="BN66" i="4" s="1"/>
  <c r="AX66" i="4"/>
  <c r="BM66" i="4" s="1"/>
  <c r="AW66" i="4"/>
  <c r="BL66" i="4" s="1"/>
  <c r="J125" i="5" l="1"/>
  <c r="K125" i="5"/>
  <c r="L125" i="5" s="1"/>
  <c r="J107" i="5"/>
  <c r="K107" i="5"/>
  <c r="L107" i="5" s="1"/>
  <c r="J93" i="5"/>
  <c r="K93" i="5"/>
  <c r="L93" i="5" s="1"/>
  <c r="K80" i="5"/>
  <c r="L80" i="5" s="1"/>
  <c r="J80" i="5"/>
  <c r="K69" i="5"/>
  <c r="L69" i="5" s="1"/>
  <c r="J69" i="5"/>
  <c r="M105" i="4"/>
  <c r="N105" i="4"/>
  <c r="O105" i="4" s="1"/>
  <c r="N101" i="4"/>
  <c r="O101" i="4" s="1"/>
  <c r="M101" i="4"/>
  <c r="N90" i="4"/>
  <c r="O90" i="4" s="1"/>
  <c r="M90" i="4"/>
  <c r="N68" i="4"/>
  <c r="O68" i="4" s="1"/>
  <c r="M68" i="4"/>
  <c r="BK126" i="4" l="1"/>
  <c r="BZ126" i="4" s="1"/>
  <c r="BJ126" i="4"/>
  <c r="BY126" i="4" s="1"/>
  <c r="BI126" i="4"/>
  <c r="BX126" i="4" s="1"/>
  <c r="BH126" i="4"/>
  <c r="BW126" i="4" s="1"/>
  <c r="BG126" i="4"/>
  <c r="BV126" i="4" s="1"/>
  <c r="BF126" i="4"/>
  <c r="BU126" i="4" s="1"/>
  <c r="BE126" i="4"/>
  <c r="BT126" i="4" s="1"/>
  <c r="BD126" i="4"/>
  <c r="BS126" i="4" s="1"/>
  <c r="BC126" i="4"/>
  <c r="BR126" i="4" s="1"/>
  <c r="BB126" i="4"/>
  <c r="BQ126" i="4" s="1"/>
  <c r="BA126" i="4"/>
  <c r="BP126" i="4" s="1"/>
  <c r="AZ126" i="4"/>
  <c r="BO126" i="4" s="1"/>
  <c r="AY126" i="4"/>
  <c r="BN126" i="4" s="1"/>
  <c r="AX126" i="4"/>
  <c r="BM126" i="4" s="1"/>
  <c r="AW126" i="4"/>
  <c r="BL126" i="4" s="1"/>
  <c r="BH121" i="5" l="1"/>
  <c r="BW121" i="5" s="1"/>
  <c r="BG121" i="5"/>
  <c r="BV121" i="5" s="1"/>
  <c r="BF121" i="5"/>
  <c r="BU121" i="5" s="1"/>
  <c r="BE121" i="5"/>
  <c r="BT121" i="5" s="1"/>
  <c r="BD121" i="5"/>
  <c r="BS121" i="5" s="1"/>
  <c r="BC121" i="5"/>
  <c r="BR121" i="5" s="1"/>
  <c r="BB121" i="5"/>
  <c r="BQ121" i="5" s="1"/>
  <c r="BA121" i="5"/>
  <c r="BP121" i="5" s="1"/>
  <c r="AZ121" i="5"/>
  <c r="BO121" i="5" s="1"/>
  <c r="AY121" i="5"/>
  <c r="BN121" i="5" s="1"/>
  <c r="AX121" i="5"/>
  <c r="BM121" i="5" s="1"/>
  <c r="AW121" i="5"/>
  <c r="BL121" i="5" s="1"/>
  <c r="AV121" i="5"/>
  <c r="BK121" i="5" s="1"/>
  <c r="AU121" i="5"/>
  <c r="BJ121" i="5" s="1"/>
  <c r="AT121" i="5"/>
  <c r="BI121" i="5" s="1"/>
  <c r="BH120" i="5"/>
  <c r="BW120" i="5" s="1"/>
  <c r="BG120" i="5"/>
  <c r="BV120" i="5" s="1"/>
  <c r="BF120" i="5"/>
  <c r="BU120" i="5" s="1"/>
  <c r="BE120" i="5"/>
  <c r="BT120" i="5" s="1"/>
  <c r="BD120" i="5"/>
  <c r="BS120" i="5" s="1"/>
  <c r="BC120" i="5"/>
  <c r="BR120" i="5" s="1"/>
  <c r="BB120" i="5"/>
  <c r="BQ120" i="5" s="1"/>
  <c r="BA120" i="5"/>
  <c r="BP120" i="5" s="1"/>
  <c r="AZ120" i="5"/>
  <c r="BO120" i="5" s="1"/>
  <c r="AY120" i="5"/>
  <c r="BN120" i="5" s="1"/>
  <c r="AX120" i="5"/>
  <c r="BM120" i="5" s="1"/>
  <c r="AW120" i="5"/>
  <c r="BL120" i="5" s="1"/>
  <c r="AV120" i="5"/>
  <c r="BK120" i="5" s="1"/>
  <c r="AU120" i="5"/>
  <c r="BJ120" i="5" s="1"/>
  <c r="AT120" i="5"/>
  <c r="BI120" i="5" s="1"/>
  <c r="BH79" i="5"/>
  <c r="BW79" i="5" s="1"/>
  <c r="BG79" i="5"/>
  <c r="BV79" i="5" s="1"/>
  <c r="BF79" i="5"/>
  <c r="BU79" i="5" s="1"/>
  <c r="BE79" i="5"/>
  <c r="BT79" i="5" s="1"/>
  <c r="BD79" i="5"/>
  <c r="BS79" i="5" s="1"/>
  <c r="BC79" i="5"/>
  <c r="BR79" i="5" s="1"/>
  <c r="BB79" i="5"/>
  <c r="BQ79" i="5" s="1"/>
  <c r="BA79" i="5"/>
  <c r="BP79" i="5" s="1"/>
  <c r="AZ79" i="5"/>
  <c r="BO79" i="5" s="1"/>
  <c r="AY79" i="5"/>
  <c r="BN79" i="5" s="1"/>
  <c r="AX79" i="5"/>
  <c r="BM79" i="5" s="1"/>
  <c r="AW79" i="5"/>
  <c r="BL79" i="5" s="1"/>
  <c r="AV79" i="5"/>
  <c r="BK79" i="5" s="1"/>
  <c r="AU79" i="5"/>
  <c r="BJ79" i="5" s="1"/>
  <c r="AT79" i="5"/>
  <c r="BI79" i="5" s="1"/>
  <c r="BK127" i="4"/>
  <c r="BZ127" i="4" s="1"/>
  <c r="BJ127" i="4"/>
  <c r="BY127" i="4" s="1"/>
  <c r="BI127" i="4"/>
  <c r="BX127" i="4" s="1"/>
  <c r="BH127" i="4"/>
  <c r="BW127" i="4" s="1"/>
  <c r="BG127" i="4"/>
  <c r="BV127" i="4" s="1"/>
  <c r="BF127" i="4"/>
  <c r="BU127" i="4" s="1"/>
  <c r="BE127" i="4"/>
  <c r="BT127" i="4" s="1"/>
  <c r="BD127" i="4"/>
  <c r="BS127" i="4" s="1"/>
  <c r="BC127" i="4"/>
  <c r="BR127" i="4" s="1"/>
  <c r="BB127" i="4"/>
  <c r="BQ127" i="4" s="1"/>
  <c r="BA127" i="4"/>
  <c r="BP127" i="4" s="1"/>
  <c r="AZ127" i="4"/>
  <c r="BO127" i="4" s="1"/>
  <c r="AY127" i="4"/>
  <c r="BN127" i="4" s="1"/>
  <c r="AX127" i="4"/>
  <c r="BM127" i="4" s="1"/>
  <c r="AW127" i="4"/>
  <c r="BL127" i="4" s="1"/>
  <c r="BK125" i="4"/>
  <c r="BZ125" i="4" s="1"/>
  <c r="BJ125" i="4"/>
  <c r="BY125" i="4" s="1"/>
  <c r="BI125" i="4"/>
  <c r="BX125" i="4" s="1"/>
  <c r="BH125" i="4"/>
  <c r="BW125" i="4" s="1"/>
  <c r="BG125" i="4"/>
  <c r="BV125" i="4" s="1"/>
  <c r="BF125" i="4"/>
  <c r="BU125" i="4" s="1"/>
  <c r="BE125" i="4"/>
  <c r="BT125" i="4" s="1"/>
  <c r="BD125" i="4"/>
  <c r="BS125" i="4" s="1"/>
  <c r="BC125" i="4"/>
  <c r="BR125" i="4" s="1"/>
  <c r="BB125" i="4"/>
  <c r="BQ125" i="4" s="1"/>
  <c r="BA125" i="4"/>
  <c r="BP125" i="4" s="1"/>
  <c r="AZ125" i="4"/>
  <c r="BO125" i="4" s="1"/>
  <c r="AY125" i="4"/>
  <c r="BN125" i="4" s="1"/>
  <c r="AX125" i="4"/>
  <c r="BM125" i="4" s="1"/>
  <c r="AW125" i="4"/>
  <c r="BL125" i="4" s="1"/>
  <c r="BK117" i="4"/>
  <c r="BZ117" i="4" s="1"/>
  <c r="BJ117" i="4"/>
  <c r="BY117" i="4" s="1"/>
  <c r="BI117" i="4"/>
  <c r="BX117" i="4" s="1"/>
  <c r="BH117" i="4"/>
  <c r="BW117" i="4" s="1"/>
  <c r="BG117" i="4"/>
  <c r="BV117" i="4" s="1"/>
  <c r="BF117" i="4"/>
  <c r="BU117" i="4" s="1"/>
  <c r="BE117" i="4"/>
  <c r="BT117" i="4" s="1"/>
  <c r="BD117" i="4"/>
  <c r="BS117" i="4" s="1"/>
  <c r="BC117" i="4"/>
  <c r="BR117" i="4" s="1"/>
  <c r="BB117" i="4"/>
  <c r="BQ117" i="4" s="1"/>
  <c r="BA117" i="4"/>
  <c r="BP117" i="4" s="1"/>
  <c r="AZ117" i="4"/>
  <c r="BO117" i="4" s="1"/>
  <c r="AY117" i="4"/>
  <c r="BN117" i="4" s="1"/>
  <c r="AX117" i="4"/>
  <c r="BM117" i="4" s="1"/>
  <c r="AW117" i="4"/>
  <c r="BL117" i="4" s="1"/>
  <c r="BH58" i="5"/>
  <c r="BW58" i="5" s="1"/>
  <c r="BG58" i="5"/>
  <c r="BV58" i="5" s="1"/>
  <c r="BF58" i="5"/>
  <c r="BU58" i="5" s="1"/>
  <c r="BE58" i="5"/>
  <c r="BT58" i="5" s="1"/>
  <c r="BD58" i="5"/>
  <c r="BS58" i="5" s="1"/>
  <c r="BC58" i="5"/>
  <c r="BR58" i="5" s="1"/>
  <c r="BB58" i="5"/>
  <c r="BQ58" i="5" s="1"/>
  <c r="BA58" i="5"/>
  <c r="BP58" i="5" s="1"/>
  <c r="AZ58" i="5"/>
  <c r="BO58" i="5" s="1"/>
  <c r="AY58" i="5"/>
  <c r="BN58" i="5" s="1"/>
  <c r="AX58" i="5"/>
  <c r="BM58" i="5" s="1"/>
  <c r="AW58" i="5"/>
  <c r="BL58" i="5" s="1"/>
  <c r="AV58" i="5"/>
  <c r="BK58" i="5" s="1"/>
  <c r="AU58" i="5"/>
  <c r="BJ58" i="5" s="1"/>
  <c r="AT58" i="5"/>
  <c r="BI58" i="5" s="1"/>
  <c r="BH56" i="5"/>
  <c r="BW56" i="5" s="1"/>
  <c r="BG56" i="5"/>
  <c r="BV56" i="5" s="1"/>
  <c r="BF56" i="5"/>
  <c r="BU56" i="5" s="1"/>
  <c r="BE56" i="5"/>
  <c r="BT56" i="5" s="1"/>
  <c r="BD56" i="5"/>
  <c r="BS56" i="5" s="1"/>
  <c r="BC56" i="5"/>
  <c r="BR56" i="5" s="1"/>
  <c r="BB56" i="5"/>
  <c r="BQ56" i="5" s="1"/>
  <c r="BA56" i="5"/>
  <c r="BP56" i="5" s="1"/>
  <c r="AZ56" i="5"/>
  <c r="BO56" i="5" s="1"/>
  <c r="AY56" i="5"/>
  <c r="BN56" i="5" s="1"/>
  <c r="AX56" i="5"/>
  <c r="BM56" i="5" s="1"/>
  <c r="AW56" i="5"/>
  <c r="BL56" i="5" s="1"/>
  <c r="AV56" i="5"/>
  <c r="BK56" i="5" s="1"/>
  <c r="AU56" i="5"/>
  <c r="BJ56" i="5" s="1"/>
  <c r="AT56" i="5"/>
  <c r="BI56" i="5" s="1"/>
  <c r="BH50" i="5"/>
  <c r="BW50" i="5" s="1"/>
  <c r="BG50" i="5"/>
  <c r="BV50" i="5" s="1"/>
  <c r="BF50" i="5"/>
  <c r="BU50" i="5" s="1"/>
  <c r="BE50" i="5"/>
  <c r="BT50" i="5" s="1"/>
  <c r="BD50" i="5"/>
  <c r="BS50" i="5" s="1"/>
  <c r="BC50" i="5"/>
  <c r="BR50" i="5" s="1"/>
  <c r="BB50" i="5"/>
  <c r="BQ50" i="5" s="1"/>
  <c r="BA50" i="5"/>
  <c r="BP50" i="5" s="1"/>
  <c r="AZ50" i="5"/>
  <c r="BO50" i="5" s="1"/>
  <c r="AY50" i="5"/>
  <c r="BN50" i="5" s="1"/>
  <c r="AX50" i="5"/>
  <c r="BM50" i="5" s="1"/>
  <c r="AW50" i="5"/>
  <c r="BL50" i="5" s="1"/>
  <c r="AV50" i="5"/>
  <c r="BK50" i="5" s="1"/>
  <c r="AU50" i="5"/>
  <c r="BJ50" i="5" s="1"/>
  <c r="AT50" i="5"/>
  <c r="BI50" i="5" s="1"/>
  <c r="BH46" i="5"/>
  <c r="BW46" i="5" s="1"/>
  <c r="BG46" i="5"/>
  <c r="BV46" i="5" s="1"/>
  <c r="BF46" i="5"/>
  <c r="BU46" i="5" s="1"/>
  <c r="BE46" i="5"/>
  <c r="BT46" i="5" s="1"/>
  <c r="BD46" i="5"/>
  <c r="BS46" i="5" s="1"/>
  <c r="BC46" i="5"/>
  <c r="BR46" i="5" s="1"/>
  <c r="BB46" i="5"/>
  <c r="BQ46" i="5" s="1"/>
  <c r="BA46" i="5"/>
  <c r="BP46" i="5" s="1"/>
  <c r="AZ46" i="5"/>
  <c r="BO46" i="5" s="1"/>
  <c r="AY46" i="5"/>
  <c r="BN46" i="5" s="1"/>
  <c r="AX46" i="5"/>
  <c r="BM46" i="5" s="1"/>
  <c r="AW46" i="5"/>
  <c r="AV46" i="5"/>
  <c r="BK46" i="5" s="1"/>
  <c r="AU46" i="5"/>
  <c r="BJ46" i="5" s="1"/>
  <c r="AT46" i="5"/>
  <c r="BI46" i="5" s="1"/>
  <c r="BH42" i="5"/>
  <c r="BW42" i="5" s="1"/>
  <c r="BG42" i="5"/>
  <c r="BV42" i="5" s="1"/>
  <c r="BF42" i="5"/>
  <c r="BU42" i="5" s="1"/>
  <c r="BE42" i="5"/>
  <c r="BT42" i="5" s="1"/>
  <c r="BD42" i="5"/>
  <c r="BS42" i="5" s="1"/>
  <c r="BC42" i="5"/>
  <c r="BR42" i="5" s="1"/>
  <c r="BB42" i="5"/>
  <c r="BQ42" i="5" s="1"/>
  <c r="BA42" i="5"/>
  <c r="BP42" i="5" s="1"/>
  <c r="AZ42" i="5"/>
  <c r="BO42" i="5" s="1"/>
  <c r="AY42" i="5"/>
  <c r="BN42" i="5" s="1"/>
  <c r="AX42" i="5"/>
  <c r="BM42" i="5" s="1"/>
  <c r="AW42" i="5"/>
  <c r="BL42" i="5" s="1"/>
  <c r="AV42" i="5"/>
  <c r="BK42" i="5" s="1"/>
  <c r="AU42" i="5"/>
  <c r="BJ42" i="5" s="1"/>
  <c r="AT42" i="5"/>
  <c r="BI42" i="5" s="1"/>
  <c r="BK120" i="4"/>
  <c r="BZ120" i="4" s="1"/>
  <c r="BJ120" i="4"/>
  <c r="BY120" i="4" s="1"/>
  <c r="BI120" i="4"/>
  <c r="BX120" i="4" s="1"/>
  <c r="BH120" i="4"/>
  <c r="BW120" i="4" s="1"/>
  <c r="BG120" i="4"/>
  <c r="BV120" i="4" s="1"/>
  <c r="BF120" i="4"/>
  <c r="BU120" i="4" s="1"/>
  <c r="BE120" i="4"/>
  <c r="BT120" i="4" s="1"/>
  <c r="BD120" i="4"/>
  <c r="BS120" i="4" s="1"/>
  <c r="BC120" i="4"/>
  <c r="BR120" i="4" s="1"/>
  <c r="BB120" i="4"/>
  <c r="BQ120" i="4" s="1"/>
  <c r="BA120" i="4"/>
  <c r="BP120" i="4" s="1"/>
  <c r="AZ120" i="4"/>
  <c r="BO120" i="4" s="1"/>
  <c r="AY120" i="4"/>
  <c r="BN120" i="4" s="1"/>
  <c r="AX120" i="4"/>
  <c r="BM120" i="4" s="1"/>
  <c r="AW120" i="4"/>
  <c r="BL120" i="4" s="1"/>
  <c r="K120" i="5" l="1"/>
  <c r="L120" i="5" s="1"/>
  <c r="J120" i="5"/>
  <c r="N125" i="4"/>
  <c r="O125" i="4" s="1"/>
  <c r="M125" i="4"/>
  <c r="N117" i="4"/>
  <c r="O117" i="4" s="1"/>
  <c r="M117" i="4"/>
  <c r="J58" i="5"/>
  <c r="K58" i="5"/>
  <c r="L58" i="5" s="1"/>
  <c r="K56" i="5"/>
  <c r="L56" i="5" s="1"/>
  <c r="J56" i="5"/>
  <c r="J50" i="5"/>
  <c r="J46" i="5"/>
  <c r="K50" i="5"/>
  <c r="L50" i="5" s="1"/>
  <c r="BL46" i="5"/>
  <c r="K46" i="5" s="1"/>
  <c r="L46" i="5" s="1"/>
  <c r="K42" i="5"/>
  <c r="L42" i="5" s="1"/>
  <c r="J42" i="5"/>
  <c r="N120" i="4"/>
  <c r="O120" i="4" s="1"/>
  <c r="M120" i="4"/>
  <c r="BK89" i="4" l="1"/>
  <c r="BZ89" i="4" s="1"/>
  <c r="BJ89" i="4"/>
  <c r="BY89" i="4" s="1"/>
  <c r="BI89" i="4"/>
  <c r="BX89" i="4" s="1"/>
  <c r="BH89" i="4"/>
  <c r="BW89" i="4" s="1"/>
  <c r="BG89" i="4"/>
  <c r="BV89" i="4" s="1"/>
  <c r="BF89" i="4"/>
  <c r="BU89" i="4" s="1"/>
  <c r="BE89" i="4"/>
  <c r="BT89" i="4" s="1"/>
  <c r="BD89" i="4"/>
  <c r="BS89" i="4" s="1"/>
  <c r="BC89" i="4"/>
  <c r="BR89" i="4" s="1"/>
  <c r="BB89" i="4"/>
  <c r="BQ89" i="4" s="1"/>
  <c r="BA89" i="4"/>
  <c r="BP89" i="4" s="1"/>
  <c r="AZ89" i="4"/>
  <c r="BO89" i="4" s="1"/>
  <c r="AY89" i="4"/>
  <c r="BN89" i="4" s="1"/>
  <c r="AX89" i="4"/>
  <c r="BM89" i="4" s="1"/>
  <c r="AW89" i="4"/>
  <c r="BL89" i="4" s="1"/>
  <c r="BK88" i="4"/>
  <c r="BZ88" i="4" s="1"/>
  <c r="BJ88" i="4"/>
  <c r="BY88" i="4" s="1"/>
  <c r="BI88" i="4"/>
  <c r="BX88" i="4" s="1"/>
  <c r="BH88" i="4"/>
  <c r="BW88" i="4" s="1"/>
  <c r="BG88" i="4"/>
  <c r="BV88" i="4" s="1"/>
  <c r="BF88" i="4"/>
  <c r="BU88" i="4" s="1"/>
  <c r="BE88" i="4"/>
  <c r="BT88" i="4" s="1"/>
  <c r="BD88" i="4"/>
  <c r="BS88" i="4" s="1"/>
  <c r="BC88" i="4"/>
  <c r="BR88" i="4" s="1"/>
  <c r="BB88" i="4"/>
  <c r="BQ88" i="4" s="1"/>
  <c r="BA88" i="4"/>
  <c r="BP88" i="4" s="1"/>
  <c r="AZ88" i="4"/>
  <c r="BO88" i="4" s="1"/>
  <c r="AY88" i="4"/>
  <c r="BN88" i="4" s="1"/>
  <c r="AX88" i="4"/>
  <c r="BM88" i="4" s="1"/>
  <c r="AW88" i="4"/>
  <c r="BL88" i="4" s="1"/>
  <c r="BK78" i="4"/>
  <c r="BZ78" i="4" s="1"/>
  <c r="BJ78" i="4"/>
  <c r="BY78" i="4" s="1"/>
  <c r="BI78" i="4"/>
  <c r="BX78" i="4" s="1"/>
  <c r="BH78" i="4"/>
  <c r="BW78" i="4" s="1"/>
  <c r="BG78" i="4"/>
  <c r="BV78" i="4" s="1"/>
  <c r="BF78" i="4"/>
  <c r="BU78" i="4" s="1"/>
  <c r="BE78" i="4"/>
  <c r="BT78" i="4" s="1"/>
  <c r="BD78" i="4"/>
  <c r="BS78" i="4" s="1"/>
  <c r="BC78" i="4"/>
  <c r="BR78" i="4" s="1"/>
  <c r="BB78" i="4"/>
  <c r="BQ78" i="4" s="1"/>
  <c r="BA78" i="4"/>
  <c r="BP78" i="4" s="1"/>
  <c r="AZ78" i="4"/>
  <c r="BO78" i="4" s="1"/>
  <c r="AY78" i="4"/>
  <c r="BN78" i="4" s="1"/>
  <c r="AX78" i="4"/>
  <c r="BM78" i="4" s="1"/>
  <c r="AW78" i="4"/>
  <c r="BL78" i="4" s="1"/>
  <c r="N88" i="4" l="1"/>
  <c r="O88" i="4" s="1"/>
  <c r="M88" i="4"/>
  <c r="N78" i="4"/>
  <c r="O78" i="4" s="1"/>
  <c r="M78" i="4"/>
  <c r="BK42" i="4" l="1"/>
  <c r="BZ42" i="4" s="1"/>
  <c r="BJ42" i="4"/>
  <c r="BY42" i="4" s="1"/>
  <c r="BI42" i="4"/>
  <c r="BX42" i="4" s="1"/>
  <c r="BH42" i="4"/>
  <c r="BW42" i="4" s="1"/>
  <c r="BG42" i="4"/>
  <c r="BV42" i="4" s="1"/>
  <c r="BF42" i="4"/>
  <c r="BU42" i="4" s="1"/>
  <c r="BE42" i="4"/>
  <c r="BT42" i="4" s="1"/>
  <c r="BD42" i="4"/>
  <c r="BS42" i="4" s="1"/>
  <c r="BC42" i="4"/>
  <c r="BR42" i="4" s="1"/>
  <c r="BB42" i="4"/>
  <c r="BQ42" i="4" s="1"/>
  <c r="BA42" i="4"/>
  <c r="BP42" i="4" s="1"/>
  <c r="AZ42" i="4"/>
  <c r="BO42" i="4" s="1"/>
  <c r="AY42" i="4"/>
  <c r="BN42" i="4" s="1"/>
  <c r="AX42" i="4"/>
  <c r="BM42" i="4" s="1"/>
  <c r="AW42" i="4"/>
  <c r="BL42" i="4" s="1"/>
  <c r="BK41" i="4"/>
  <c r="BZ41" i="4" s="1"/>
  <c r="BJ41" i="4"/>
  <c r="BY41" i="4" s="1"/>
  <c r="BI41" i="4"/>
  <c r="BX41" i="4" s="1"/>
  <c r="BH41" i="4"/>
  <c r="BW41" i="4" s="1"/>
  <c r="BG41" i="4"/>
  <c r="BV41" i="4" s="1"/>
  <c r="BF41" i="4"/>
  <c r="BU41" i="4" s="1"/>
  <c r="BE41" i="4"/>
  <c r="BT41" i="4" s="1"/>
  <c r="BD41" i="4"/>
  <c r="BS41" i="4" s="1"/>
  <c r="BC41" i="4"/>
  <c r="BR41" i="4" s="1"/>
  <c r="BB41" i="4"/>
  <c r="BQ41" i="4" s="1"/>
  <c r="BA41" i="4"/>
  <c r="BP41" i="4" s="1"/>
  <c r="AZ41" i="4"/>
  <c r="BO41" i="4" s="1"/>
  <c r="AY41" i="4"/>
  <c r="BN41" i="4" s="1"/>
  <c r="AX41" i="4"/>
  <c r="BM41" i="4" s="1"/>
  <c r="AW41" i="4"/>
  <c r="BL41" i="4" s="1"/>
  <c r="BH109" i="5"/>
  <c r="BW109" i="5" s="1"/>
  <c r="BG109" i="5"/>
  <c r="BV109" i="5" s="1"/>
  <c r="BF109" i="5"/>
  <c r="BU109" i="5" s="1"/>
  <c r="BE109" i="5"/>
  <c r="BT109" i="5" s="1"/>
  <c r="BD109" i="5"/>
  <c r="BS109" i="5" s="1"/>
  <c r="BC109" i="5"/>
  <c r="BR109" i="5" s="1"/>
  <c r="BB109" i="5"/>
  <c r="BQ109" i="5" s="1"/>
  <c r="BA109" i="5"/>
  <c r="BP109" i="5" s="1"/>
  <c r="AZ109" i="5"/>
  <c r="BO109" i="5" s="1"/>
  <c r="AY109" i="5"/>
  <c r="BN109" i="5" s="1"/>
  <c r="AX109" i="5"/>
  <c r="BM109" i="5" s="1"/>
  <c r="AW109" i="5"/>
  <c r="BL109" i="5" s="1"/>
  <c r="AV109" i="5"/>
  <c r="BK109" i="5" s="1"/>
  <c r="AU109" i="5"/>
  <c r="BJ109" i="5" s="1"/>
  <c r="AT109" i="5"/>
  <c r="BI109" i="5" s="1"/>
  <c r="BH99" i="5"/>
  <c r="BW99" i="5" s="1"/>
  <c r="BG99" i="5"/>
  <c r="BV99" i="5" s="1"/>
  <c r="BF99" i="5"/>
  <c r="BU99" i="5" s="1"/>
  <c r="BE99" i="5"/>
  <c r="BT99" i="5" s="1"/>
  <c r="BD99" i="5"/>
  <c r="BS99" i="5" s="1"/>
  <c r="BC99" i="5"/>
  <c r="BR99" i="5" s="1"/>
  <c r="BB99" i="5"/>
  <c r="BQ99" i="5" s="1"/>
  <c r="BA99" i="5"/>
  <c r="BP99" i="5" s="1"/>
  <c r="AZ99" i="5"/>
  <c r="BO99" i="5" s="1"/>
  <c r="AY99" i="5"/>
  <c r="BN99" i="5" s="1"/>
  <c r="AX99" i="5"/>
  <c r="BM99" i="5" s="1"/>
  <c r="AW99" i="5"/>
  <c r="BL99" i="5" s="1"/>
  <c r="AV99" i="5"/>
  <c r="BK99" i="5" s="1"/>
  <c r="AU99" i="5"/>
  <c r="BJ99" i="5" s="1"/>
  <c r="AT99" i="5"/>
  <c r="BI99" i="5" s="1"/>
  <c r="BH95" i="5"/>
  <c r="BW95" i="5" s="1"/>
  <c r="BG95" i="5"/>
  <c r="BV95" i="5" s="1"/>
  <c r="BF95" i="5"/>
  <c r="BU95" i="5" s="1"/>
  <c r="BE95" i="5"/>
  <c r="BT95" i="5" s="1"/>
  <c r="BD95" i="5"/>
  <c r="BS95" i="5" s="1"/>
  <c r="BC95" i="5"/>
  <c r="BR95" i="5" s="1"/>
  <c r="BB95" i="5"/>
  <c r="BQ95" i="5" s="1"/>
  <c r="BA95" i="5"/>
  <c r="BP95" i="5" s="1"/>
  <c r="AZ95" i="5"/>
  <c r="BO95" i="5" s="1"/>
  <c r="AY95" i="5"/>
  <c r="BN95" i="5" s="1"/>
  <c r="AX95" i="5"/>
  <c r="BM95" i="5" s="1"/>
  <c r="AW95" i="5"/>
  <c r="BL95" i="5" s="1"/>
  <c r="AV95" i="5"/>
  <c r="BK95" i="5" s="1"/>
  <c r="AU95" i="5"/>
  <c r="BJ95" i="5" s="1"/>
  <c r="AT95" i="5"/>
  <c r="BI95" i="5" s="1"/>
  <c r="BH84" i="5"/>
  <c r="BW84" i="5" s="1"/>
  <c r="BG84" i="5"/>
  <c r="BV84" i="5" s="1"/>
  <c r="BF84" i="5"/>
  <c r="BU84" i="5" s="1"/>
  <c r="BE84" i="5"/>
  <c r="BT84" i="5" s="1"/>
  <c r="BD84" i="5"/>
  <c r="BS84" i="5" s="1"/>
  <c r="BC84" i="5"/>
  <c r="BR84" i="5" s="1"/>
  <c r="BB84" i="5"/>
  <c r="BQ84" i="5" s="1"/>
  <c r="BA84" i="5"/>
  <c r="BP84" i="5" s="1"/>
  <c r="AZ84" i="5"/>
  <c r="BO84" i="5" s="1"/>
  <c r="AY84" i="5"/>
  <c r="BN84" i="5" s="1"/>
  <c r="AX84" i="5"/>
  <c r="BM84" i="5" s="1"/>
  <c r="AW84" i="5"/>
  <c r="BL84" i="5" s="1"/>
  <c r="AV84" i="5"/>
  <c r="BK84" i="5" s="1"/>
  <c r="AU84" i="5"/>
  <c r="BJ84" i="5" s="1"/>
  <c r="AT84" i="5"/>
  <c r="BI84" i="5" s="1"/>
  <c r="N42" i="4" l="1"/>
  <c r="O42" i="4" s="1"/>
  <c r="M42" i="4"/>
  <c r="K95" i="5"/>
  <c r="L95" i="5" s="1"/>
  <c r="J95" i="5"/>
  <c r="BH78" i="5" l="1"/>
  <c r="BW78" i="5" s="1"/>
  <c r="BG78" i="5"/>
  <c r="BV78" i="5" s="1"/>
  <c r="BF78" i="5"/>
  <c r="BU78" i="5" s="1"/>
  <c r="BE78" i="5"/>
  <c r="BT78" i="5" s="1"/>
  <c r="BD78" i="5"/>
  <c r="BS78" i="5" s="1"/>
  <c r="BC78" i="5"/>
  <c r="BR78" i="5" s="1"/>
  <c r="BB78" i="5"/>
  <c r="BQ78" i="5" s="1"/>
  <c r="BA78" i="5"/>
  <c r="BP78" i="5" s="1"/>
  <c r="AZ78" i="5"/>
  <c r="BO78" i="5" s="1"/>
  <c r="AY78" i="5"/>
  <c r="BN78" i="5" s="1"/>
  <c r="AX78" i="5"/>
  <c r="BM78" i="5" s="1"/>
  <c r="AW78" i="5"/>
  <c r="AV78" i="5"/>
  <c r="BK78" i="5" s="1"/>
  <c r="AU78" i="5"/>
  <c r="BJ78" i="5" s="1"/>
  <c r="AT78" i="5"/>
  <c r="BI78" i="5" s="1"/>
  <c r="BH71" i="5"/>
  <c r="BW71" i="5" s="1"/>
  <c r="BG71" i="5"/>
  <c r="BV71" i="5" s="1"/>
  <c r="BF71" i="5"/>
  <c r="BU71" i="5" s="1"/>
  <c r="BE71" i="5"/>
  <c r="BT71" i="5" s="1"/>
  <c r="BD71" i="5"/>
  <c r="BS71" i="5" s="1"/>
  <c r="BC71" i="5"/>
  <c r="BR71" i="5" s="1"/>
  <c r="BB71" i="5"/>
  <c r="BQ71" i="5" s="1"/>
  <c r="BA71" i="5"/>
  <c r="BP71" i="5" s="1"/>
  <c r="AZ71" i="5"/>
  <c r="BO71" i="5" s="1"/>
  <c r="AY71" i="5"/>
  <c r="BN71" i="5" s="1"/>
  <c r="AX71" i="5"/>
  <c r="BM71" i="5" s="1"/>
  <c r="AW71" i="5"/>
  <c r="BL71" i="5" s="1"/>
  <c r="AV71" i="5"/>
  <c r="BK71" i="5" s="1"/>
  <c r="AU71" i="5"/>
  <c r="BJ71" i="5" s="1"/>
  <c r="AT71" i="5"/>
  <c r="BI71" i="5" s="1"/>
  <c r="BH64" i="5"/>
  <c r="BW64" i="5" s="1"/>
  <c r="BG64" i="5"/>
  <c r="BV64" i="5" s="1"/>
  <c r="BF64" i="5"/>
  <c r="BU64" i="5" s="1"/>
  <c r="BE64" i="5"/>
  <c r="BT64" i="5" s="1"/>
  <c r="BD64" i="5"/>
  <c r="BS64" i="5" s="1"/>
  <c r="BC64" i="5"/>
  <c r="BR64" i="5" s="1"/>
  <c r="BB64" i="5"/>
  <c r="BQ64" i="5" s="1"/>
  <c r="BA64" i="5"/>
  <c r="BP64" i="5" s="1"/>
  <c r="AZ64" i="5"/>
  <c r="BO64" i="5" s="1"/>
  <c r="AY64" i="5"/>
  <c r="BN64" i="5" s="1"/>
  <c r="AX64" i="5"/>
  <c r="BM64" i="5" s="1"/>
  <c r="AW64" i="5"/>
  <c r="BL64" i="5" s="1"/>
  <c r="AV64" i="5"/>
  <c r="BK64" i="5" s="1"/>
  <c r="AU64" i="5"/>
  <c r="BJ64" i="5" s="1"/>
  <c r="AT64" i="5"/>
  <c r="BI64" i="5" s="1"/>
  <c r="BK114" i="4"/>
  <c r="BZ114" i="4" s="1"/>
  <c r="BJ114" i="4"/>
  <c r="BY114" i="4" s="1"/>
  <c r="BI114" i="4"/>
  <c r="BX114" i="4" s="1"/>
  <c r="BH114" i="4"/>
  <c r="BW114" i="4" s="1"/>
  <c r="BG114" i="4"/>
  <c r="BV114" i="4" s="1"/>
  <c r="BF114" i="4"/>
  <c r="BU114" i="4" s="1"/>
  <c r="BE114" i="4"/>
  <c r="BT114" i="4" s="1"/>
  <c r="BD114" i="4"/>
  <c r="BS114" i="4" s="1"/>
  <c r="BC114" i="4"/>
  <c r="BR114" i="4" s="1"/>
  <c r="BB114" i="4"/>
  <c r="BQ114" i="4" s="1"/>
  <c r="BA114" i="4"/>
  <c r="BP114" i="4" s="1"/>
  <c r="AZ114" i="4"/>
  <c r="BO114" i="4" s="1"/>
  <c r="AY114" i="4"/>
  <c r="BN114" i="4" s="1"/>
  <c r="AX114" i="4"/>
  <c r="BM114" i="4" s="1"/>
  <c r="AW114" i="4"/>
  <c r="BL114" i="4" s="1"/>
  <c r="BK107" i="4"/>
  <c r="BZ107" i="4" s="1"/>
  <c r="BJ107" i="4"/>
  <c r="BY107" i="4" s="1"/>
  <c r="BI107" i="4"/>
  <c r="BX107" i="4" s="1"/>
  <c r="BH107" i="4"/>
  <c r="BW107" i="4" s="1"/>
  <c r="BG107" i="4"/>
  <c r="BV107" i="4" s="1"/>
  <c r="BF107" i="4"/>
  <c r="BU107" i="4" s="1"/>
  <c r="BE107" i="4"/>
  <c r="BT107" i="4" s="1"/>
  <c r="BD107" i="4"/>
  <c r="BS107" i="4" s="1"/>
  <c r="BC107" i="4"/>
  <c r="BR107" i="4" s="1"/>
  <c r="BB107" i="4"/>
  <c r="BQ107" i="4" s="1"/>
  <c r="BA107" i="4"/>
  <c r="BP107" i="4" s="1"/>
  <c r="AZ107" i="4"/>
  <c r="BO107" i="4" s="1"/>
  <c r="AY107" i="4"/>
  <c r="BN107" i="4" s="1"/>
  <c r="AX107" i="4"/>
  <c r="BM107" i="4" s="1"/>
  <c r="AW107" i="4"/>
  <c r="BL107" i="4" s="1"/>
  <c r="BK99" i="4"/>
  <c r="BZ99" i="4" s="1"/>
  <c r="BJ99" i="4"/>
  <c r="BY99" i="4" s="1"/>
  <c r="BI99" i="4"/>
  <c r="BX99" i="4" s="1"/>
  <c r="BH99" i="4"/>
  <c r="BW99" i="4" s="1"/>
  <c r="BG99" i="4"/>
  <c r="BV99" i="4" s="1"/>
  <c r="BF99" i="4"/>
  <c r="BU99" i="4" s="1"/>
  <c r="BE99" i="4"/>
  <c r="BT99" i="4" s="1"/>
  <c r="BD99" i="4"/>
  <c r="BS99" i="4" s="1"/>
  <c r="BC99" i="4"/>
  <c r="BR99" i="4" s="1"/>
  <c r="BB99" i="4"/>
  <c r="BQ99" i="4" s="1"/>
  <c r="BA99" i="4"/>
  <c r="BP99" i="4" s="1"/>
  <c r="AZ99" i="4"/>
  <c r="BO99" i="4" s="1"/>
  <c r="AY99" i="4"/>
  <c r="BN99" i="4" s="1"/>
  <c r="AX99" i="4"/>
  <c r="BM99" i="4" s="1"/>
  <c r="AW99" i="4"/>
  <c r="BL99" i="4" s="1"/>
  <c r="BK98" i="4"/>
  <c r="BZ98" i="4" s="1"/>
  <c r="BJ98" i="4"/>
  <c r="BY98" i="4" s="1"/>
  <c r="BI98" i="4"/>
  <c r="BX98" i="4" s="1"/>
  <c r="BH98" i="4"/>
  <c r="BW98" i="4" s="1"/>
  <c r="BG98" i="4"/>
  <c r="BV98" i="4" s="1"/>
  <c r="BF98" i="4"/>
  <c r="BU98" i="4" s="1"/>
  <c r="BE98" i="4"/>
  <c r="BT98" i="4" s="1"/>
  <c r="BD98" i="4"/>
  <c r="BS98" i="4" s="1"/>
  <c r="BC98" i="4"/>
  <c r="BR98" i="4" s="1"/>
  <c r="BB98" i="4"/>
  <c r="BQ98" i="4" s="1"/>
  <c r="BA98" i="4"/>
  <c r="BP98" i="4" s="1"/>
  <c r="AZ98" i="4"/>
  <c r="BO98" i="4" s="1"/>
  <c r="AY98" i="4"/>
  <c r="BN98" i="4" s="1"/>
  <c r="AX98" i="4"/>
  <c r="BM98" i="4" s="1"/>
  <c r="AW98" i="4"/>
  <c r="BL98" i="4" s="1"/>
  <c r="AW100" i="4"/>
  <c r="BL100" i="4" s="1"/>
  <c r="AX100" i="4"/>
  <c r="BM100" i="4" s="1"/>
  <c r="AY100" i="4"/>
  <c r="BN100" i="4" s="1"/>
  <c r="AZ100" i="4"/>
  <c r="BO100" i="4" s="1"/>
  <c r="BA100" i="4"/>
  <c r="BP100" i="4" s="1"/>
  <c r="BB100" i="4"/>
  <c r="BQ100" i="4" s="1"/>
  <c r="BC100" i="4"/>
  <c r="BR100" i="4" s="1"/>
  <c r="BD100" i="4"/>
  <c r="BS100" i="4" s="1"/>
  <c r="BE100" i="4"/>
  <c r="BT100" i="4" s="1"/>
  <c r="BF100" i="4"/>
  <c r="BU100" i="4" s="1"/>
  <c r="BG100" i="4"/>
  <c r="BV100" i="4" s="1"/>
  <c r="BH100" i="4"/>
  <c r="BW100" i="4" s="1"/>
  <c r="BI100" i="4"/>
  <c r="BX100" i="4" s="1"/>
  <c r="BJ100" i="4"/>
  <c r="BY100" i="4" s="1"/>
  <c r="BK100" i="4"/>
  <c r="BZ100" i="4" s="1"/>
  <c r="BK97" i="4"/>
  <c r="BZ97" i="4" s="1"/>
  <c r="BJ97" i="4"/>
  <c r="BY97" i="4" s="1"/>
  <c r="BI97" i="4"/>
  <c r="BX97" i="4" s="1"/>
  <c r="BH97" i="4"/>
  <c r="BW97" i="4" s="1"/>
  <c r="BG97" i="4"/>
  <c r="BV97" i="4" s="1"/>
  <c r="BF97" i="4"/>
  <c r="BU97" i="4" s="1"/>
  <c r="BE97" i="4"/>
  <c r="BT97" i="4" s="1"/>
  <c r="BD97" i="4"/>
  <c r="BS97" i="4" s="1"/>
  <c r="BC97" i="4"/>
  <c r="BR97" i="4" s="1"/>
  <c r="BB97" i="4"/>
  <c r="BQ97" i="4" s="1"/>
  <c r="BA97" i="4"/>
  <c r="BP97" i="4" s="1"/>
  <c r="AZ97" i="4"/>
  <c r="BO97" i="4" s="1"/>
  <c r="AY97" i="4"/>
  <c r="BN97" i="4" s="1"/>
  <c r="AX97" i="4"/>
  <c r="BM97" i="4" s="1"/>
  <c r="AW97" i="4"/>
  <c r="BL97" i="4" s="1"/>
  <c r="BK82" i="4"/>
  <c r="BZ82" i="4" s="1"/>
  <c r="BJ82" i="4"/>
  <c r="BY82" i="4" s="1"/>
  <c r="BI82" i="4"/>
  <c r="BX82" i="4" s="1"/>
  <c r="BH82" i="4"/>
  <c r="BW82" i="4" s="1"/>
  <c r="BG82" i="4"/>
  <c r="BV82" i="4" s="1"/>
  <c r="BF82" i="4"/>
  <c r="BU82" i="4" s="1"/>
  <c r="BE82" i="4"/>
  <c r="BT82" i="4" s="1"/>
  <c r="BD82" i="4"/>
  <c r="BS82" i="4" s="1"/>
  <c r="BC82" i="4"/>
  <c r="BR82" i="4" s="1"/>
  <c r="BB82" i="4"/>
  <c r="BQ82" i="4" s="1"/>
  <c r="BA82" i="4"/>
  <c r="BP82" i="4" s="1"/>
  <c r="AZ82" i="4"/>
  <c r="BO82" i="4" s="1"/>
  <c r="AY82" i="4"/>
  <c r="BN82" i="4" s="1"/>
  <c r="AX82" i="4"/>
  <c r="BM82" i="4" s="1"/>
  <c r="AW82" i="4"/>
  <c r="BL82" i="4" s="1"/>
  <c r="BK77" i="4"/>
  <c r="BZ77" i="4" s="1"/>
  <c r="BJ77" i="4"/>
  <c r="BY77" i="4" s="1"/>
  <c r="BI77" i="4"/>
  <c r="BX77" i="4" s="1"/>
  <c r="BH77" i="4"/>
  <c r="BW77" i="4" s="1"/>
  <c r="BG77" i="4"/>
  <c r="BV77" i="4" s="1"/>
  <c r="BF77" i="4"/>
  <c r="BU77" i="4" s="1"/>
  <c r="BE77" i="4"/>
  <c r="BT77" i="4" s="1"/>
  <c r="BD77" i="4"/>
  <c r="BS77" i="4" s="1"/>
  <c r="BC77" i="4"/>
  <c r="BR77" i="4" s="1"/>
  <c r="BB77" i="4"/>
  <c r="BQ77" i="4" s="1"/>
  <c r="BA77" i="4"/>
  <c r="BP77" i="4" s="1"/>
  <c r="AZ77" i="4"/>
  <c r="BO77" i="4" s="1"/>
  <c r="AY77" i="4"/>
  <c r="BN77" i="4" s="1"/>
  <c r="AX77" i="4"/>
  <c r="BM77" i="4" s="1"/>
  <c r="AW77" i="4"/>
  <c r="BL77" i="4" s="1"/>
  <c r="BK75" i="4"/>
  <c r="BZ75" i="4" s="1"/>
  <c r="BJ75" i="4"/>
  <c r="BY75" i="4" s="1"/>
  <c r="BI75" i="4"/>
  <c r="BX75" i="4" s="1"/>
  <c r="BH75" i="4"/>
  <c r="BW75" i="4" s="1"/>
  <c r="BG75" i="4"/>
  <c r="BV75" i="4" s="1"/>
  <c r="BF75" i="4"/>
  <c r="BU75" i="4" s="1"/>
  <c r="BE75" i="4"/>
  <c r="BT75" i="4" s="1"/>
  <c r="BD75" i="4"/>
  <c r="BS75" i="4" s="1"/>
  <c r="BC75" i="4"/>
  <c r="BR75" i="4" s="1"/>
  <c r="BB75" i="4"/>
  <c r="BQ75" i="4" s="1"/>
  <c r="BA75" i="4"/>
  <c r="BP75" i="4" s="1"/>
  <c r="AZ75" i="4"/>
  <c r="BO75" i="4" s="1"/>
  <c r="AY75" i="4"/>
  <c r="BN75" i="4" s="1"/>
  <c r="AX75" i="4"/>
  <c r="BM75" i="4" s="1"/>
  <c r="AW75" i="4"/>
  <c r="BL75" i="4" s="1"/>
  <c r="BK43" i="4"/>
  <c r="BZ43" i="4" s="1"/>
  <c r="BJ43" i="4"/>
  <c r="BY43" i="4" s="1"/>
  <c r="BI43" i="4"/>
  <c r="BX43" i="4" s="1"/>
  <c r="BH43" i="4"/>
  <c r="BW43" i="4" s="1"/>
  <c r="BG43" i="4"/>
  <c r="BV43" i="4" s="1"/>
  <c r="BF43" i="4"/>
  <c r="BU43" i="4" s="1"/>
  <c r="BE43" i="4"/>
  <c r="BT43" i="4" s="1"/>
  <c r="BD43" i="4"/>
  <c r="BS43" i="4" s="1"/>
  <c r="BC43" i="4"/>
  <c r="BR43" i="4" s="1"/>
  <c r="BB43" i="4"/>
  <c r="BQ43" i="4" s="1"/>
  <c r="BA43" i="4"/>
  <c r="BP43" i="4" s="1"/>
  <c r="AZ43" i="4"/>
  <c r="BO43" i="4" s="1"/>
  <c r="AY43" i="4"/>
  <c r="BN43" i="4" s="1"/>
  <c r="AX43" i="4"/>
  <c r="BM43" i="4" s="1"/>
  <c r="AW43" i="4"/>
  <c r="BL43" i="4" s="1"/>
  <c r="BK73" i="4"/>
  <c r="BZ73" i="4" s="1"/>
  <c r="BJ73" i="4"/>
  <c r="BY73" i="4" s="1"/>
  <c r="BI73" i="4"/>
  <c r="BX73" i="4" s="1"/>
  <c r="BH73" i="4"/>
  <c r="BW73" i="4" s="1"/>
  <c r="BG73" i="4"/>
  <c r="BV73" i="4" s="1"/>
  <c r="BF73" i="4"/>
  <c r="BU73" i="4" s="1"/>
  <c r="BE73" i="4"/>
  <c r="BT73" i="4" s="1"/>
  <c r="BD73" i="4"/>
  <c r="BS73" i="4" s="1"/>
  <c r="BC73" i="4"/>
  <c r="BR73" i="4" s="1"/>
  <c r="BB73" i="4"/>
  <c r="BQ73" i="4" s="1"/>
  <c r="BA73" i="4"/>
  <c r="BP73" i="4" s="1"/>
  <c r="AZ73" i="4"/>
  <c r="BO73" i="4" s="1"/>
  <c r="AY73" i="4"/>
  <c r="BN73" i="4" s="1"/>
  <c r="AX73" i="4"/>
  <c r="BM73" i="4" s="1"/>
  <c r="AW73" i="4"/>
  <c r="BL73" i="4" s="1"/>
  <c r="BK71" i="4"/>
  <c r="BZ71" i="4" s="1"/>
  <c r="BJ71" i="4"/>
  <c r="BY71" i="4" s="1"/>
  <c r="BI71" i="4"/>
  <c r="BX71" i="4" s="1"/>
  <c r="BH71" i="4"/>
  <c r="BW71" i="4" s="1"/>
  <c r="BG71" i="4"/>
  <c r="BV71" i="4" s="1"/>
  <c r="BF71" i="4"/>
  <c r="BU71" i="4" s="1"/>
  <c r="BE71" i="4"/>
  <c r="BT71" i="4" s="1"/>
  <c r="BD71" i="4"/>
  <c r="BS71" i="4" s="1"/>
  <c r="BC71" i="4"/>
  <c r="BR71" i="4" s="1"/>
  <c r="BB71" i="4"/>
  <c r="BQ71" i="4" s="1"/>
  <c r="BA71" i="4"/>
  <c r="BP71" i="4" s="1"/>
  <c r="AZ71" i="4"/>
  <c r="BO71" i="4" s="1"/>
  <c r="AY71" i="4"/>
  <c r="BN71" i="4" s="1"/>
  <c r="AX71" i="4"/>
  <c r="BM71" i="4" s="1"/>
  <c r="AW71" i="4"/>
  <c r="BL71" i="4" s="1"/>
  <c r="BK62" i="4"/>
  <c r="BZ62" i="4" s="1"/>
  <c r="BJ62" i="4"/>
  <c r="BY62" i="4" s="1"/>
  <c r="BI62" i="4"/>
  <c r="BX62" i="4" s="1"/>
  <c r="BH62" i="4"/>
  <c r="BW62" i="4" s="1"/>
  <c r="BG62" i="4"/>
  <c r="BV62" i="4" s="1"/>
  <c r="BF62" i="4"/>
  <c r="BU62" i="4" s="1"/>
  <c r="BE62" i="4"/>
  <c r="BT62" i="4" s="1"/>
  <c r="BD62" i="4"/>
  <c r="BS62" i="4" s="1"/>
  <c r="BC62" i="4"/>
  <c r="BR62" i="4" s="1"/>
  <c r="BB62" i="4"/>
  <c r="BQ62" i="4" s="1"/>
  <c r="BA62" i="4"/>
  <c r="BP62" i="4" s="1"/>
  <c r="AZ62" i="4"/>
  <c r="BO62" i="4" s="1"/>
  <c r="AY62" i="4"/>
  <c r="BN62" i="4" s="1"/>
  <c r="AX62" i="4"/>
  <c r="BM62" i="4" s="1"/>
  <c r="AW62" i="4"/>
  <c r="BL62" i="4" s="1"/>
  <c r="BK53" i="4"/>
  <c r="BZ53" i="4" s="1"/>
  <c r="BJ53" i="4"/>
  <c r="BY53" i="4" s="1"/>
  <c r="BI53" i="4"/>
  <c r="BX53" i="4" s="1"/>
  <c r="BH53" i="4"/>
  <c r="BW53" i="4" s="1"/>
  <c r="BG53" i="4"/>
  <c r="BV53" i="4" s="1"/>
  <c r="BF53" i="4"/>
  <c r="BU53" i="4" s="1"/>
  <c r="BE53" i="4"/>
  <c r="BT53" i="4" s="1"/>
  <c r="BD53" i="4"/>
  <c r="BS53" i="4" s="1"/>
  <c r="BC53" i="4"/>
  <c r="BR53" i="4" s="1"/>
  <c r="BB53" i="4"/>
  <c r="BQ53" i="4" s="1"/>
  <c r="BA53" i="4"/>
  <c r="BP53" i="4" s="1"/>
  <c r="AZ53" i="4"/>
  <c r="BO53" i="4" s="1"/>
  <c r="AY53" i="4"/>
  <c r="BN53" i="4" s="1"/>
  <c r="AX53" i="4"/>
  <c r="BM53" i="4" s="1"/>
  <c r="AW53" i="4"/>
  <c r="BL53" i="4" s="1"/>
  <c r="BK51" i="4"/>
  <c r="BZ51" i="4" s="1"/>
  <c r="BJ51" i="4"/>
  <c r="BY51" i="4" s="1"/>
  <c r="BI51" i="4"/>
  <c r="BX51" i="4" s="1"/>
  <c r="BH51" i="4"/>
  <c r="BW51" i="4" s="1"/>
  <c r="BG51" i="4"/>
  <c r="BV51" i="4" s="1"/>
  <c r="BF51" i="4"/>
  <c r="BU51" i="4" s="1"/>
  <c r="BE51" i="4"/>
  <c r="BT51" i="4" s="1"/>
  <c r="BD51" i="4"/>
  <c r="BS51" i="4" s="1"/>
  <c r="BC51" i="4"/>
  <c r="BR51" i="4" s="1"/>
  <c r="BB51" i="4"/>
  <c r="BQ51" i="4" s="1"/>
  <c r="BA51" i="4"/>
  <c r="BP51" i="4" s="1"/>
  <c r="AZ51" i="4"/>
  <c r="BO51" i="4" s="1"/>
  <c r="AY51" i="4"/>
  <c r="BN51" i="4" s="1"/>
  <c r="AX51" i="4"/>
  <c r="BM51" i="4" s="1"/>
  <c r="AW51" i="4"/>
  <c r="BL51" i="4" s="1"/>
  <c r="BK47" i="4"/>
  <c r="BZ47" i="4" s="1"/>
  <c r="BJ47" i="4"/>
  <c r="BY47" i="4" s="1"/>
  <c r="BI47" i="4"/>
  <c r="BX47" i="4" s="1"/>
  <c r="BH47" i="4"/>
  <c r="BW47" i="4" s="1"/>
  <c r="BG47" i="4"/>
  <c r="BV47" i="4" s="1"/>
  <c r="BF47" i="4"/>
  <c r="BU47" i="4" s="1"/>
  <c r="BE47" i="4"/>
  <c r="BT47" i="4" s="1"/>
  <c r="BD47" i="4"/>
  <c r="BS47" i="4" s="1"/>
  <c r="BC47" i="4"/>
  <c r="BR47" i="4" s="1"/>
  <c r="BB47" i="4"/>
  <c r="BQ47" i="4" s="1"/>
  <c r="BA47" i="4"/>
  <c r="BP47" i="4" s="1"/>
  <c r="AZ47" i="4"/>
  <c r="BO47" i="4" s="1"/>
  <c r="AY47" i="4"/>
  <c r="BN47" i="4" s="1"/>
  <c r="AX47" i="4"/>
  <c r="BM47" i="4" s="1"/>
  <c r="AW47" i="4"/>
  <c r="BL47" i="4" s="1"/>
  <c r="AW44" i="4"/>
  <c r="AX44" i="4"/>
  <c r="BM44" i="4" s="1"/>
  <c r="AY44" i="4"/>
  <c r="BN44" i="4" s="1"/>
  <c r="AZ44" i="4"/>
  <c r="BO44" i="4" s="1"/>
  <c r="BA44" i="4"/>
  <c r="BP44" i="4" s="1"/>
  <c r="BB44" i="4"/>
  <c r="BQ44" i="4" s="1"/>
  <c r="BC44" i="4"/>
  <c r="BR44" i="4" s="1"/>
  <c r="BD44" i="4"/>
  <c r="BS44" i="4" s="1"/>
  <c r="BE44" i="4"/>
  <c r="BT44" i="4" s="1"/>
  <c r="BF44" i="4"/>
  <c r="BU44" i="4" s="1"/>
  <c r="BG44" i="4"/>
  <c r="BV44" i="4" s="1"/>
  <c r="BH44" i="4"/>
  <c r="BW44" i="4" s="1"/>
  <c r="BI44" i="4"/>
  <c r="BX44" i="4" s="1"/>
  <c r="BJ44" i="4"/>
  <c r="BY44" i="4" s="1"/>
  <c r="BK44" i="4"/>
  <c r="BZ44" i="4" s="1"/>
  <c r="J78" i="5" l="1"/>
  <c r="BL78" i="5"/>
  <c r="K78" i="5" s="1"/>
  <c r="L78" i="5" s="1"/>
  <c r="K64" i="5"/>
  <c r="L64" i="5" s="1"/>
  <c r="J64" i="5"/>
  <c r="N98" i="4"/>
  <c r="O98" i="4" s="1"/>
  <c r="M98" i="4"/>
  <c r="N53" i="4"/>
  <c r="O53" i="4" s="1"/>
  <c r="M53" i="4"/>
  <c r="M44" i="4"/>
  <c r="BL44" i="4"/>
  <c r="N44" i="4" s="1"/>
  <c r="O44" i="4" s="1"/>
  <c r="BH119" i="5" l="1"/>
  <c r="BW119" i="5" s="1"/>
  <c r="BG119" i="5"/>
  <c r="BV119" i="5" s="1"/>
  <c r="BF119" i="5"/>
  <c r="BU119" i="5" s="1"/>
  <c r="BE119" i="5"/>
  <c r="BT119" i="5" s="1"/>
  <c r="BD119" i="5"/>
  <c r="BS119" i="5" s="1"/>
  <c r="BC119" i="5"/>
  <c r="BR119" i="5" s="1"/>
  <c r="BB119" i="5"/>
  <c r="BQ119" i="5" s="1"/>
  <c r="BA119" i="5"/>
  <c r="BP119" i="5" s="1"/>
  <c r="AZ119" i="5"/>
  <c r="BO119" i="5" s="1"/>
  <c r="AY119" i="5"/>
  <c r="BN119" i="5" s="1"/>
  <c r="AX119" i="5"/>
  <c r="BM119" i="5" s="1"/>
  <c r="AW119" i="5"/>
  <c r="BL119" i="5" s="1"/>
  <c r="AV119" i="5"/>
  <c r="BK119" i="5" s="1"/>
  <c r="AU119" i="5"/>
  <c r="BJ119" i="5" s="1"/>
  <c r="AT119" i="5"/>
  <c r="BI119" i="5" s="1"/>
  <c r="BH118" i="5"/>
  <c r="BW118" i="5" s="1"/>
  <c r="BG118" i="5"/>
  <c r="BV118" i="5" s="1"/>
  <c r="BF118" i="5"/>
  <c r="BU118" i="5" s="1"/>
  <c r="BE118" i="5"/>
  <c r="BT118" i="5" s="1"/>
  <c r="BD118" i="5"/>
  <c r="BS118" i="5" s="1"/>
  <c r="BC118" i="5"/>
  <c r="BR118" i="5" s="1"/>
  <c r="BB118" i="5"/>
  <c r="BQ118" i="5" s="1"/>
  <c r="BA118" i="5"/>
  <c r="BP118" i="5" s="1"/>
  <c r="AZ118" i="5"/>
  <c r="BO118" i="5" s="1"/>
  <c r="AY118" i="5"/>
  <c r="BN118" i="5" s="1"/>
  <c r="AX118" i="5"/>
  <c r="BM118" i="5" s="1"/>
  <c r="AW118" i="5"/>
  <c r="BL118" i="5" s="1"/>
  <c r="AV118" i="5"/>
  <c r="BK118" i="5" s="1"/>
  <c r="AU118" i="5"/>
  <c r="BJ118" i="5" s="1"/>
  <c r="AT118" i="5"/>
  <c r="BI118" i="5" s="1"/>
  <c r="BH116" i="5"/>
  <c r="BW116" i="5" s="1"/>
  <c r="BG116" i="5"/>
  <c r="BV116" i="5" s="1"/>
  <c r="BF116" i="5"/>
  <c r="BU116" i="5" s="1"/>
  <c r="BE116" i="5"/>
  <c r="BT116" i="5" s="1"/>
  <c r="BD116" i="5"/>
  <c r="BS116" i="5" s="1"/>
  <c r="BC116" i="5"/>
  <c r="BR116" i="5" s="1"/>
  <c r="BB116" i="5"/>
  <c r="BQ116" i="5" s="1"/>
  <c r="BA116" i="5"/>
  <c r="BP116" i="5" s="1"/>
  <c r="AZ116" i="5"/>
  <c r="BO116" i="5" s="1"/>
  <c r="AY116" i="5"/>
  <c r="BN116" i="5" s="1"/>
  <c r="AX116" i="5"/>
  <c r="BM116" i="5" s="1"/>
  <c r="AW116" i="5"/>
  <c r="BL116" i="5" s="1"/>
  <c r="AV116" i="5"/>
  <c r="BK116" i="5" s="1"/>
  <c r="AU116" i="5"/>
  <c r="BJ116" i="5" s="1"/>
  <c r="AT116" i="5"/>
  <c r="BI116" i="5" s="1"/>
  <c r="BH112" i="5"/>
  <c r="BW112" i="5" s="1"/>
  <c r="BG112" i="5"/>
  <c r="BV112" i="5" s="1"/>
  <c r="BF112" i="5"/>
  <c r="BU112" i="5" s="1"/>
  <c r="BE112" i="5"/>
  <c r="BT112" i="5" s="1"/>
  <c r="BD112" i="5"/>
  <c r="BS112" i="5" s="1"/>
  <c r="BC112" i="5"/>
  <c r="BR112" i="5" s="1"/>
  <c r="BB112" i="5"/>
  <c r="BQ112" i="5" s="1"/>
  <c r="BA112" i="5"/>
  <c r="BP112" i="5" s="1"/>
  <c r="AZ112" i="5"/>
  <c r="BO112" i="5" s="1"/>
  <c r="AY112" i="5"/>
  <c r="BN112" i="5" s="1"/>
  <c r="AX112" i="5"/>
  <c r="BM112" i="5" s="1"/>
  <c r="AW112" i="5"/>
  <c r="BL112" i="5" s="1"/>
  <c r="AV112" i="5"/>
  <c r="BK112" i="5" s="1"/>
  <c r="AU112" i="5"/>
  <c r="BJ112" i="5" s="1"/>
  <c r="AT112" i="5"/>
  <c r="BI112" i="5" s="1"/>
  <c r="BH111" i="5"/>
  <c r="BW111" i="5" s="1"/>
  <c r="BG111" i="5"/>
  <c r="BV111" i="5" s="1"/>
  <c r="BF111" i="5"/>
  <c r="BU111" i="5" s="1"/>
  <c r="BE111" i="5"/>
  <c r="BT111" i="5" s="1"/>
  <c r="BD111" i="5"/>
  <c r="BS111" i="5" s="1"/>
  <c r="BC111" i="5"/>
  <c r="BR111" i="5" s="1"/>
  <c r="BB111" i="5"/>
  <c r="BQ111" i="5" s="1"/>
  <c r="BA111" i="5"/>
  <c r="BP111" i="5" s="1"/>
  <c r="AZ111" i="5"/>
  <c r="BO111" i="5" s="1"/>
  <c r="AY111" i="5"/>
  <c r="BN111" i="5" s="1"/>
  <c r="AX111" i="5"/>
  <c r="BM111" i="5" s="1"/>
  <c r="AW111" i="5"/>
  <c r="BL111" i="5" s="1"/>
  <c r="AV111" i="5"/>
  <c r="BK111" i="5" s="1"/>
  <c r="AU111" i="5"/>
  <c r="BJ111" i="5" s="1"/>
  <c r="AT111" i="5"/>
  <c r="BI111" i="5" s="1"/>
  <c r="K118" i="5" l="1"/>
  <c r="L118" i="5" s="1"/>
  <c r="J118" i="5"/>
  <c r="BK74" i="4" l="1"/>
  <c r="BZ74" i="4" s="1"/>
  <c r="BJ74" i="4"/>
  <c r="BY74" i="4" s="1"/>
  <c r="BI74" i="4"/>
  <c r="BX74" i="4" s="1"/>
  <c r="BH74" i="4"/>
  <c r="BW74" i="4" s="1"/>
  <c r="BG74" i="4"/>
  <c r="BV74" i="4" s="1"/>
  <c r="BF74" i="4"/>
  <c r="BU74" i="4" s="1"/>
  <c r="BE74" i="4"/>
  <c r="BT74" i="4" s="1"/>
  <c r="BD74" i="4"/>
  <c r="BS74" i="4" s="1"/>
  <c r="BC74" i="4"/>
  <c r="BR74" i="4" s="1"/>
  <c r="BB74" i="4"/>
  <c r="BQ74" i="4" s="1"/>
  <c r="BA74" i="4"/>
  <c r="BP74" i="4" s="1"/>
  <c r="AZ74" i="4"/>
  <c r="BO74" i="4" s="1"/>
  <c r="AY74" i="4"/>
  <c r="BN74" i="4" s="1"/>
  <c r="AX74" i="4"/>
  <c r="BM74" i="4" s="1"/>
  <c r="AW74" i="4"/>
  <c r="BL74" i="4" s="1"/>
  <c r="C5" i="5" l="1"/>
  <c r="BH89" i="5" l="1"/>
  <c r="BW89" i="5" s="1"/>
  <c r="BG89" i="5"/>
  <c r="BV89" i="5" s="1"/>
  <c r="BF89" i="5"/>
  <c r="BU89" i="5" s="1"/>
  <c r="BE89" i="5"/>
  <c r="BT89" i="5" s="1"/>
  <c r="BD89" i="5"/>
  <c r="BS89" i="5" s="1"/>
  <c r="BC89" i="5"/>
  <c r="BR89" i="5" s="1"/>
  <c r="BB89" i="5"/>
  <c r="BQ89" i="5" s="1"/>
  <c r="BA89" i="5"/>
  <c r="BP89" i="5" s="1"/>
  <c r="AZ89" i="5"/>
  <c r="BO89" i="5" s="1"/>
  <c r="AY89" i="5"/>
  <c r="BN89" i="5" s="1"/>
  <c r="AX89" i="5"/>
  <c r="BM89" i="5" s="1"/>
  <c r="AW89" i="5"/>
  <c r="BL89" i="5" s="1"/>
  <c r="AV89" i="5"/>
  <c r="BK89" i="5" s="1"/>
  <c r="AU89" i="5"/>
  <c r="BJ89" i="5" s="1"/>
  <c r="AT89" i="5"/>
  <c r="BI89" i="5" s="1"/>
  <c r="BH53" i="5"/>
  <c r="BW53" i="5" s="1"/>
  <c r="BG53" i="5"/>
  <c r="BV53" i="5" s="1"/>
  <c r="BF53" i="5"/>
  <c r="BU53" i="5" s="1"/>
  <c r="BE53" i="5"/>
  <c r="BT53" i="5" s="1"/>
  <c r="BD53" i="5"/>
  <c r="BS53" i="5" s="1"/>
  <c r="BC53" i="5"/>
  <c r="BR53" i="5" s="1"/>
  <c r="BB53" i="5"/>
  <c r="BQ53" i="5" s="1"/>
  <c r="BA53" i="5"/>
  <c r="BP53" i="5" s="1"/>
  <c r="AZ53" i="5"/>
  <c r="BO53" i="5" s="1"/>
  <c r="AY53" i="5"/>
  <c r="BN53" i="5" s="1"/>
  <c r="AX53" i="5"/>
  <c r="BM53" i="5" s="1"/>
  <c r="AW53" i="5"/>
  <c r="BL53" i="5" s="1"/>
  <c r="AV53" i="5"/>
  <c r="BK53" i="5" s="1"/>
  <c r="AU53" i="5"/>
  <c r="BJ53" i="5" s="1"/>
  <c r="AT53" i="5"/>
  <c r="BI53" i="5" s="1"/>
  <c r="K89" i="5" l="1"/>
  <c r="L89" i="5" s="1"/>
  <c r="J89" i="5"/>
  <c r="B35" i="5" l="1"/>
  <c r="BK64" i="4" l="1"/>
  <c r="BZ64" i="4" s="1"/>
  <c r="BJ64" i="4"/>
  <c r="BY64" i="4" s="1"/>
  <c r="BI64" i="4"/>
  <c r="BX64" i="4" s="1"/>
  <c r="BH64" i="4"/>
  <c r="BW64" i="4" s="1"/>
  <c r="BG64" i="4"/>
  <c r="BV64" i="4" s="1"/>
  <c r="BF64" i="4"/>
  <c r="BU64" i="4" s="1"/>
  <c r="BE64" i="4"/>
  <c r="BT64" i="4" s="1"/>
  <c r="BD64" i="4"/>
  <c r="BS64" i="4" s="1"/>
  <c r="BC64" i="4"/>
  <c r="BR64" i="4" s="1"/>
  <c r="BB64" i="4"/>
  <c r="BQ64" i="4" s="1"/>
  <c r="BA64" i="4"/>
  <c r="BP64" i="4" s="1"/>
  <c r="AZ64" i="4"/>
  <c r="BO64" i="4" s="1"/>
  <c r="AY64" i="4"/>
  <c r="BN64" i="4" s="1"/>
  <c r="AX64" i="4"/>
  <c r="BM64" i="4" s="1"/>
  <c r="AW64" i="4"/>
  <c r="BL64" i="4" s="1"/>
  <c r="BH65" i="5" l="1"/>
  <c r="BW65" i="5" s="1"/>
  <c r="BG65" i="5"/>
  <c r="BV65" i="5" s="1"/>
  <c r="BF65" i="5"/>
  <c r="BU65" i="5" s="1"/>
  <c r="BE65" i="5"/>
  <c r="BT65" i="5" s="1"/>
  <c r="BD65" i="5"/>
  <c r="BS65" i="5" s="1"/>
  <c r="BC65" i="5"/>
  <c r="BR65" i="5" s="1"/>
  <c r="BB65" i="5"/>
  <c r="BQ65" i="5" s="1"/>
  <c r="BA65" i="5"/>
  <c r="BP65" i="5" s="1"/>
  <c r="AZ65" i="5"/>
  <c r="BO65" i="5" s="1"/>
  <c r="AY65" i="5"/>
  <c r="BN65" i="5" s="1"/>
  <c r="AX65" i="5"/>
  <c r="BM65" i="5" s="1"/>
  <c r="AW65" i="5"/>
  <c r="BL65" i="5" s="1"/>
  <c r="AV65" i="5"/>
  <c r="BK65" i="5" s="1"/>
  <c r="AU65" i="5"/>
  <c r="BJ65" i="5" s="1"/>
  <c r="AT65" i="5"/>
  <c r="BI65" i="5" s="1"/>
  <c r="BH61" i="5"/>
  <c r="BW61" i="5" s="1"/>
  <c r="BG61" i="5"/>
  <c r="BV61" i="5" s="1"/>
  <c r="BF61" i="5"/>
  <c r="BU61" i="5" s="1"/>
  <c r="BE61" i="5"/>
  <c r="BT61" i="5" s="1"/>
  <c r="BD61" i="5"/>
  <c r="BS61" i="5" s="1"/>
  <c r="BC61" i="5"/>
  <c r="BR61" i="5" s="1"/>
  <c r="BB61" i="5"/>
  <c r="BQ61" i="5" s="1"/>
  <c r="BA61" i="5"/>
  <c r="BP61" i="5" s="1"/>
  <c r="AZ61" i="5"/>
  <c r="BO61" i="5" s="1"/>
  <c r="AY61" i="5"/>
  <c r="BN61" i="5" s="1"/>
  <c r="AX61" i="5"/>
  <c r="BM61" i="5" s="1"/>
  <c r="AW61" i="5"/>
  <c r="BL61" i="5" s="1"/>
  <c r="AV61" i="5"/>
  <c r="BK61" i="5" s="1"/>
  <c r="AU61" i="5"/>
  <c r="BJ61" i="5" s="1"/>
  <c r="AT61" i="5"/>
  <c r="BI61" i="5" s="1"/>
  <c r="BK56" i="4"/>
  <c r="BZ56" i="4" s="1"/>
  <c r="BJ56" i="4"/>
  <c r="BY56" i="4" s="1"/>
  <c r="BI56" i="4"/>
  <c r="BX56" i="4" s="1"/>
  <c r="BH56" i="4"/>
  <c r="BW56" i="4" s="1"/>
  <c r="BG56" i="4"/>
  <c r="BV56" i="4" s="1"/>
  <c r="BF56" i="4"/>
  <c r="BU56" i="4" s="1"/>
  <c r="BE56" i="4"/>
  <c r="BT56" i="4" s="1"/>
  <c r="BD56" i="4"/>
  <c r="BS56" i="4" s="1"/>
  <c r="BC56" i="4"/>
  <c r="BR56" i="4" s="1"/>
  <c r="BB56" i="4"/>
  <c r="BQ56" i="4" s="1"/>
  <c r="BA56" i="4"/>
  <c r="BP56" i="4" s="1"/>
  <c r="AZ56" i="4"/>
  <c r="BO56" i="4" s="1"/>
  <c r="AY56" i="4"/>
  <c r="BN56" i="4" s="1"/>
  <c r="AX56" i="4"/>
  <c r="BM56" i="4" s="1"/>
  <c r="AW56" i="4"/>
  <c r="BL56" i="4" s="1"/>
  <c r="BK52" i="4"/>
  <c r="BZ52" i="4" s="1"/>
  <c r="BJ52" i="4"/>
  <c r="BY52" i="4" s="1"/>
  <c r="BI52" i="4"/>
  <c r="BX52" i="4" s="1"/>
  <c r="BH52" i="4"/>
  <c r="BW52" i="4" s="1"/>
  <c r="BG52" i="4"/>
  <c r="BV52" i="4" s="1"/>
  <c r="BF52" i="4"/>
  <c r="BU52" i="4" s="1"/>
  <c r="BE52" i="4"/>
  <c r="BT52" i="4" s="1"/>
  <c r="BD52" i="4"/>
  <c r="BS52" i="4" s="1"/>
  <c r="BC52" i="4"/>
  <c r="BR52" i="4" s="1"/>
  <c r="BB52" i="4"/>
  <c r="BQ52" i="4" s="1"/>
  <c r="BA52" i="4"/>
  <c r="BP52" i="4" s="1"/>
  <c r="AZ52" i="4"/>
  <c r="BO52" i="4" s="1"/>
  <c r="AY52" i="4"/>
  <c r="BN52" i="4" s="1"/>
  <c r="AX52" i="4"/>
  <c r="BM52" i="4" s="1"/>
  <c r="AW52" i="4"/>
  <c r="BL52" i="4" s="1"/>
  <c r="BH124" i="5"/>
  <c r="BW124" i="5" s="1"/>
  <c r="BG124" i="5"/>
  <c r="BV124" i="5" s="1"/>
  <c r="BF124" i="5"/>
  <c r="BU124" i="5" s="1"/>
  <c r="BE124" i="5"/>
  <c r="BT124" i="5" s="1"/>
  <c r="BD124" i="5"/>
  <c r="BS124" i="5" s="1"/>
  <c r="BC124" i="5"/>
  <c r="BR124" i="5" s="1"/>
  <c r="BB124" i="5"/>
  <c r="BQ124" i="5" s="1"/>
  <c r="BA124" i="5"/>
  <c r="BP124" i="5" s="1"/>
  <c r="AZ124" i="5"/>
  <c r="BO124" i="5" s="1"/>
  <c r="AY124" i="5"/>
  <c r="BN124" i="5" s="1"/>
  <c r="AX124" i="5"/>
  <c r="BM124" i="5" s="1"/>
  <c r="AW124" i="5"/>
  <c r="BL124" i="5" s="1"/>
  <c r="AV124" i="5"/>
  <c r="BK124" i="5" s="1"/>
  <c r="AU124" i="5"/>
  <c r="BJ124" i="5" s="1"/>
  <c r="AT124" i="5"/>
  <c r="BI124" i="5" s="1"/>
  <c r="BK87" i="4" l="1"/>
  <c r="BZ87" i="4" s="1"/>
  <c r="BJ87" i="4"/>
  <c r="BY87" i="4" s="1"/>
  <c r="BI87" i="4"/>
  <c r="BX87" i="4" s="1"/>
  <c r="BH87" i="4"/>
  <c r="BW87" i="4" s="1"/>
  <c r="BG87" i="4"/>
  <c r="BV87" i="4" s="1"/>
  <c r="BF87" i="4"/>
  <c r="BU87" i="4" s="1"/>
  <c r="BE87" i="4"/>
  <c r="BT87" i="4" s="1"/>
  <c r="BD87" i="4"/>
  <c r="BS87" i="4" s="1"/>
  <c r="BC87" i="4"/>
  <c r="BR87" i="4" s="1"/>
  <c r="BB87" i="4"/>
  <c r="BQ87" i="4" s="1"/>
  <c r="BA87" i="4"/>
  <c r="BP87" i="4" s="1"/>
  <c r="AZ87" i="4"/>
  <c r="BO87" i="4" s="1"/>
  <c r="AY87" i="4"/>
  <c r="BN87" i="4" s="1"/>
  <c r="AX87" i="4"/>
  <c r="BM87" i="4" s="1"/>
  <c r="AW87" i="4"/>
  <c r="BL87" i="4" s="1"/>
  <c r="BK80" i="4" l="1"/>
  <c r="BZ80" i="4" s="1"/>
  <c r="BJ80" i="4"/>
  <c r="BY80" i="4" s="1"/>
  <c r="BI80" i="4"/>
  <c r="BX80" i="4" s="1"/>
  <c r="BH80" i="4"/>
  <c r="BW80" i="4" s="1"/>
  <c r="BG80" i="4"/>
  <c r="BV80" i="4" s="1"/>
  <c r="BF80" i="4"/>
  <c r="BU80" i="4" s="1"/>
  <c r="BE80" i="4"/>
  <c r="BT80" i="4" s="1"/>
  <c r="BD80" i="4"/>
  <c r="BS80" i="4" s="1"/>
  <c r="BC80" i="4"/>
  <c r="BR80" i="4" s="1"/>
  <c r="BB80" i="4"/>
  <c r="BQ80" i="4" s="1"/>
  <c r="BA80" i="4"/>
  <c r="BP80" i="4" s="1"/>
  <c r="AZ80" i="4"/>
  <c r="BO80" i="4" s="1"/>
  <c r="AY80" i="4"/>
  <c r="BN80" i="4" s="1"/>
  <c r="AX80" i="4"/>
  <c r="BM80" i="4" s="1"/>
  <c r="AW80" i="4"/>
  <c r="BL80" i="4" s="1"/>
  <c r="BH91" i="5" l="1"/>
  <c r="BW91" i="5" s="1"/>
  <c r="BG91" i="5"/>
  <c r="BV91" i="5" s="1"/>
  <c r="BF91" i="5"/>
  <c r="BU91" i="5" s="1"/>
  <c r="BE91" i="5"/>
  <c r="BT91" i="5" s="1"/>
  <c r="BD91" i="5"/>
  <c r="BS91" i="5" s="1"/>
  <c r="BC91" i="5"/>
  <c r="BR91" i="5" s="1"/>
  <c r="BB91" i="5"/>
  <c r="BQ91" i="5" s="1"/>
  <c r="BA91" i="5"/>
  <c r="BP91" i="5" s="1"/>
  <c r="AZ91" i="5"/>
  <c r="BO91" i="5" s="1"/>
  <c r="AY91" i="5"/>
  <c r="BN91" i="5" s="1"/>
  <c r="AX91" i="5"/>
  <c r="BM91" i="5" s="1"/>
  <c r="AW91" i="5"/>
  <c r="BL91" i="5" s="1"/>
  <c r="AV91" i="5"/>
  <c r="BK91" i="5" s="1"/>
  <c r="AU91" i="5"/>
  <c r="BJ91" i="5" s="1"/>
  <c r="AT91" i="5"/>
  <c r="BI91" i="5" s="1"/>
  <c r="BH90" i="5"/>
  <c r="BW90" i="5" s="1"/>
  <c r="BG90" i="5"/>
  <c r="BV90" i="5" s="1"/>
  <c r="BF90" i="5"/>
  <c r="BU90" i="5" s="1"/>
  <c r="BE90" i="5"/>
  <c r="BT90" i="5" s="1"/>
  <c r="BD90" i="5"/>
  <c r="BS90" i="5" s="1"/>
  <c r="BC90" i="5"/>
  <c r="BR90" i="5" s="1"/>
  <c r="BB90" i="5"/>
  <c r="BQ90" i="5" s="1"/>
  <c r="BA90" i="5"/>
  <c r="BP90" i="5" s="1"/>
  <c r="AZ90" i="5"/>
  <c r="BO90" i="5" s="1"/>
  <c r="AY90" i="5"/>
  <c r="BN90" i="5" s="1"/>
  <c r="AX90" i="5"/>
  <c r="BM90" i="5" s="1"/>
  <c r="AW90" i="5"/>
  <c r="BL90" i="5" s="1"/>
  <c r="AV90" i="5"/>
  <c r="BK90" i="5" s="1"/>
  <c r="AU90" i="5"/>
  <c r="BJ90" i="5" s="1"/>
  <c r="AT90" i="5"/>
  <c r="BI90" i="5" s="1"/>
  <c r="BH88" i="5"/>
  <c r="BW88" i="5" s="1"/>
  <c r="BG88" i="5"/>
  <c r="BV88" i="5" s="1"/>
  <c r="BF88" i="5"/>
  <c r="BU88" i="5" s="1"/>
  <c r="BE88" i="5"/>
  <c r="BT88" i="5" s="1"/>
  <c r="BD88" i="5"/>
  <c r="BS88" i="5" s="1"/>
  <c r="BC88" i="5"/>
  <c r="BR88" i="5" s="1"/>
  <c r="BB88" i="5"/>
  <c r="BQ88" i="5" s="1"/>
  <c r="BA88" i="5"/>
  <c r="BP88" i="5" s="1"/>
  <c r="AZ88" i="5"/>
  <c r="BO88" i="5" s="1"/>
  <c r="AY88" i="5"/>
  <c r="BN88" i="5" s="1"/>
  <c r="AX88" i="5"/>
  <c r="BM88" i="5" s="1"/>
  <c r="AW88" i="5"/>
  <c r="BL88" i="5" s="1"/>
  <c r="AV88" i="5"/>
  <c r="BK88" i="5" s="1"/>
  <c r="AU88" i="5"/>
  <c r="BJ88" i="5" s="1"/>
  <c r="AT88" i="5"/>
  <c r="BI88" i="5" s="1"/>
  <c r="BH75" i="5"/>
  <c r="BW75" i="5" s="1"/>
  <c r="BG75" i="5"/>
  <c r="BV75" i="5" s="1"/>
  <c r="BF75" i="5"/>
  <c r="BU75" i="5" s="1"/>
  <c r="BE75" i="5"/>
  <c r="BT75" i="5" s="1"/>
  <c r="BD75" i="5"/>
  <c r="BS75" i="5" s="1"/>
  <c r="BC75" i="5"/>
  <c r="BR75" i="5" s="1"/>
  <c r="BB75" i="5"/>
  <c r="BQ75" i="5" s="1"/>
  <c r="BA75" i="5"/>
  <c r="BP75" i="5" s="1"/>
  <c r="AZ75" i="5"/>
  <c r="BO75" i="5" s="1"/>
  <c r="AY75" i="5"/>
  <c r="BN75" i="5" s="1"/>
  <c r="AX75" i="5"/>
  <c r="BM75" i="5" s="1"/>
  <c r="AW75" i="5"/>
  <c r="BL75" i="5" s="1"/>
  <c r="AV75" i="5"/>
  <c r="BK75" i="5" s="1"/>
  <c r="AU75" i="5"/>
  <c r="BJ75" i="5" s="1"/>
  <c r="AT75" i="5"/>
  <c r="BI75" i="5" s="1"/>
  <c r="BH67" i="5"/>
  <c r="BW67" i="5" s="1"/>
  <c r="BG67" i="5"/>
  <c r="BV67" i="5" s="1"/>
  <c r="BF67" i="5"/>
  <c r="BU67" i="5" s="1"/>
  <c r="BE67" i="5"/>
  <c r="BT67" i="5" s="1"/>
  <c r="BD67" i="5"/>
  <c r="BS67" i="5" s="1"/>
  <c r="BC67" i="5"/>
  <c r="BR67" i="5" s="1"/>
  <c r="BB67" i="5"/>
  <c r="BQ67" i="5" s="1"/>
  <c r="BA67" i="5"/>
  <c r="BP67" i="5" s="1"/>
  <c r="AZ67" i="5"/>
  <c r="BO67" i="5" s="1"/>
  <c r="AY67" i="5"/>
  <c r="BN67" i="5" s="1"/>
  <c r="AX67" i="5"/>
  <c r="BM67" i="5" s="1"/>
  <c r="AW67" i="5"/>
  <c r="BL67" i="5" s="1"/>
  <c r="AV67" i="5"/>
  <c r="BK67" i="5" s="1"/>
  <c r="AU67" i="5"/>
  <c r="BJ67" i="5" s="1"/>
  <c r="AT67" i="5"/>
  <c r="BI67" i="5" s="1"/>
  <c r="BK115" i="4"/>
  <c r="BZ115" i="4" s="1"/>
  <c r="BJ115" i="4"/>
  <c r="BY115" i="4" s="1"/>
  <c r="BI115" i="4"/>
  <c r="BX115" i="4" s="1"/>
  <c r="BH115" i="4"/>
  <c r="BW115" i="4" s="1"/>
  <c r="BG115" i="4"/>
  <c r="BV115" i="4" s="1"/>
  <c r="BF115" i="4"/>
  <c r="BU115" i="4" s="1"/>
  <c r="BE115" i="4"/>
  <c r="BT115" i="4" s="1"/>
  <c r="BD115" i="4"/>
  <c r="BS115" i="4" s="1"/>
  <c r="BC115" i="4"/>
  <c r="BR115" i="4" s="1"/>
  <c r="BB115" i="4"/>
  <c r="BQ115" i="4" s="1"/>
  <c r="BA115" i="4"/>
  <c r="BP115" i="4" s="1"/>
  <c r="AZ115" i="4"/>
  <c r="BO115" i="4" s="1"/>
  <c r="AY115" i="4"/>
  <c r="BN115" i="4" s="1"/>
  <c r="AX115" i="4"/>
  <c r="BM115" i="4" s="1"/>
  <c r="AW115" i="4"/>
  <c r="BL115" i="4" s="1"/>
  <c r="K91" i="5" l="1"/>
  <c r="L91" i="5" s="1"/>
  <c r="J91" i="5"/>
  <c r="K75" i="5"/>
  <c r="L75" i="5" s="1"/>
  <c r="J75" i="5"/>
  <c r="K67" i="5"/>
  <c r="L67" i="5" s="1"/>
  <c r="J67" i="5"/>
  <c r="M115" i="4"/>
  <c r="N115" i="4"/>
  <c r="O115" i="4" s="1"/>
  <c r="BH57" i="5" l="1"/>
  <c r="BW57" i="5" s="1"/>
  <c r="BG57" i="5"/>
  <c r="BV57" i="5" s="1"/>
  <c r="BF57" i="5"/>
  <c r="BU57" i="5" s="1"/>
  <c r="BE57" i="5"/>
  <c r="BT57" i="5" s="1"/>
  <c r="BD57" i="5"/>
  <c r="BS57" i="5" s="1"/>
  <c r="BC57" i="5"/>
  <c r="BR57" i="5" s="1"/>
  <c r="BB57" i="5"/>
  <c r="BQ57" i="5" s="1"/>
  <c r="BA57" i="5"/>
  <c r="BP57" i="5" s="1"/>
  <c r="AZ57" i="5"/>
  <c r="BO57" i="5" s="1"/>
  <c r="AY57" i="5"/>
  <c r="BN57" i="5" s="1"/>
  <c r="AX57" i="5"/>
  <c r="BM57" i="5" s="1"/>
  <c r="AW57" i="5"/>
  <c r="BL57" i="5" s="1"/>
  <c r="AV57" i="5"/>
  <c r="BK57" i="5" s="1"/>
  <c r="AU57" i="5"/>
  <c r="BJ57" i="5" s="1"/>
  <c r="AT57" i="5"/>
  <c r="BI57" i="5" s="1"/>
  <c r="BK116" i="4" l="1"/>
  <c r="BZ116" i="4" s="1"/>
  <c r="BJ116" i="4"/>
  <c r="BY116" i="4" s="1"/>
  <c r="BI116" i="4"/>
  <c r="BX116" i="4" s="1"/>
  <c r="BH116" i="4"/>
  <c r="BW116" i="4" s="1"/>
  <c r="BG116" i="4"/>
  <c r="BV116" i="4" s="1"/>
  <c r="BF116" i="4"/>
  <c r="BU116" i="4" s="1"/>
  <c r="BE116" i="4"/>
  <c r="BT116" i="4" s="1"/>
  <c r="BD116" i="4"/>
  <c r="BS116" i="4" s="1"/>
  <c r="BC116" i="4"/>
  <c r="BR116" i="4" s="1"/>
  <c r="BB116" i="4"/>
  <c r="BQ116" i="4" s="1"/>
  <c r="BA116" i="4"/>
  <c r="BP116" i="4" s="1"/>
  <c r="AZ116" i="4"/>
  <c r="BO116" i="4" s="1"/>
  <c r="AY116" i="4"/>
  <c r="BN116" i="4" s="1"/>
  <c r="AX116" i="4"/>
  <c r="BM116" i="4" s="1"/>
  <c r="AW116" i="4"/>
  <c r="BL116" i="4" s="1"/>
  <c r="BH126" i="5" l="1"/>
  <c r="BW126" i="5" s="1"/>
  <c r="BG126" i="5"/>
  <c r="BV126" i="5" s="1"/>
  <c r="BF126" i="5"/>
  <c r="BU126" i="5" s="1"/>
  <c r="BE126" i="5"/>
  <c r="BT126" i="5" s="1"/>
  <c r="BD126" i="5"/>
  <c r="BS126" i="5" s="1"/>
  <c r="BC126" i="5"/>
  <c r="BR126" i="5" s="1"/>
  <c r="BB126" i="5"/>
  <c r="BQ126" i="5" s="1"/>
  <c r="BA126" i="5"/>
  <c r="BP126" i="5" s="1"/>
  <c r="AZ126" i="5"/>
  <c r="BO126" i="5" s="1"/>
  <c r="AY126" i="5"/>
  <c r="BN126" i="5" s="1"/>
  <c r="AX126" i="5"/>
  <c r="BM126" i="5" s="1"/>
  <c r="AW126" i="5"/>
  <c r="BL126" i="5" s="1"/>
  <c r="AV126" i="5"/>
  <c r="BK126" i="5" s="1"/>
  <c r="AU126" i="5"/>
  <c r="BJ126" i="5" s="1"/>
  <c r="AT126" i="5"/>
  <c r="BI126" i="5" s="1"/>
  <c r="BK48" i="4" l="1"/>
  <c r="BZ48" i="4" s="1"/>
  <c r="BJ48" i="4"/>
  <c r="BY48" i="4" s="1"/>
  <c r="BI48" i="4"/>
  <c r="BX48" i="4" s="1"/>
  <c r="BH48" i="4"/>
  <c r="BW48" i="4" s="1"/>
  <c r="BG48" i="4"/>
  <c r="BV48" i="4" s="1"/>
  <c r="BF48" i="4"/>
  <c r="BU48" i="4" s="1"/>
  <c r="BE48" i="4"/>
  <c r="BT48" i="4" s="1"/>
  <c r="BD48" i="4"/>
  <c r="BS48" i="4" s="1"/>
  <c r="BC48" i="4"/>
  <c r="BR48" i="4" s="1"/>
  <c r="BB48" i="4"/>
  <c r="BQ48" i="4" s="1"/>
  <c r="BA48" i="4"/>
  <c r="BP48" i="4" s="1"/>
  <c r="AZ48" i="4"/>
  <c r="BO48" i="4" s="1"/>
  <c r="AY48" i="4"/>
  <c r="BN48" i="4" s="1"/>
  <c r="AX48" i="4"/>
  <c r="BM48" i="4" s="1"/>
  <c r="AW48" i="4"/>
  <c r="BL48" i="4" s="1"/>
  <c r="M48" i="4" l="1"/>
  <c r="N48" i="4"/>
  <c r="O48" i="4" s="1"/>
  <c r="BH59" i="5" l="1"/>
  <c r="BW59" i="5" s="1"/>
  <c r="BG59" i="5"/>
  <c r="BV59" i="5" s="1"/>
  <c r="BF59" i="5"/>
  <c r="BU59" i="5" s="1"/>
  <c r="BE59" i="5"/>
  <c r="BT59" i="5" s="1"/>
  <c r="BD59" i="5"/>
  <c r="BS59" i="5" s="1"/>
  <c r="BC59" i="5"/>
  <c r="BR59" i="5" s="1"/>
  <c r="BB59" i="5"/>
  <c r="BQ59" i="5" s="1"/>
  <c r="BA59" i="5"/>
  <c r="BP59" i="5" s="1"/>
  <c r="AZ59" i="5"/>
  <c r="BO59" i="5" s="1"/>
  <c r="AY59" i="5"/>
  <c r="BN59" i="5" s="1"/>
  <c r="AX59" i="5"/>
  <c r="BM59" i="5" s="1"/>
  <c r="AW59" i="5"/>
  <c r="BL59" i="5" s="1"/>
  <c r="AV59" i="5"/>
  <c r="BK59" i="5" s="1"/>
  <c r="AU59" i="5"/>
  <c r="BJ59" i="5" s="1"/>
  <c r="AT59" i="5"/>
  <c r="BI59" i="5" s="1"/>
  <c r="BH113" i="5" l="1"/>
  <c r="BW113" i="5" s="1"/>
  <c r="BG113" i="5"/>
  <c r="BV113" i="5" s="1"/>
  <c r="BF113" i="5"/>
  <c r="BU113" i="5" s="1"/>
  <c r="BE113" i="5"/>
  <c r="BT113" i="5" s="1"/>
  <c r="BD113" i="5"/>
  <c r="BS113" i="5" s="1"/>
  <c r="BC113" i="5"/>
  <c r="BR113" i="5" s="1"/>
  <c r="BB113" i="5"/>
  <c r="BQ113" i="5" s="1"/>
  <c r="BA113" i="5"/>
  <c r="BP113" i="5" s="1"/>
  <c r="AZ113" i="5"/>
  <c r="BO113" i="5" s="1"/>
  <c r="AY113" i="5"/>
  <c r="BN113" i="5" s="1"/>
  <c r="AX113" i="5"/>
  <c r="BM113" i="5" s="1"/>
  <c r="AW113" i="5"/>
  <c r="BL113" i="5" s="1"/>
  <c r="AV113" i="5"/>
  <c r="BK113" i="5" s="1"/>
  <c r="AU113" i="5"/>
  <c r="BJ113" i="5" s="1"/>
  <c r="AT113" i="5"/>
  <c r="BI113" i="5" s="1"/>
  <c r="G36" i="5"/>
  <c r="K113" i="5" l="1"/>
  <c r="L113" i="5" s="1"/>
  <c r="J113" i="5"/>
  <c r="BK113" i="4" l="1"/>
  <c r="BZ113" i="4" s="1"/>
  <c r="BJ113" i="4"/>
  <c r="BY113" i="4" s="1"/>
  <c r="BI113" i="4"/>
  <c r="BX113" i="4" s="1"/>
  <c r="BH113" i="4"/>
  <c r="BW113" i="4" s="1"/>
  <c r="BG113" i="4"/>
  <c r="BV113" i="4" s="1"/>
  <c r="BF113" i="4"/>
  <c r="BU113" i="4" s="1"/>
  <c r="BE113" i="4"/>
  <c r="BT113" i="4" s="1"/>
  <c r="BD113" i="4"/>
  <c r="BS113" i="4" s="1"/>
  <c r="BC113" i="4"/>
  <c r="BR113" i="4" s="1"/>
  <c r="BB113" i="4"/>
  <c r="BQ113" i="4" s="1"/>
  <c r="BA113" i="4"/>
  <c r="BP113" i="4" s="1"/>
  <c r="AZ113" i="4"/>
  <c r="BO113" i="4" s="1"/>
  <c r="AY113" i="4"/>
  <c r="BN113" i="4" s="1"/>
  <c r="AX113" i="4"/>
  <c r="BM113" i="4" s="1"/>
  <c r="AW113" i="4"/>
  <c r="BL113" i="4" s="1"/>
  <c r="N113" i="4" l="1"/>
  <c r="O113" i="4" s="1"/>
  <c r="M113" i="4"/>
  <c r="BK37" i="4" l="1"/>
  <c r="BJ37" i="4"/>
  <c r="BI37" i="4"/>
  <c r="BH37" i="4"/>
  <c r="BG37" i="4"/>
  <c r="BF37" i="4"/>
  <c r="BE37" i="4"/>
  <c r="BD37" i="4"/>
  <c r="BC37" i="4"/>
  <c r="BB37" i="4"/>
  <c r="BA37" i="4"/>
  <c r="AZ37" i="4"/>
  <c r="AY37" i="4"/>
  <c r="AX37" i="4"/>
  <c r="AW37" i="4"/>
  <c r="BK39" i="4"/>
  <c r="BZ39" i="4" s="1"/>
  <c r="BJ39" i="4"/>
  <c r="BY39" i="4" s="1"/>
  <c r="BI39" i="4"/>
  <c r="BX39" i="4" s="1"/>
  <c r="BH39" i="4"/>
  <c r="BW39" i="4" s="1"/>
  <c r="BG39" i="4"/>
  <c r="BV39" i="4" s="1"/>
  <c r="BF39" i="4"/>
  <c r="BU39" i="4" s="1"/>
  <c r="BE39" i="4"/>
  <c r="BT39" i="4" s="1"/>
  <c r="BD39" i="4"/>
  <c r="BS39" i="4" s="1"/>
  <c r="BC39" i="4"/>
  <c r="BR39" i="4" s="1"/>
  <c r="BB39" i="4"/>
  <c r="BQ39" i="4" s="1"/>
  <c r="BA39" i="4"/>
  <c r="BP39" i="4" s="1"/>
  <c r="AZ39" i="4"/>
  <c r="BO39" i="4" s="1"/>
  <c r="AY39" i="4"/>
  <c r="BN39" i="4" s="1"/>
  <c r="AX39" i="4"/>
  <c r="BM39" i="4" s="1"/>
  <c r="AW39" i="4"/>
  <c r="BL39" i="4" s="1"/>
  <c r="BM37" i="4" l="1"/>
  <c r="BO37" i="4"/>
  <c r="BS37" i="4"/>
  <c r="BW37" i="4"/>
  <c r="BQ37" i="4"/>
  <c r="BY37" i="4"/>
  <c r="BL37" i="4"/>
  <c r="BP37" i="4"/>
  <c r="BT37" i="4"/>
  <c r="BX37" i="4"/>
  <c r="BU37" i="4"/>
  <c r="BN37" i="4"/>
  <c r="BR37" i="4"/>
  <c r="BV37" i="4"/>
  <c r="BZ37" i="4"/>
  <c r="BH104" i="5" l="1"/>
  <c r="BW104" i="5" s="1"/>
  <c r="BG104" i="5"/>
  <c r="BV104" i="5" s="1"/>
  <c r="BF104" i="5"/>
  <c r="BU104" i="5" s="1"/>
  <c r="BE104" i="5"/>
  <c r="BT104" i="5" s="1"/>
  <c r="BD104" i="5"/>
  <c r="BS104" i="5" s="1"/>
  <c r="BC104" i="5"/>
  <c r="BR104" i="5" s="1"/>
  <c r="BB104" i="5"/>
  <c r="BQ104" i="5" s="1"/>
  <c r="BA104" i="5"/>
  <c r="BP104" i="5" s="1"/>
  <c r="AZ104" i="5"/>
  <c r="BO104" i="5" s="1"/>
  <c r="AY104" i="5"/>
  <c r="BN104" i="5" s="1"/>
  <c r="AX104" i="5"/>
  <c r="BM104" i="5" s="1"/>
  <c r="AW104" i="5"/>
  <c r="BL104" i="5" s="1"/>
  <c r="AV104" i="5"/>
  <c r="BK104" i="5" s="1"/>
  <c r="AU104" i="5"/>
  <c r="BJ104" i="5" s="1"/>
  <c r="AT104" i="5"/>
  <c r="BI104" i="5" s="1"/>
  <c r="BH102" i="5"/>
  <c r="BW102" i="5" s="1"/>
  <c r="BG102" i="5"/>
  <c r="BV102" i="5" s="1"/>
  <c r="BF102" i="5"/>
  <c r="BU102" i="5" s="1"/>
  <c r="BE102" i="5"/>
  <c r="BT102" i="5" s="1"/>
  <c r="BD102" i="5"/>
  <c r="BS102" i="5" s="1"/>
  <c r="BC102" i="5"/>
  <c r="BR102" i="5" s="1"/>
  <c r="BB102" i="5"/>
  <c r="BQ102" i="5" s="1"/>
  <c r="BA102" i="5"/>
  <c r="BP102" i="5" s="1"/>
  <c r="AZ102" i="5"/>
  <c r="BO102" i="5" s="1"/>
  <c r="AY102" i="5"/>
  <c r="BN102" i="5" s="1"/>
  <c r="AX102" i="5"/>
  <c r="BM102" i="5" s="1"/>
  <c r="AW102" i="5"/>
  <c r="BL102" i="5" s="1"/>
  <c r="AV102" i="5"/>
  <c r="BK102" i="5" s="1"/>
  <c r="AU102" i="5"/>
  <c r="AT102" i="5"/>
  <c r="BI102" i="5" s="1"/>
  <c r="BH101" i="5"/>
  <c r="BW101" i="5" s="1"/>
  <c r="BG101" i="5"/>
  <c r="BV101" i="5" s="1"/>
  <c r="BF101" i="5"/>
  <c r="BU101" i="5" s="1"/>
  <c r="BE101" i="5"/>
  <c r="BT101" i="5" s="1"/>
  <c r="BD101" i="5"/>
  <c r="BS101" i="5" s="1"/>
  <c r="BC101" i="5"/>
  <c r="BR101" i="5" s="1"/>
  <c r="BB101" i="5"/>
  <c r="BQ101" i="5" s="1"/>
  <c r="BA101" i="5"/>
  <c r="BP101" i="5" s="1"/>
  <c r="AZ101" i="5"/>
  <c r="BO101" i="5" s="1"/>
  <c r="AY101" i="5"/>
  <c r="BN101" i="5" s="1"/>
  <c r="AX101" i="5"/>
  <c r="BM101" i="5" s="1"/>
  <c r="AW101" i="5"/>
  <c r="BL101" i="5" s="1"/>
  <c r="AV101" i="5"/>
  <c r="BK101" i="5" s="1"/>
  <c r="AU101" i="5"/>
  <c r="BJ101" i="5" s="1"/>
  <c r="AT101" i="5"/>
  <c r="BI101" i="5" s="1"/>
  <c r="BH55" i="5"/>
  <c r="BW55" i="5" s="1"/>
  <c r="BG55" i="5"/>
  <c r="BV55" i="5" s="1"/>
  <c r="BF55" i="5"/>
  <c r="BU55" i="5" s="1"/>
  <c r="BE55" i="5"/>
  <c r="BT55" i="5" s="1"/>
  <c r="BD55" i="5"/>
  <c r="BS55" i="5" s="1"/>
  <c r="BC55" i="5"/>
  <c r="BR55" i="5" s="1"/>
  <c r="BB55" i="5"/>
  <c r="BQ55" i="5" s="1"/>
  <c r="BA55" i="5"/>
  <c r="BP55" i="5" s="1"/>
  <c r="AZ55" i="5"/>
  <c r="BO55" i="5" s="1"/>
  <c r="AY55" i="5"/>
  <c r="BN55" i="5" s="1"/>
  <c r="AX55" i="5"/>
  <c r="BM55" i="5" s="1"/>
  <c r="AW55" i="5"/>
  <c r="BL55" i="5" s="1"/>
  <c r="AV55" i="5"/>
  <c r="BK55" i="5" s="1"/>
  <c r="AU55" i="5"/>
  <c r="BJ55" i="5" s="1"/>
  <c r="AT55" i="5"/>
  <c r="BI55" i="5" s="1"/>
  <c r="BH54" i="5"/>
  <c r="BW54" i="5" s="1"/>
  <c r="BG54" i="5"/>
  <c r="BV54" i="5" s="1"/>
  <c r="BF54" i="5"/>
  <c r="BU54" i="5" s="1"/>
  <c r="BE54" i="5"/>
  <c r="BT54" i="5" s="1"/>
  <c r="BD54" i="5"/>
  <c r="BS54" i="5" s="1"/>
  <c r="BC54" i="5"/>
  <c r="BR54" i="5" s="1"/>
  <c r="BB54" i="5"/>
  <c r="BQ54" i="5" s="1"/>
  <c r="BA54" i="5"/>
  <c r="BP54" i="5" s="1"/>
  <c r="AZ54" i="5"/>
  <c r="BO54" i="5" s="1"/>
  <c r="AY54" i="5"/>
  <c r="BN54" i="5" s="1"/>
  <c r="AX54" i="5"/>
  <c r="BM54" i="5" s="1"/>
  <c r="AW54" i="5"/>
  <c r="BL54" i="5" s="1"/>
  <c r="AV54" i="5"/>
  <c r="BK54" i="5" s="1"/>
  <c r="AU54" i="5"/>
  <c r="BJ54" i="5" s="1"/>
  <c r="AT54" i="5"/>
  <c r="BH45" i="5"/>
  <c r="BW45" i="5" s="1"/>
  <c r="BG45" i="5"/>
  <c r="BV45" i="5" s="1"/>
  <c r="BF45" i="5"/>
  <c r="BU45" i="5" s="1"/>
  <c r="BE45" i="5"/>
  <c r="BT45" i="5" s="1"/>
  <c r="BD45" i="5"/>
  <c r="BS45" i="5" s="1"/>
  <c r="BC45" i="5"/>
  <c r="BR45" i="5" s="1"/>
  <c r="BB45" i="5"/>
  <c r="BQ45" i="5" s="1"/>
  <c r="BA45" i="5"/>
  <c r="BP45" i="5" s="1"/>
  <c r="AZ45" i="5"/>
  <c r="BO45" i="5" s="1"/>
  <c r="AY45" i="5"/>
  <c r="BN45" i="5" s="1"/>
  <c r="AX45" i="5"/>
  <c r="BM45" i="5" s="1"/>
  <c r="AW45" i="5"/>
  <c r="BL45" i="5" s="1"/>
  <c r="AV45" i="5"/>
  <c r="BK45" i="5" s="1"/>
  <c r="AU45" i="5"/>
  <c r="BJ45" i="5" s="1"/>
  <c r="AT45" i="5"/>
  <c r="BI45" i="5" s="1"/>
  <c r="BH41" i="5"/>
  <c r="BW41" i="5" s="1"/>
  <c r="BG41" i="5"/>
  <c r="BV41" i="5" s="1"/>
  <c r="BF41" i="5"/>
  <c r="BU41" i="5" s="1"/>
  <c r="BE41" i="5"/>
  <c r="BT41" i="5" s="1"/>
  <c r="BD41" i="5"/>
  <c r="BS41" i="5" s="1"/>
  <c r="BC41" i="5"/>
  <c r="BR41" i="5" s="1"/>
  <c r="BB41" i="5"/>
  <c r="BQ41" i="5" s="1"/>
  <c r="BA41" i="5"/>
  <c r="BP41" i="5" s="1"/>
  <c r="AZ41" i="5"/>
  <c r="BO41" i="5" s="1"/>
  <c r="AY41" i="5"/>
  <c r="BN41" i="5" s="1"/>
  <c r="AX41" i="5"/>
  <c r="BM41" i="5" s="1"/>
  <c r="AW41" i="5"/>
  <c r="BL41" i="5" s="1"/>
  <c r="AV41" i="5"/>
  <c r="BK41" i="5" s="1"/>
  <c r="AU41" i="5"/>
  <c r="BJ41" i="5" s="1"/>
  <c r="AT41" i="5"/>
  <c r="BI41" i="5" s="1"/>
  <c r="BH40" i="5"/>
  <c r="BW40" i="5" s="1"/>
  <c r="BG40" i="5"/>
  <c r="BV40" i="5" s="1"/>
  <c r="BF40" i="5"/>
  <c r="BU40" i="5" s="1"/>
  <c r="BE40" i="5"/>
  <c r="BT40" i="5" s="1"/>
  <c r="BD40" i="5"/>
  <c r="BS40" i="5" s="1"/>
  <c r="BC40" i="5"/>
  <c r="BR40" i="5" s="1"/>
  <c r="BB40" i="5"/>
  <c r="BQ40" i="5" s="1"/>
  <c r="BA40" i="5"/>
  <c r="BP40" i="5" s="1"/>
  <c r="AZ40" i="5"/>
  <c r="BO40" i="5" s="1"/>
  <c r="AY40" i="5"/>
  <c r="BN40" i="5" s="1"/>
  <c r="AX40" i="5"/>
  <c r="BM40" i="5" s="1"/>
  <c r="AW40" i="5"/>
  <c r="BL40" i="5" s="1"/>
  <c r="AV40" i="5"/>
  <c r="BK40" i="5" s="1"/>
  <c r="AU40" i="5"/>
  <c r="BJ40" i="5" s="1"/>
  <c r="AT40" i="5"/>
  <c r="BI40" i="5" s="1"/>
  <c r="BH39" i="5"/>
  <c r="BW39" i="5" s="1"/>
  <c r="BG39" i="5"/>
  <c r="BV39" i="5" s="1"/>
  <c r="BF39" i="5"/>
  <c r="BU39" i="5" s="1"/>
  <c r="BE39" i="5"/>
  <c r="BT39" i="5" s="1"/>
  <c r="BD39" i="5"/>
  <c r="BS39" i="5" s="1"/>
  <c r="BC39" i="5"/>
  <c r="BR39" i="5" s="1"/>
  <c r="BB39" i="5"/>
  <c r="BQ39" i="5" s="1"/>
  <c r="BA39" i="5"/>
  <c r="BP39" i="5" s="1"/>
  <c r="AZ39" i="5"/>
  <c r="BO39" i="5" s="1"/>
  <c r="AY39" i="5"/>
  <c r="BN39" i="5" s="1"/>
  <c r="AX39" i="5"/>
  <c r="BM39" i="5" s="1"/>
  <c r="AW39" i="5"/>
  <c r="BL39" i="5" s="1"/>
  <c r="AV39" i="5"/>
  <c r="BK39" i="5" s="1"/>
  <c r="AU39" i="5"/>
  <c r="BJ39" i="5" s="1"/>
  <c r="AT39" i="5"/>
  <c r="BI39" i="5" s="1"/>
  <c r="J102" i="5" l="1"/>
  <c r="BJ102" i="5"/>
  <c r="K102" i="5" s="1"/>
  <c r="L102" i="5" s="1"/>
  <c r="J54" i="5"/>
  <c r="K40" i="5"/>
  <c r="L40" i="5" s="1"/>
  <c r="J40" i="5"/>
  <c r="C2" i="4"/>
  <c r="F14" i="6"/>
  <c r="G14" i="6" s="1"/>
  <c r="F17" i="6"/>
  <c r="G17" i="6" s="1"/>
  <c r="BK96" i="4" l="1"/>
  <c r="BZ96" i="4" s="1"/>
  <c r="BJ96" i="4"/>
  <c r="BY96" i="4" s="1"/>
  <c r="BI96" i="4"/>
  <c r="BX96" i="4" s="1"/>
  <c r="BH96" i="4"/>
  <c r="BW96" i="4" s="1"/>
  <c r="BG96" i="4"/>
  <c r="BV96" i="4" s="1"/>
  <c r="BF96" i="4"/>
  <c r="BU96" i="4" s="1"/>
  <c r="BE96" i="4"/>
  <c r="BT96" i="4" s="1"/>
  <c r="BD96" i="4"/>
  <c r="BS96" i="4" s="1"/>
  <c r="BC96" i="4"/>
  <c r="BR96" i="4" s="1"/>
  <c r="BB96" i="4"/>
  <c r="BQ96" i="4" s="1"/>
  <c r="BA96" i="4"/>
  <c r="BP96" i="4" s="1"/>
  <c r="AZ96" i="4"/>
  <c r="BO96" i="4" s="1"/>
  <c r="AY96" i="4"/>
  <c r="BN96" i="4" s="1"/>
  <c r="AX96" i="4"/>
  <c r="BM96" i="4" s="1"/>
  <c r="AW96" i="4"/>
  <c r="BL96" i="4" s="1"/>
  <c r="BK93" i="4"/>
  <c r="BZ93" i="4" s="1"/>
  <c r="BJ93" i="4"/>
  <c r="BY93" i="4" s="1"/>
  <c r="BI93" i="4"/>
  <c r="BX93" i="4" s="1"/>
  <c r="BH93" i="4"/>
  <c r="BW93" i="4" s="1"/>
  <c r="BG93" i="4"/>
  <c r="BV93" i="4" s="1"/>
  <c r="BF93" i="4"/>
  <c r="BU93" i="4" s="1"/>
  <c r="BE93" i="4"/>
  <c r="BT93" i="4" s="1"/>
  <c r="BD93" i="4"/>
  <c r="BS93" i="4" s="1"/>
  <c r="BC93" i="4"/>
  <c r="BR93" i="4" s="1"/>
  <c r="BB93" i="4"/>
  <c r="BQ93" i="4" s="1"/>
  <c r="BA93" i="4"/>
  <c r="BP93" i="4" s="1"/>
  <c r="AZ93" i="4"/>
  <c r="BO93" i="4" s="1"/>
  <c r="AY93" i="4"/>
  <c r="BN93" i="4" s="1"/>
  <c r="AX93" i="4"/>
  <c r="BM93" i="4" s="1"/>
  <c r="AW93" i="4"/>
  <c r="BK92" i="4"/>
  <c r="BZ92" i="4" s="1"/>
  <c r="BJ92" i="4"/>
  <c r="BY92" i="4" s="1"/>
  <c r="BI92" i="4"/>
  <c r="BX92" i="4" s="1"/>
  <c r="BH92" i="4"/>
  <c r="BW92" i="4" s="1"/>
  <c r="BG92" i="4"/>
  <c r="BV92" i="4" s="1"/>
  <c r="BF92" i="4"/>
  <c r="BU92" i="4" s="1"/>
  <c r="BE92" i="4"/>
  <c r="BT92" i="4" s="1"/>
  <c r="BD92" i="4"/>
  <c r="BS92" i="4" s="1"/>
  <c r="BC92" i="4"/>
  <c r="BR92" i="4" s="1"/>
  <c r="BB92" i="4"/>
  <c r="BQ92" i="4" s="1"/>
  <c r="BA92" i="4"/>
  <c r="BP92" i="4" s="1"/>
  <c r="AZ92" i="4"/>
  <c r="BO92" i="4" s="1"/>
  <c r="AY92" i="4"/>
  <c r="BN92" i="4" s="1"/>
  <c r="AX92" i="4"/>
  <c r="BM92" i="4" s="1"/>
  <c r="AW92" i="4"/>
  <c r="BL92" i="4" s="1"/>
  <c r="BL93" i="4" l="1"/>
  <c r="M92" i="4"/>
  <c r="N92" i="4"/>
  <c r="O92" i="4" s="1"/>
  <c r="AW40" i="4" l="1"/>
  <c r="BL40" i="4" s="1"/>
  <c r="AX40" i="4"/>
  <c r="BM40" i="4" s="1"/>
  <c r="AY40" i="4"/>
  <c r="BN40" i="4" s="1"/>
  <c r="AZ40" i="4"/>
  <c r="BO40" i="4" s="1"/>
  <c r="BA40" i="4"/>
  <c r="BP40" i="4" s="1"/>
  <c r="BB40" i="4"/>
  <c r="BQ40" i="4" s="1"/>
  <c r="BC40" i="4"/>
  <c r="BR40" i="4" s="1"/>
  <c r="BD40" i="4"/>
  <c r="BS40" i="4" s="1"/>
  <c r="BE40" i="4"/>
  <c r="BT40" i="4" s="1"/>
  <c r="BF40" i="4"/>
  <c r="BU40" i="4" s="1"/>
  <c r="BG40" i="4"/>
  <c r="BV40" i="4" s="1"/>
  <c r="BH40" i="4"/>
  <c r="BW40" i="4" s="1"/>
  <c r="BI40" i="4"/>
  <c r="BX40" i="4" s="1"/>
  <c r="BJ40" i="4"/>
  <c r="BY40" i="4" s="1"/>
  <c r="BK40" i="4"/>
  <c r="BZ40" i="4" s="1"/>
  <c r="C20" i="6" l="1"/>
  <c r="F23" i="6" l="1"/>
  <c r="G23" i="6" s="1"/>
  <c r="F22" i="6"/>
  <c r="G22" i="6" s="1"/>
  <c r="C23" i="6"/>
  <c r="C22" i="6"/>
  <c r="C32" i="2"/>
  <c r="C31" i="2"/>
  <c r="C30" i="2"/>
  <c r="C29" i="2"/>
  <c r="C28" i="2"/>
  <c r="C27" i="2"/>
  <c r="C26" i="2"/>
  <c r="C25" i="2"/>
  <c r="C24" i="2"/>
  <c r="C23" i="2"/>
  <c r="C22" i="2"/>
  <c r="C21" i="2"/>
  <c r="AT38" i="5" l="1"/>
  <c r="AU38" i="5"/>
  <c r="AV38" i="5"/>
  <c r="BK38" i="5" s="1"/>
  <c r="AW38" i="5"/>
  <c r="BL38" i="5" s="1"/>
  <c r="AX38" i="5"/>
  <c r="BM38" i="5" s="1"/>
  <c r="AY38" i="5"/>
  <c r="BN38" i="5" s="1"/>
  <c r="AZ38" i="5"/>
  <c r="BO38" i="5" s="1"/>
  <c r="BA38" i="5"/>
  <c r="BP38" i="5" s="1"/>
  <c r="BB38" i="5"/>
  <c r="BQ38" i="5" s="1"/>
  <c r="BC38" i="5"/>
  <c r="BR38" i="5" s="1"/>
  <c r="BD38" i="5"/>
  <c r="BS38" i="5" s="1"/>
  <c r="BE38" i="5"/>
  <c r="BT38" i="5" s="1"/>
  <c r="BF38" i="5"/>
  <c r="BU38" i="5" s="1"/>
  <c r="BG38" i="5"/>
  <c r="BV38" i="5" s="1"/>
  <c r="BH38" i="5"/>
  <c r="BW38" i="5" s="1"/>
  <c r="AT43" i="5"/>
  <c r="AU43" i="5"/>
  <c r="BJ43" i="5" s="1"/>
  <c r="AV43" i="5"/>
  <c r="BK43" i="5" s="1"/>
  <c r="AW43" i="5"/>
  <c r="BL43" i="5" s="1"/>
  <c r="AX43" i="5"/>
  <c r="BM43" i="5" s="1"/>
  <c r="AY43" i="5"/>
  <c r="BN43" i="5" s="1"/>
  <c r="AZ43" i="5"/>
  <c r="BO43" i="5" s="1"/>
  <c r="BA43" i="5"/>
  <c r="BP43" i="5" s="1"/>
  <c r="BB43" i="5"/>
  <c r="BQ43" i="5" s="1"/>
  <c r="BC43" i="5"/>
  <c r="BR43" i="5" s="1"/>
  <c r="BD43" i="5"/>
  <c r="BS43" i="5" s="1"/>
  <c r="BE43" i="5"/>
  <c r="BT43" i="5" s="1"/>
  <c r="BF43" i="5"/>
  <c r="BU43" i="5" s="1"/>
  <c r="BG43" i="5"/>
  <c r="BV43" i="5" s="1"/>
  <c r="BH43" i="5"/>
  <c r="BW43" i="5" s="1"/>
  <c r="AT44" i="5"/>
  <c r="AU44" i="5"/>
  <c r="BJ44" i="5" s="1"/>
  <c r="AV44" i="5"/>
  <c r="BK44" i="5" s="1"/>
  <c r="AW44" i="5"/>
  <c r="BL44" i="5" s="1"/>
  <c r="AX44" i="5"/>
  <c r="BM44" i="5" s="1"/>
  <c r="AY44" i="5"/>
  <c r="BN44" i="5" s="1"/>
  <c r="AZ44" i="5"/>
  <c r="BO44" i="5" s="1"/>
  <c r="BA44" i="5"/>
  <c r="BP44" i="5" s="1"/>
  <c r="BB44" i="5"/>
  <c r="BQ44" i="5" s="1"/>
  <c r="BC44" i="5"/>
  <c r="BR44" i="5" s="1"/>
  <c r="BD44" i="5"/>
  <c r="BS44" i="5" s="1"/>
  <c r="BE44" i="5"/>
  <c r="BT44" i="5" s="1"/>
  <c r="BF44" i="5"/>
  <c r="BU44" i="5" s="1"/>
  <c r="BG44" i="5"/>
  <c r="BV44" i="5" s="1"/>
  <c r="BH44" i="5"/>
  <c r="BW44" i="5" s="1"/>
  <c r="AT47" i="5"/>
  <c r="AU47" i="5"/>
  <c r="BJ47" i="5" s="1"/>
  <c r="AV47" i="5"/>
  <c r="BK47" i="5" s="1"/>
  <c r="AW47" i="5"/>
  <c r="BL47" i="5" s="1"/>
  <c r="AX47" i="5"/>
  <c r="BM47" i="5" s="1"/>
  <c r="AY47" i="5"/>
  <c r="BN47" i="5" s="1"/>
  <c r="AZ47" i="5"/>
  <c r="BO47" i="5" s="1"/>
  <c r="BA47" i="5"/>
  <c r="BP47" i="5" s="1"/>
  <c r="BB47" i="5"/>
  <c r="BQ47" i="5" s="1"/>
  <c r="BC47" i="5"/>
  <c r="BR47" i="5" s="1"/>
  <c r="BD47" i="5"/>
  <c r="BS47" i="5" s="1"/>
  <c r="BE47" i="5"/>
  <c r="BT47" i="5" s="1"/>
  <c r="BF47" i="5"/>
  <c r="BU47" i="5" s="1"/>
  <c r="BG47" i="5"/>
  <c r="BV47" i="5" s="1"/>
  <c r="BH47" i="5"/>
  <c r="BW47" i="5" s="1"/>
  <c r="AT48" i="5"/>
  <c r="AU48" i="5"/>
  <c r="BJ48" i="5" s="1"/>
  <c r="AV48" i="5"/>
  <c r="BK48" i="5" s="1"/>
  <c r="AW48" i="5"/>
  <c r="BL48" i="5" s="1"/>
  <c r="AX48" i="5"/>
  <c r="BM48" i="5" s="1"/>
  <c r="AY48" i="5"/>
  <c r="BN48" i="5" s="1"/>
  <c r="AZ48" i="5"/>
  <c r="BO48" i="5" s="1"/>
  <c r="BA48" i="5"/>
  <c r="BP48" i="5" s="1"/>
  <c r="BB48" i="5"/>
  <c r="BQ48" i="5" s="1"/>
  <c r="BC48" i="5"/>
  <c r="BR48" i="5" s="1"/>
  <c r="BD48" i="5"/>
  <c r="BS48" i="5" s="1"/>
  <c r="BE48" i="5"/>
  <c r="BT48" i="5" s="1"/>
  <c r="BF48" i="5"/>
  <c r="BU48" i="5" s="1"/>
  <c r="BG48" i="5"/>
  <c r="BV48" i="5" s="1"/>
  <c r="BH48" i="5"/>
  <c r="BW48" i="5" s="1"/>
  <c r="AT49" i="5"/>
  <c r="AU49" i="5"/>
  <c r="BJ49" i="5" s="1"/>
  <c r="AV49" i="5"/>
  <c r="BK49" i="5" s="1"/>
  <c r="AW49" i="5"/>
  <c r="BL49" i="5" s="1"/>
  <c r="AX49" i="5"/>
  <c r="BM49" i="5" s="1"/>
  <c r="AY49" i="5"/>
  <c r="BN49" i="5" s="1"/>
  <c r="AZ49" i="5"/>
  <c r="BO49" i="5" s="1"/>
  <c r="BA49" i="5"/>
  <c r="BP49" i="5" s="1"/>
  <c r="BB49" i="5"/>
  <c r="BQ49" i="5" s="1"/>
  <c r="BC49" i="5"/>
  <c r="BR49" i="5" s="1"/>
  <c r="BD49" i="5"/>
  <c r="BS49" i="5" s="1"/>
  <c r="BE49" i="5"/>
  <c r="BT49" i="5" s="1"/>
  <c r="BF49" i="5"/>
  <c r="BU49" i="5" s="1"/>
  <c r="BG49" i="5"/>
  <c r="BV49" i="5" s="1"/>
  <c r="BH49" i="5"/>
  <c r="BW49" i="5" s="1"/>
  <c r="AT51" i="5"/>
  <c r="AU51" i="5"/>
  <c r="BJ51" i="5" s="1"/>
  <c r="AV51" i="5"/>
  <c r="BK51" i="5" s="1"/>
  <c r="AW51" i="5"/>
  <c r="BL51" i="5" s="1"/>
  <c r="AX51" i="5"/>
  <c r="BM51" i="5" s="1"/>
  <c r="AY51" i="5"/>
  <c r="BN51" i="5" s="1"/>
  <c r="AZ51" i="5"/>
  <c r="BO51" i="5" s="1"/>
  <c r="BA51" i="5"/>
  <c r="BP51" i="5" s="1"/>
  <c r="BB51" i="5"/>
  <c r="BQ51" i="5" s="1"/>
  <c r="BC51" i="5"/>
  <c r="BR51" i="5" s="1"/>
  <c r="BD51" i="5"/>
  <c r="BS51" i="5" s="1"/>
  <c r="BE51" i="5"/>
  <c r="BT51" i="5" s="1"/>
  <c r="BF51" i="5"/>
  <c r="BU51" i="5" s="1"/>
  <c r="BG51" i="5"/>
  <c r="BV51" i="5" s="1"/>
  <c r="BH51" i="5"/>
  <c r="BW51" i="5" s="1"/>
  <c r="AT52" i="5"/>
  <c r="AU52" i="5"/>
  <c r="BJ52" i="5" s="1"/>
  <c r="AV52" i="5"/>
  <c r="BK52" i="5" s="1"/>
  <c r="AW52" i="5"/>
  <c r="BL52" i="5" s="1"/>
  <c r="AX52" i="5"/>
  <c r="BM52" i="5" s="1"/>
  <c r="AY52" i="5"/>
  <c r="BN52" i="5" s="1"/>
  <c r="AZ52" i="5"/>
  <c r="BO52" i="5" s="1"/>
  <c r="BA52" i="5"/>
  <c r="BP52" i="5" s="1"/>
  <c r="BB52" i="5"/>
  <c r="BQ52" i="5" s="1"/>
  <c r="BC52" i="5"/>
  <c r="BR52" i="5" s="1"/>
  <c r="BD52" i="5"/>
  <c r="BS52" i="5" s="1"/>
  <c r="BE52" i="5"/>
  <c r="BT52" i="5" s="1"/>
  <c r="BF52" i="5"/>
  <c r="BU52" i="5" s="1"/>
  <c r="BG52" i="5"/>
  <c r="BV52" i="5" s="1"/>
  <c r="BH52" i="5"/>
  <c r="BW52" i="5" s="1"/>
  <c r="AT60" i="5"/>
  <c r="AU60" i="5"/>
  <c r="BJ60" i="5" s="1"/>
  <c r="AV60" i="5"/>
  <c r="BK60" i="5" s="1"/>
  <c r="AW60" i="5"/>
  <c r="BL60" i="5" s="1"/>
  <c r="AX60" i="5"/>
  <c r="BM60" i="5" s="1"/>
  <c r="AY60" i="5"/>
  <c r="BN60" i="5" s="1"/>
  <c r="AZ60" i="5"/>
  <c r="BO60" i="5" s="1"/>
  <c r="BA60" i="5"/>
  <c r="BP60" i="5" s="1"/>
  <c r="BB60" i="5"/>
  <c r="BQ60" i="5" s="1"/>
  <c r="BC60" i="5"/>
  <c r="BR60" i="5" s="1"/>
  <c r="BD60" i="5"/>
  <c r="BS60" i="5" s="1"/>
  <c r="BE60" i="5"/>
  <c r="BT60" i="5" s="1"/>
  <c r="BF60" i="5"/>
  <c r="BU60" i="5" s="1"/>
  <c r="BG60" i="5"/>
  <c r="BV60" i="5" s="1"/>
  <c r="BH60" i="5"/>
  <c r="BW60" i="5" s="1"/>
  <c r="AT62" i="5"/>
  <c r="AU62" i="5"/>
  <c r="BJ62" i="5" s="1"/>
  <c r="AV62" i="5"/>
  <c r="BK62" i="5" s="1"/>
  <c r="AW62" i="5"/>
  <c r="BL62" i="5" s="1"/>
  <c r="AX62" i="5"/>
  <c r="BM62" i="5" s="1"/>
  <c r="AY62" i="5"/>
  <c r="BN62" i="5" s="1"/>
  <c r="AZ62" i="5"/>
  <c r="BO62" i="5" s="1"/>
  <c r="BA62" i="5"/>
  <c r="BP62" i="5" s="1"/>
  <c r="BB62" i="5"/>
  <c r="BQ62" i="5" s="1"/>
  <c r="BC62" i="5"/>
  <c r="BR62" i="5" s="1"/>
  <c r="BD62" i="5"/>
  <c r="BS62" i="5" s="1"/>
  <c r="BE62" i="5"/>
  <c r="BT62" i="5" s="1"/>
  <c r="BF62" i="5"/>
  <c r="BU62" i="5" s="1"/>
  <c r="BG62" i="5"/>
  <c r="BV62" i="5" s="1"/>
  <c r="BH62" i="5"/>
  <c r="BW62" i="5" s="1"/>
  <c r="AT63" i="5"/>
  <c r="AU63" i="5"/>
  <c r="BJ63" i="5" s="1"/>
  <c r="AV63" i="5"/>
  <c r="BK63" i="5" s="1"/>
  <c r="AW63" i="5"/>
  <c r="BL63" i="5" s="1"/>
  <c r="AX63" i="5"/>
  <c r="BM63" i="5" s="1"/>
  <c r="AY63" i="5"/>
  <c r="BN63" i="5" s="1"/>
  <c r="AZ63" i="5"/>
  <c r="BO63" i="5" s="1"/>
  <c r="BA63" i="5"/>
  <c r="BP63" i="5" s="1"/>
  <c r="BB63" i="5"/>
  <c r="BQ63" i="5" s="1"/>
  <c r="BC63" i="5"/>
  <c r="BR63" i="5" s="1"/>
  <c r="BD63" i="5"/>
  <c r="BS63" i="5" s="1"/>
  <c r="BE63" i="5"/>
  <c r="BT63" i="5" s="1"/>
  <c r="BF63" i="5"/>
  <c r="BU63" i="5" s="1"/>
  <c r="BG63" i="5"/>
  <c r="BV63" i="5" s="1"/>
  <c r="BH63" i="5"/>
  <c r="BW63" i="5" s="1"/>
  <c r="AT68" i="5"/>
  <c r="AU68" i="5"/>
  <c r="BJ68" i="5" s="1"/>
  <c r="AV68" i="5"/>
  <c r="BK68" i="5" s="1"/>
  <c r="AW68" i="5"/>
  <c r="BL68" i="5" s="1"/>
  <c r="AX68" i="5"/>
  <c r="BM68" i="5" s="1"/>
  <c r="AY68" i="5"/>
  <c r="BN68" i="5" s="1"/>
  <c r="AZ68" i="5"/>
  <c r="BO68" i="5" s="1"/>
  <c r="BA68" i="5"/>
  <c r="BP68" i="5" s="1"/>
  <c r="BB68" i="5"/>
  <c r="BQ68" i="5" s="1"/>
  <c r="BC68" i="5"/>
  <c r="BR68" i="5" s="1"/>
  <c r="BD68" i="5"/>
  <c r="BS68" i="5" s="1"/>
  <c r="BE68" i="5"/>
  <c r="BT68" i="5" s="1"/>
  <c r="BF68" i="5"/>
  <c r="BU68" i="5" s="1"/>
  <c r="BG68" i="5"/>
  <c r="BV68" i="5" s="1"/>
  <c r="BH68" i="5"/>
  <c r="BW68" i="5" s="1"/>
  <c r="AT72" i="5"/>
  <c r="AU72" i="5"/>
  <c r="BJ72" i="5" s="1"/>
  <c r="AV72" i="5"/>
  <c r="BK72" i="5" s="1"/>
  <c r="AW72" i="5"/>
  <c r="BL72" i="5" s="1"/>
  <c r="AX72" i="5"/>
  <c r="BM72" i="5" s="1"/>
  <c r="AY72" i="5"/>
  <c r="BN72" i="5" s="1"/>
  <c r="AZ72" i="5"/>
  <c r="BO72" i="5" s="1"/>
  <c r="BA72" i="5"/>
  <c r="BP72" i="5" s="1"/>
  <c r="BB72" i="5"/>
  <c r="BQ72" i="5" s="1"/>
  <c r="BC72" i="5"/>
  <c r="BR72" i="5" s="1"/>
  <c r="BD72" i="5"/>
  <c r="BS72" i="5" s="1"/>
  <c r="BE72" i="5"/>
  <c r="BT72" i="5" s="1"/>
  <c r="BF72" i="5"/>
  <c r="BU72" i="5" s="1"/>
  <c r="BG72" i="5"/>
  <c r="BV72" i="5" s="1"/>
  <c r="BH72" i="5"/>
  <c r="BW72" i="5" s="1"/>
  <c r="AT73" i="5"/>
  <c r="AU73" i="5"/>
  <c r="BJ73" i="5" s="1"/>
  <c r="AV73" i="5"/>
  <c r="BK73" i="5" s="1"/>
  <c r="AW73" i="5"/>
  <c r="BL73" i="5" s="1"/>
  <c r="AX73" i="5"/>
  <c r="BM73" i="5" s="1"/>
  <c r="AY73" i="5"/>
  <c r="BN73" i="5" s="1"/>
  <c r="AZ73" i="5"/>
  <c r="BO73" i="5" s="1"/>
  <c r="BA73" i="5"/>
  <c r="BP73" i="5" s="1"/>
  <c r="BB73" i="5"/>
  <c r="BQ73" i="5" s="1"/>
  <c r="BC73" i="5"/>
  <c r="BR73" i="5" s="1"/>
  <c r="BD73" i="5"/>
  <c r="BS73" i="5" s="1"/>
  <c r="BE73" i="5"/>
  <c r="BT73" i="5" s="1"/>
  <c r="BF73" i="5"/>
  <c r="BU73" i="5" s="1"/>
  <c r="BG73" i="5"/>
  <c r="BV73" i="5" s="1"/>
  <c r="BH73" i="5"/>
  <c r="BW73" i="5" s="1"/>
  <c r="AT74" i="5"/>
  <c r="AU74" i="5"/>
  <c r="BJ74" i="5" s="1"/>
  <c r="AV74" i="5"/>
  <c r="BK74" i="5" s="1"/>
  <c r="AW74" i="5"/>
  <c r="BL74" i="5" s="1"/>
  <c r="AX74" i="5"/>
  <c r="BM74" i="5" s="1"/>
  <c r="AY74" i="5"/>
  <c r="BN74" i="5" s="1"/>
  <c r="AZ74" i="5"/>
  <c r="BO74" i="5" s="1"/>
  <c r="BA74" i="5"/>
  <c r="BP74" i="5" s="1"/>
  <c r="BB74" i="5"/>
  <c r="BQ74" i="5" s="1"/>
  <c r="BC74" i="5"/>
  <c r="BR74" i="5" s="1"/>
  <c r="BD74" i="5"/>
  <c r="BS74" i="5" s="1"/>
  <c r="BE74" i="5"/>
  <c r="BT74" i="5" s="1"/>
  <c r="BF74" i="5"/>
  <c r="BU74" i="5" s="1"/>
  <c r="BG74" i="5"/>
  <c r="BV74" i="5" s="1"/>
  <c r="BH74" i="5"/>
  <c r="BW74" i="5" s="1"/>
  <c r="AT77" i="5"/>
  <c r="AU77" i="5"/>
  <c r="BJ77" i="5" s="1"/>
  <c r="AV77" i="5"/>
  <c r="BK77" i="5" s="1"/>
  <c r="AW77" i="5"/>
  <c r="BL77" i="5" s="1"/>
  <c r="AX77" i="5"/>
  <c r="BM77" i="5" s="1"/>
  <c r="AY77" i="5"/>
  <c r="BN77" i="5" s="1"/>
  <c r="AZ77" i="5"/>
  <c r="BO77" i="5" s="1"/>
  <c r="BA77" i="5"/>
  <c r="BP77" i="5" s="1"/>
  <c r="BB77" i="5"/>
  <c r="BQ77" i="5" s="1"/>
  <c r="BC77" i="5"/>
  <c r="BR77" i="5" s="1"/>
  <c r="BD77" i="5"/>
  <c r="BS77" i="5" s="1"/>
  <c r="BE77" i="5"/>
  <c r="BT77" i="5" s="1"/>
  <c r="BF77" i="5"/>
  <c r="BU77" i="5" s="1"/>
  <c r="BG77" i="5"/>
  <c r="BV77" i="5" s="1"/>
  <c r="BH77" i="5"/>
  <c r="BW77" i="5" s="1"/>
  <c r="AT81" i="5"/>
  <c r="AU81" i="5"/>
  <c r="BJ81" i="5" s="1"/>
  <c r="AV81" i="5"/>
  <c r="BK81" i="5" s="1"/>
  <c r="AW81" i="5"/>
  <c r="BL81" i="5" s="1"/>
  <c r="AX81" i="5"/>
  <c r="BM81" i="5" s="1"/>
  <c r="AY81" i="5"/>
  <c r="BN81" i="5" s="1"/>
  <c r="AZ81" i="5"/>
  <c r="BO81" i="5" s="1"/>
  <c r="BA81" i="5"/>
  <c r="BP81" i="5" s="1"/>
  <c r="BB81" i="5"/>
  <c r="BQ81" i="5" s="1"/>
  <c r="BC81" i="5"/>
  <c r="BR81" i="5" s="1"/>
  <c r="BD81" i="5"/>
  <c r="BS81" i="5" s="1"/>
  <c r="BE81" i="5"/>
  <c r="BT81" i="5" s="1"/>
  <c r="BF81" i="5"/>
  <c r="BU81" i="5" s="1"/>
  <c r="BG81" i="5"/>
  <c r="BV81" i="5" s="1"/>
  <c r="BH81" i="5"/>
  <c r="BW81" i="5" s="1"/>
  <c r="AT82" i="5"/>
  <c r="AU82" i="5"/>
  <c r="AV82" i="5"/>
  <c r="BK82" i="5" s="1"/>
  <c r="AW82" i="5"/>
  <c r="BL82" i="5" s="1"/>
  <c r="AX82" i="5"/>
  <c r="BM82" i="5" s="1"/>
  <c r="AY82" i="5"/>
  <c r="BN82" i="5" s="1"/>
  <c r="AZ82" i="5"/>
  <c r="BO82" i="5" s="1"/>
  <c r="BA82" i="5"/>
  <c r="BP82" i="5" s="1"/>
  <c r="BB82" i="5"/>
  <c r="BQ82" i="5" s="1"/>
  <c r="BC82" i="5"/>
  <c r="BR82" i="5" s="1"/>
  <c r="BD82" i="5"/>
  <c r="BS82" i="5" s="1"/>
  <c r="BE82" i="5"/>
  <c r="BT82" i="5" s="1"/>
  <c r="BF82" i="5"/>
  <c r="BU82" i="5" s="1"/>
  <c r="BG82" i="5"/>
  <c r="BV82" i="5" s="1"/>
  <c r="BH82" i="5"/>
  <c r="BW82" i="5" s="1"/>
  <c r="AT83" i="5"/>
  <c r="AU83" i="5"/>
  <c r="BJ83" i="5" s="1"/>
  <c r="AV83" i="5"/>
  <c r="BK83" i="5" s="1"/>
  <c r="AW83" i="5"/>
  <c r="BL83" i="5" s="1"/>
  <c r="AX83" i="5"/>
  <c r="BM83" i="5" s="1"/>
  <c r="AY83" i="5"/>
  <c r="BN83" i="5" s="1"/>
  <c r="AZ83" i="5"/>
  <c r="BO83" i="5" s="1"/>
  <c r="BA83" i="5"/>
  <c r="BP83" i="5" s="1"/>
  <c r="BB83" i="5"/>
  <c r="BQ83" i="5" s="1"/>
  <c r="BC83" i="5"/>
  <c r="BR83" i="5" s="1"/>
  <c r="BD83" i="5"/>
  <c r="BS83" i="5" s="1"/>
  <c r="BE83" i="5"/>
  <c r="BT83" i="5" s="1"/>
  <c r="BF83" i="5"/>
  <c r="BU83" i="5" s="1"/>
  <c r="BG83" i="5"/>
  <c r="BV83" i="5" s="1"/>
  <c r="BH83" i="5"/>
  <c r="BW83" i="5" s="1"/>
  <c r="AT85" i="5"/>
  <c r="AU85" i="5"/>
  <c r="BJ85" i="5" s="1"/>
  <c r="AV85" i="5"/>
  <c r="BK85" i="5" s="1"/>
  <c r="AW85" i="5"/>
  <c r="BL85" i="5" s="1"/>
  <c r="AX85" i="5"/>
  <c r="BM85" i="5" s="1"/>
  <c r="AY85" i="5"/>
  <c r="BN85" i="5" s="1"/>
  <c r="AZ85" i="5"/>
  <c r="BO85" i="5" s="1"/>
  <c r="BA85" i="5"/>
  <c r="BP85" i="5" s="1"/>
  <c r="BB85" i="5"/>
  <c r="BQ85" i="5" s="1"/>
  <c r="BC85" i="5"/>
  <c r="BR85" i="5" s="1"/>
  <c r="BD85" i="5"/>
  <c r="BS85" i="5" s="1"/>
  <c r="BE85" i="5"/>
  <c r="BT85" i="5" s="1"/>
  <c r="BF85" i="5"/>
  <c r="BU85" i="5" s="1"/>
  <c r="BG85" i="5"/>
  <c r="BV85" i="5" s="1"/>
  <c r="BH85" i="5"/>
  <c r="BW85" i="5" s="1"/>
  <c r="AT86" i="5"/>
  <c r="AU86" i="5"/>
  <c r="BJ86" i="5" s="1"/>
  <c r="AV86" i="5"/>
  <c r="BK86" i="5" s="1"/>
  <c r="AW86" i="5"/>
  <c r="BL86" i="5" s="1"/>
  <c r="AX86" i="5"/>
  <c r="BM86" i="5" s="1"/>
  <c r="AY86" i="5"/>
  <c r="BN86" i="5" s="1"/>
  <c r="AZ86" i="5"/>
  <c r="BO86" i="5" s="1"/>
  <c r="BA86" i="5"/>
  <c r="BP86" i="5" s="1"/>
  <c r="BB86" i="5"/>
  <c r="BQ86" i="5" s="1"/>
  <c r="BC86" i="5"/>
  <c r="BR86" i="5" s="1"/>
  <c r="BD86" i="5"/>
  <c r="BS86" i="5" s="1"/>
  <c r="BE86" i="5"/>
  <c r="BT86" i="5" s="1"/>
  <c r="BF86" i="5"/>
  <c r="BU86" i="5" s="1"/>
  <c r="BG86" i="5"/>
  <c r="BV86" i="5" s="1"/>
  <c r="BH86" i="5"/>
  <c r="BW86" i="5" s="1"/>
  <c r="AT87" i="5"/>
  <c r="AU87" i="5"/>
  <c r="BJ87" i="5" s="1"/>
  <c r="AV87" i="5"/>
  <c r="BK87" i="5" s="1"/>
  <c r="AW87" i="5"/>
  <c r="BL87" i="5" s="1"/>
  <c r="AX87" i="5"/>
  <c r="BM87" i="5" s="1"/>
  <c r="AY87" i="5"/>
  <c r="BN87" i="5" s="1"/>
  <c r="AZ87" i="5"/>
  <c r="BO87" i="5" s="1"/>
  <c r="BA87" i="5"/>
  <c r="BP87" i="5" s="1"/>
  <c r="BB87" i="5"/>
  <c r="BQ87" i="5" s="1"/>
  <c r="BC87" i="5"/>
  <c r="BR87" i="5" s="1"/>
  <c r="BD87" i="5"/>
  <c r="BS87" i="5" s="1"/>
  <c r="BE87" i="5"/>
  <c r="BT87" i="5" s="1"/>
  <c r="BF87" i="5"/>
  <c r="BU87" i="5" s="1"/>
  <c r="BG87" i="5"/>
  <c r="BV87" i="5" s="1"/>
  <c r="BH87" i="5"/>
  <c r="BW87" i="5" s="1"/>
  <c r="AT94" i="5"/>
  <c r="AU94" i="5"/>
  <c r="BJ94" i="5" s="1"/>
  <c r="AV94" i="5"/>
  <c r="BK94" i="5" s="1"/>
  <c r="AW94" i="5"/>
  <c r="BL94" i="5" s="1"/>
  <c r="AX94" i="5"/>
  <c r="BM94" i="5" s="1"/>
  <c r="AY94" i="5"/>
  <c r="BN94" i="5" s="1"/>
  <c r="AZ94" i="5"/>
  <c r="BO94" i="5" s="1"/>
  <c r="BA94" i="5"/>
  <c r="BP94" i="5" s="1"/>
  <c r="BB94" i="5"/>
  <c r="BQ94" i="5" s="1"/>
  <c r="BC94" i="5"/>
  <c r="BR94" i="5" s="1"/>
  <c r="BD94" i="5"/>
  <c r="BS94" i="5" s="1"/>
  <c r="BE94" i="5"/>
  <c r="BT94" i="5" s="1"/>
  <c r="BF94" i="5"/>
  <c r="BU94" i="5" s="1"/>
  <c r="BG94" i="5"/>
  <c r="BV94" i="5" s="1"/>
  <c r="BH94" i="5"/>
  <c r="BW94" i="5" s="1"/>
  <c r="AT96" i="5"/>
  <c r="AU96" i="5"/>
  <c r="BJ96" i="5" s="1"/>
  <c r="AV96" i="5"/>
  <c r="BK96" i="5" s="1"/>
  <c r="AW96" i="5"/>
  <c r="BL96" i="5" s="1"/>
  <c r="AX96" i="5"/>
  <c r="BM96" i="5" s="1"/>
  <c r="AY96" i="5"/>
  <c r="BN96" i="5" s="1"/>
  <c r="AZ96" i="5"/>
  <c r="BO96" i="5" s="1"/>
  <c r="BA96" i="5"/>
  <c r="BP96" i="5" s="1"/>
  <c r="BB96" i="5"/>
  <c r="BQ96" i="5" s="1"/>
  <c r="BC96" i="5"/>
  <c r="BR96" i="5" s="1"/>
  <c r="BD96" i="5"/>
  <c r="BS96" i="5" s="1"/>
  <c r="BE96" i="5"/>
  <c r="BT96" i="5" s="1"/>
  <c r="BF96" i="5"/>
  <c r="BU96" i="5" s="1"/>
  <c r="BG96" i="5"/>
  <c r="BV96" i="5" s="1"/>
  <c r="BH96" i="5"/>
  <c r="BW96" i="5" s="1"/>
  <c r="AT97" i="5"/>
  <c r="AU97" i="5"/>
  <c r="BJ97" i="5" s="1"/>
  <c r="AV97" i="5"/>
  <c r="BK97" i="5" s="1"/>
  <c r="AW97" i="5"/>
  <c r="BL97" i="5" s="1"/>
  <c r="AX97" i="5"/>
  <c r="BM97" i="5" s="1"/>
  <c r="AY97" i="5"/>
  <c r="BN97" i="5" s="1"/>
  <c r="AZ97" i="5"/>
  <c r="BO97" i="5" s="1"/>
  <c r="BA97" i="5"/>
  <c r="BP97" i="5" s="1"/>
  <c r="BB97" i="5"/>
  <c r="BQ97" i="5" s="1"/>
  <c r="BC97" i="5"/>
  <c r="BR97" i="5" s="1"/>
  <c r="BD97" i="5"/>
  <c r="BS97" i="5" s="1"/>
  <c r="BE97" i="5"/>
  <c r="BT97" i="5" s="1"/>
  <c r="BF97" i="5"/>
  <c r="BU97" i="5" s="1"/>
  <c r="BG97" i="5"/>
  <c r="BV97" i="5" s="1"/>
  <c r="BH97" i="5"/>
  <c r="BW97" i="5" s="1"/>
  <c r="AT98" i="5"/>
  <c r="AU98" i="5"/>
  <c r="BJ98" i="5" s="1"/>
  <c r="AV98" i="5"/>
  <c r="BK98" i="5" s="1"/>
  <c r="AW98" i="5"/>
  <c r="BL98" i="5" s="1"/>
  <c r="AX98" i="5"/>
  <c r="BM98" i="5" s="1"/>
  <c r="AY98" i="5"/>
  <c r="BN98" i="5" s="1"/>
  <c r="AZ98" i="5"/>
  <c r="BO98" i="5" s="1"/>
  <c r="BA98" i="5"/>
  <c r="BP98" i="5" s="1"/>
  <c r="BB98" i="5"/>
  <c r="BQ98" i="5" s="1"/>
  <c r="BC98" i="5"/>
  <c r="BR98" i="5" s="1"/>
  <c r="BD98" i="5"/>
  <c r="BS98" i="5" s="1"/>
  <c r="BE98" i="5"/>
  <c r="BT98" i="5" s="1"/>
  <c r="BF98" i="5"/>
  <c r="BU98" i="5" s="1"/>
  <c r="BG98" i="5"/>
  <c r="BV98" i="5" s="1"/>
  <c r="BH98" i="5"/>
  <c r="BW98" i="5" s="1"/>
  <c r="AT100" i="5"/>
  <c r="BI100" i="5" s="1"/>
  <c r="AU100" i="5"/>
  <c r="BJ100" i="5" s="1"/>
  <c r="AV100" i="5"/>
  <c r="BK100" i="5" s="1"/>
  <c r="AW100" i="5"/>
  <c r="BL100" i="5" s="1"/>
  <c r="AX100" i="5"/>
  <c r="BM100" i="5" s="1"/>
  <c r="AY100" i="5"/>
  <c r="BN100" i="5" s="1"/>
  <c r="AZ100" i="5"/>
  <c r="BO100" i="5" s="1"/>
  <c r="BA100" i="5"/>
  <c r="BP100" i="5" s="1"/>
  <c r="BB100" i="5"/>
  <c r="BQ100" i="5" s="1"/>
  <c r="BC100" i="5"/>
  <c r="BR100" i="5" s="1"/>
  <c r="BD100" i="5"/>
  <c r="BS100" i="5" s="1"/>
  <c r="BE100" i="5"/>
  <c r="BT100" i="5" s="1"/>
  <c r="BF100" i="5"/>
  <c r="BU100" i="5" s="1"/>
  <c r="BG100" i="5"/>
  <c r="BV100" i="5" s="1"/>
  <c r="BH100" i="5"/>
  <c r="AT105" i="5"/>
  <c r="AU105" i="5"/>
  <c r="AV105" i="5"/>
  <c r="AW105" i="5"/>
  <c r="AX105" i="5"/>
  <c r="AY105" i="5"/>
  <c r="AZ105" i="5"/>
  <c r="BA105" i="5"/>
  <c r="BB105" i="5"/>
  <c r="BC105" i="5"/>
  <c r="BD105" i="5"/>
  <c r="BE105" i="5"/>
  <c r="BF105" i="5"/>
  <c r="BG105" i="5"/>
  <c r="BH105" i="5"/>
  <c r="AT106" i="5"/>
  <c r="AU106" i="5"/>
  <c r="BJ106" i="5" s="1"/>
  <c r="AV106" i="5"/>
  <c r="BK106" i="5" s="1"/>
  <c r="AW106" i="5"/>
  <c r="BL106" i="5" s="1"/>
  <c r="AX106" i="5"/>
  <c r="BM106" i="5" s="1"/>
  <c r="AY106" i="5"/>
  <c r="BN106" i="5" s="1"/>
  <c r="AZ106" i="5"/>
  <c r="BO106" i="5" s="1"/>
  <c r="BA106" i="5"/>
  <c r="BP106" i="5" s="1"/>
  <c r="BB106" i="5"/>
  <c r="BQ106" i="5" s="1"/>
  <c r="BC106" i="5"/>
  <c r="BR106" i="5" s="1"/>
  <c r="BD106" i="5"/>
  <c r="BS106" i="5" s="1"/>
  <c r="BE106" i="5"/>
  <c r="BT106" i="5" s="1"/>
  <c r="BF106" i="5"/>
  <c r="BU106" i="5" s="1"/>
  <c r="BG106" i="5"/>
  <c r="BV106" i="5" s="1"/>
  <c r="BH106" i="5"/>
  <c r="BW106" i="5" s="1"/>
  <c r="AT110" i="5"/>
  <c r="AU110" i="5"/>
  <c r="AV110" i="5"/>
  <c r="BK110" i="5" s="1"/>
  <c r="AW110" i="5"/>
  <c r="BL110" i="5" s="1"/>
  <c r="AX110" i="5"/>
  <c r="BM110" i="5" s="1"/>
  <c r="AY110" i="5"/>
  <c r="BN110" i="5" s="1"/>
  <c r="AZ110" i="5"/>
  <c r="BO110" i="5" s="1"/>
  <c r="BA110" i="5"/>
  <c r="BP110" i="5" s="1"/>
  <c r="BB110" i="5"/>
  <c r="BQ110" i="5" s="1"/>
  <c r="BC110" i="5"/>
  <c r="BR110" i="5" s="1"/>
  <c r="BD110" i="5"/>
  <c r="BS110" i="5" s="1"/>
  <c r="BE110" i="5"/>
  <c r="BT110" i="5" s="1"/>
  <c r="BF110" i="5"/>
  <c r="BU110" i="5" s="1"/>
  <c r="BG110" i="5"/>
  <c r="BV110" i="5" s="1"/>
  <c r="BH110" i="5"/>
  <c r="BW110" i="5" s="1"/>
  <c r="AT114" i="5"/>
  <c r="AU114" i="5"/>
  <c r="BJ114" i="5" s="1"/>
  <c r="AV114" i="5"/>
  <c r="BK114" i="5" s="1"/>
  <c r="AW114" i="5"/>
  <c r="BL114" i="5" s="1"/>
  <c r="AX114" i="5"/>
  <c r="BM114" i="5" s="1"/>
  <c r="AY114" i="5"/>
  <c r="BN114" i="5" s="1"/>
  <c r="AZ114" i="5"/>
  <c r="BO114" i="5" s="1"/>
  <c r="BA114" i="5"/>
  <c r="BP114" i="5" s="1"/>
  <c r="BB114" i="5"/>
  <c r="BQ114" i="5" s="1"/>
  <c r="BC114" i="5"/>
  <c r="BR114" i="5" s="1"/>
  <c r="BD114" i="5"/>
  <c r="BS114" i="5" s="1"/>
  <c r="BE114" i="5"/>
  <c r="BT114" i="5" s="1"/>
  <c r="BF114" i="5"/>
  <c r="BU114" i="5" s="1"/>
  <c r="BG114" i="5"/>
  <c r="BV114" i="5" s="1"/>
  <c r="BH114" i="5"/>
  <c r="BW114" i="5" s="1"/>
  <c r="AT115" i="5"/>
  <c r="BI115" i="5" s="1"/>
  <c r="AU115" i="5"/>
  <c r="AV115" i="5"/>
  <c r="BK115" i="5" s="1"/>
  <c r="AW115" i="5"/>
  <c r="BL115" i="5" s="1"/>
  <c r="AX115" i="5"/>
  <c r="BM115" i="5" s="1"/>
  <c r="AY115" i="5"/>
  <c r="BN115" i="5" s="1"/>
  <c r="AZ115" i="5"/>
  <c r="BO115" i="5" s="1"/>
  <c r="BA115" i="5"/>
  <c r="BP115" i="5" s="1"/>
  <c r="BB115" i="5"/>
  <c r="BQ115" i="5" s="1"/>
  <c r="BC115" i="5"/>
  <c r="BR115" i="5" s="1"/>
  <c r="BD115" i="5"/>
  <c r="BS115" i="5" s="1"/>
  <c r="BE115" i="5"/>
  <c r="BT115" i="5" s="1"/>
  <c r="BF115" i="5"/>
  <c r="BU115" i="5" s="1"/>
  <c r="BG115" i="5"/>
  <c r="BV115" i="5" s="1"/>
  <c r="BH115" i="5"/>
  <c r="BW115" i="5" s="1"/>
  <c r="AT122" i="5"/>
  <c r="AU122" i="5"/>
  <c r="BJ122" i="5" s="1"/>
  <c r="AV122" i="5"/>
  <c r="BK122" i="5" s="1"/>
  <c r="AW122" i="5"/>
  <c r="BL122" i="5" s="1"/>
  <c r="AX122" i="5"/>
  <c r="BM122" i="5" s="1"/>
  <c r="AY122" i="5"/>
  <c r="BN122" i="5" s="1"/>
  <c r="AZ122" i="5"/>
  <c r="BO122" i="5" s="1"/>
  <c r="BA122" i="5"/>
  <c r="BP122" i="5" s="1"/>
  <c r="BB122" i="5"/>
  <c r="BQ122" i="5" s="1"/>
  <c r="BC122" i="5"/>
  <c r="BR122" i="5" s="1"/>
  <c r="BD122" i="5"/>
  <c r="BS122" i="5" s="1"/>
  <c r="BE122" i="5"/>
  <c r="BT122" i="5" s="1"/>
  <c r="BF122" i="5"/>
  <c r="BU122" i="5" s="1"/>
  <c r="BG122" i="5"/>
  <c r="BV122" i="5" s="1"/>
  <c r="BH122" i="5"/>
  <c r="BW122" i="5" s="1"/>
  <c r="AT123" i="5"/>
  <c r="BI123" i="5" s="1"/>
  <c r="AU123" i="5"/>
  <c r="BJ123" i="5" s="1"/>
  <c r="AV123" i="5"/>
  <c r="BK123" i="5" s="1"/>
  <c r="AW123" i="5"/>
  <c r="BL123" i="5" s="1"/>
  <c r="AX123" i="5"/>
  <c r="BM123" i="5" s="1"/>
  <c r="AY123" i="5"/>
  <c r="BN123" i="5" s="1"/>
  <c r="AZ123" i="5"/>
  <c r="BO123" i="5" s="1"/>
  <c r="BA123" i="5"/>
  <c r="BP123" i="5" s="1"/>
  <c r="BB123" i="5"/>
  <c r="BQ123" i="5" s="1"/>
  <c r="BC123" i="5"/>
  <c r="BR123" i="5" s="1"/>
  <c r="BD123" i="5"/>
  <c r="BS123" i="5" s="1"/>
  <c r="BE123" i="5"/>
  <c r="BT123" i="5" s="1"/>
  <c r="BF123" i="5"/>
  <c r="BU123" i="5" s="1"/>
  <c r="BG123" i="5"/>
  <c r="BH123" i="5"/>
  <c r="BW123" i="5" s="1"/>
  <c r="BH37" i="5"/>
  <c r="BW37" i="5" s="1"/>
  <c r="BG37" i="5"/>
  <c r="BV37" i="5" s="1"/>
  <c r="BF37" i="5"/>
  <c r="BU37" i="5" s="1"/>
  <c r="BE37" i="5"/>
  <c r="BT37" i="5" s="1"/>
  <c r="BD37" i="5"/>
  <c r="BS37" i="5" s="1"/>
  <c r="BC37" i="5"/>
  <c r="BR37" i="5" s="1"/>
  <c r="BB37" i="5"/>
  <c r="BQ37" i="5" s="1"/>
  <c r="BA37" i="5"/>
  <c r="BP37" i="5" s="1"/>
  <c r="AZ37" i="5"/>
  <c r="BO37" i="5" s="1"/>
  <c r="AY37" i="5"/>
  <c r="BN37" i="5" s="1"/>
  <c r="AX37" i="5"/>
  <c r="BM37" i="5" s="1"/>
  <c r="AW37" i="5"/>
  <c r="BL37" i="5" s="1"/>
  <c r="AV37" i="5"/>
  <c r="AU37" i="5"/>
  <c r="AT37" i="5"/>
  <c r="AW45" i="4"/>
  <c r="BL45" i="4" s="1"/>
  <c r="AX45" i="4"/>
  <c r="BM45" i="4" s="1"/>
  <c r="AY45" i="4"/>
  <c r="BN45" i="4" s="1"/>
  <c r="AZ45" i="4"/>
  <c r="BO45" i="4" s="1"/>
  <c r="BA45" i="4"/>
  <c r="BP45" i="4" s="1"/>
  <c r="BB45" i="4"/>
  <c r="BQ45" i="4" s="1"/>
  <c r="BC45" i="4"/>
  <c r="BR45" i="4" s="1"/>
  <c r="BD45" i="4"/>
  <c r="BS45" i="4" s="1"/>
  <c r="BE45" i="4"/>
  <c r="BT45" i="4" s="1"/>
  <c r="BF45" i="4"/>
  <c r="BU45" i="4" s="1"/>
  <c r="BG45" i="4"/>
  <c r="BV45" i="4" s="1"/>
  <c r="BH45" i="4"/>
  <c r="BW45" i="4" s="1"/>
  <c r="BI45" i="4"/>
  <c r="BX45" i="4" s="1"/>
  <c r="BJ45" i="4"/>
  <c r="BY45" i="4" s="1"/>
  <c r="BK45" i="4"/>
  <c r="BZ45" i="4" s="1"/>
  <c r="AW46" i="4"/>
  <c r="BL46" i="4" s="1"/>
  <c r="AX46" i="4"/>
  <c r="BM46" i="4" s="1"/>
  <c r="AY46" i="4"/>
  <c r="BN46" i="4" s="1"/>
  <c r="AZ46" i="4"/>
  <c r="BO46" i="4" s="1"/>
  <c r="BA46" i="4"/>
  <c r="BP46" i="4" s="1"/>
  <c r="BB46" i="4"/>
  <c r="BQ46" i="4" s="1"/>
  <c r="BC46" i="4"/>
  <c r="BR46" i="4" s="1"/>
  <c r="BD46" i="4"/>
  <c r="BS46" i="4" s="1"/>
  <c r="BE46" i="4"/>
  <c r="BT46" i="4" s="1"/>
  <c r="BF46" i="4"/>
  <c r="BU46" i="4" s="1"/>
  <c r="BG46" i="4"/>
  <c r="BV46" i="4" s="1"/>
  <c r="BH46" i="4"/>
  <c r="BW46" i="4" s="1"/>
  <c r="BI46" i="4"/>
  <c r="BX46" i="4" s="1"/>
  <c r="BJ46" i="4"/>
  <c r="BY46" i="4" s="1"/>
  <c r="BK46" i="4"/>
  <c r="BZ46" i="4" s="1"/>
  <c r="AW50" i="4"/>
  <c r="AX50" i="4"/>
  <c r="BM50" i="4" s="1"/>
  <c r="AY50" i="4"/>
  <c r="BN50" i="4" s="1"/>
  <c r="AZ50" i="4"/>
  <c r="BA50" i="4"/>
  <c r="BP50" i="4" s="1"/>
  <c r="BB50" i="4"/>
  <c r="BQ50" i="4" s="1"/>
  <c r="BC50" i="4"/>
  <c r="BR50" i="4" s="1"/>
  <c r="BD50" i="4"/>
  <c r="BS50" i="4" s="1"/>
  <c r="BE50" i="4"/>
  <c r="BT50" i="4" s="1"/>
  <c r="BF50" i="4"/>
  <c r="BU50" i="4" s="1"/>
  <c r="BG50" i="4"/>
  <c r="BV50" i="4" s="1"/>
  <c r="BH50" i="4"/>
  <c r="BW50" i="4" s="1"/>
  <c r="BI50" i="4"/>
  <c r="BX50" i="4" s="1"/>
  <c r="BJ50" i="4"/>
  <c r="BY50" i="4" s="1"/>
  <c r="BK50" i="4"/>
  <c r="BZ50" i="4" s="1"/>
  <c r="AW49" i="4"/>
  <c r="BL49" i="4" s="1"/>
  <c r="AX49" i="4"/>
  <c r="BM49" i="4" s="1"/>
  <c r="AY49" i="4"/>
  <c r="BN49" i="4" s="1"/>
  <c r="AZ49" i="4"/>
  <c r="BO49" i="4" s="1"/>
  <c r="BA49" i="4"/>
  <c r="BP49" i="4" s="1"/>
  <c r="BB49" i="4"/>
  <c r="BQ49" i="4" s="1"/>
  <c r="BC49" i="4"/>
  <c r="BR49" i="4" s="1"/>
  <c r="BD49" i="4"/>
  <c r="BS49" i="4" s="1"/>
  <c r="BE49" i="4"/>
  <c r="BT49" i="4" s="1"/>
  <c r="BF49" i="4"/>
  <c r="BU49" i="4" s="1"/>
  <c r="BG49" i="4"/>
  <c r="BV49" i="4" s="1"/>
  <c r="BH49" i="4"/>
  <c r="BW49" i="4" s="1"/>
  <c r="BI49" i="4"/>
  <c r="BX49" i="4" s="1"/>
  <c r="BJ49" i="4"/>
  <c r="BY49" i="4" s="1"/>
  <c r="BK49" i="4"/>
  <c r="BZ49" i="4" s="1"/>
  <c r="AW54" i="4"/>
  <c r="AX54" i="4"/>
  <c r="BM54" i="4" s="1"/>
  <c r="AY54" i="4"/>
  <c r="BN54" i="4" s="1"/>
  <c r="AZ54" i="4"/>
  <c r="BO54" i="4" s="1"/>
  <c r="BA54" i="4"/>
  <c r="BP54" i="4" s="1"/>
  <c r="BB54" i="4"/>
  <c r="BQ54" i="4" s="1"/>
  <c r="BC54" i="4"/>
  <c r="BR54" i="4" s="1"/>
  <c r="BD54" i="4"/>
  <c r="BS54" i="4" s="1"/>
  <c r="BE54" i="4"/>
  <c r="BT54" i="4" s="1"/>
  <c r="BF54" i="4"/>
  <c r="BU54" i="4" s="1"/>
  <c r="BG54" i="4"/>
  <c r="BV54" i="4" s="1"/>
  <c r="BH54" i="4"/>
  <c r="BW54" i="4" s="1"/>
  <c r="BI54" i="4"/>
  <c r="BX54" i="4" s="1"/>
  <c r="BJ54" i="4"/>
  <c r="BY54" i="4" s="1"/>
  <c r="BK54" i="4"/>
  <c r="BZ54" i="4" s="1"/>
  <c r="AW55" i="4"/>
  <c r="AX55" i="4"/>
  <c r="BM55" i="4" s="1"/>
  <c r="AY55" i="4"/>
  <c r="BN55" i="4" s="1"/>
  <c r="AZ55" i="4"/>
  <c r="BO55" i="4" s="1"/>
  <c r="BA55" i="4"/>
  <c r="BP55" i="4" s="1"/>
  <c r="BB55" i="4"/>
  <c r="BQ55" i="4" s="1"/>
  <c r="BC55" i="4"/>
  <c r="BR55" i="4" s="1"/>
  <c r="BD55" i="4"/>
  <c r="BS55" i="4" s="1"/>
  <c r="BE55" i="4"/>
  <c r="BT55" i="4" s="1"/>
  <c r="BF55" i="4"/>
  <c r="BU55" i="4" s="1"/>
  <c r="BG55" i="4"/>
  <c r="BV55" i="4" s="1"/>
  <c r="BH55" i="4"/>
  <c r="BW55" i="4" s="1"/>
  <c r="BI55" i="4"/>
  <c r="BX55" i="4" s="1"/>
  <c r="BJ55" i="4"/>
  <c r="BY55" i="4" s="1"/>
  <c r="BK55" i="4"/>
  <c r="BZ55" i="4" s="1"/>
  <c r="AW57" i="4"/>
  <c r="BL57" i="4" s="1"/>
  <c r="AX57" i="4"/>
  <c r="BM57" i="4" s="1"/>
  <c r="AY57" i="4"/>
  <c r="BN57" i="4" s="1"/>
  <c r="AZ57" i="4"/>
  <c r="BO57" i="4" s="1"/>
  <c r="BA57" i="4"/>
  <c r="BP57" i="4" s="1"/>
  <c r="BB57" i="4"/>
  <c r="BQ57" i="4" s="1"/>
  <c r="BC57" i="4"/>
  <c r="BR57" i="4" s="1"/>
  <c r="BD57" i="4"/>
  <c r="BS57" i="4" s="1"/>
  <c r="BE57" i="4"/>
  <c r="BT57" i="4" s="1"/>
  <c r="BF57" i="4"/>
  <c r="BU57" i="4" s="1"/>
  <c r="BG57" i="4"/>
  <c r="BV57" i="4" s="1"/>
  <c r="BH57" i="4"/>
  <c r="BW57" i="4" s="1"/>
  <c r="BI57" i="4"/>
  <c r="BX57" i="4" s="1"/>
  <c r="BJ57" i="4"/>
  <c r="BY57" i="4" s="1"/>
  <c r="BK57" i="4"/>
  <c r="BZ57" i="4" s="1"/>
  <c r="AW58" i="4"/>
  <c r="BL58" i="4" s="1"/>
  <c r="AX58" i="4"/>
  <c r="BM58" i="4" s="1"/>
  <c r="AY58" i="4"/>
  <c r="BN58" i="4" s="1"/>
  <c r="AZ58" i="4"/>
  <c r="BO58" i="4" s="1"/>
  <c r="BA58" i="4"/>
  <c r="BP58" i="4" s="1"/>
  <c r="BB58" i="4"/>
  <c r="BQ58" i="4" s="1"/>
  <c r="BC58" i="4"/>
  <c r="BR58" i="4" s="1"/>
  <c r="BD58" i="4"/>
  <c r="BS58" i="4" s="1"/>
  <c r="BE58" i="4"/>
  <c r="BT58" i="4" s="1"/>
  <c r="BF58" i="4"/>
  <c r="BU58" i="4" s="1"/>
  <c r="BG58" i="4"/>
  <c r="BV58" i="4" s="1"/>
  <c r="BH58" i="4"/>
  <c r="BW58" i="4" s="1"/>
  <c r="BI58" i="4"/>
  <c r="BX58" i="4" s="1"/>
  <c r="BJ58" i="4"/>
  <c r="BY58" i="4" s="1"/>
  <c r="BK58" i="4"/>
  <c r="BZ58" i="4" s="1"/>
  <c r="AW59" i="4"/>
  <c r="BL59" i="4" s="1"/>
  <c r="AX59" i="4"/>
  <c r="BM59" i="4" s="1"/>
  <c r="AY59" i="4"/>
  <c r="BN59" i="4" s="1"/>
  <c r="AZ59" i="4"/>
  <c r="BO59" i="4" s="1"/>
  <c r="BA59" i="4"/>
  <c r="BP59" i="4" s="1"/>
  <c r="BB59" i="4"/>
  <c r="BQ59" i="4" s="1"/>
  <c r="BC59" i="4"/>
  <c r="BR59" i="4" s="1"/>
  <c r="BD59" i="4"/>
  <c r="BE59" i="4"/>
  <c r="BT59" i="4" s="1"/>
  <c r="BF59" i="4"/>
  <c r="BU59" i="4" s="1"/>
  <c r="BG59" i="4"/>
  <c r="BV59" i="4" s="1"/>
  <c r="BH59" i="4"/>
  <c r="BW59" i="4" s="1"/>
  <c r="BI59" i="4"/>
  <c r="BX59" i="4" s="1"/>
  <c r="BJ59" i="4"/>
  <c r="BY59" i="4" s="1"/>
  <c r="BK59" i="4"/>
  <c r="BZ59" i="4" s="1"/>
  <c r="AW60" i="4"/>
  <c r="BL60" i="4" s="1"/>
  <c r="AX60" i="4"/>
  <c r="BM60" i="4" s="1"/>
  <c r="AY60" i="4"/>
  <c r="BN60" i="4" s="1"/>
  <c r="AZ60" i="4"/>
  <c r="BO60" i="4" s="1"/>
  <c r="BA60" i="4"/>
  <c r="BP60" i="4" s="1"/>
  <c r="BB60" i="4"/>
  <c r="BQ60" i="4" s="1"/>
  <c r="BC60" i="4"/>
  <c r="BR60" i="4" s="1"/>
  <c r="BD60" i="4"/>
  <c r="BS60" i="4" s="1"/>
  <c r="BE60" i="4"/>
  <c r="BT60" i="4" s="1"/>
  <c r="BF60" i="4"/>
  <c r="BU60" i="4" s="1"/>
  <c r="BG60" i="4"/>
  <c r="BV60" i="4" s="1"/>
  <c r="BH60" i="4"/>
  <c r="BW60" i="4" s="1"/>
  <c r="BI60" i="4"/>
  <c r="BX60" i="4" s="1"/>
  <c r="BJ60" i="4"/>
  <c r="BY60" i="4" s="1"/>
  <c r="BK60" i="4"/>
  <c r="BZ60" i="4" s="1"/>
  <c r="AW61" i="4"/>
  <c r="BL61" i="4" s="1"/>
  <c r="AX61" i="4"/>
  <c r="BM61" i="4" s="1"/>
  <c r="AY61" i="4"/>
  <c r="BN61" i="4" s="1"/>
  <c r="AZ61" i="4"/>
  <c r="BO61" i="4" s="1"/>
  <c r="BA61" i="4"/>
  <c r="BP61" i="4" s="1"/>
  <c r="BB61" i="4"/>
  <c r="BQ61" i="4" s="1"/>
  <c r="BC61" i="4"/>
  <c r="BR61" i="4" s="1"/>
  <c r="BD61" i="4"/>
  <c r="BS61" i="4" s="1"/>
  <c r="BE61" i="4"/>
  <c r="BT61" i="4" s="1"/>
  <c r="BF61" i="4"/>
  <c r="BU61" i="4" s="1"/>
  <c r="BG61" i="4"/>
  <c r="BV61" i="4" s="1"/>
  <c r="BH61" i="4"/>
  <c r="BW61" i="4" s="1"/>
  <c r="BI61" i="4"/>
  <c r="BX61" i="4" s="1"/>
  <c r="BJ61" i="4"/>
  <c r="BY61" i="4" s="1"/>
  <c r="BK61" i="4"/>
  <c r="BZ61" i="4" s="1"/>
  <c r="AW63" i="4"/>
  <c r="AX63" i="4"/>
  <c r="BM63" i="4" s="1"/>
  <c r="AY63" i="4"/>
  <c r="BN63" i="4" s="1"/>
  <c r="AZ63" i="4"/>
  <c r="BO63" i="4" s="1"/>
  <c r="BA63" i="4"/>
  <c r="BP63" i="4" s="1"/>
  <c r="BB63" i="4"/>
  <c r="BQ63" i="4" s="1"/>
  <c r="BC63" i="4"/>
  <c r="BR63" i="4" s="1"/>
  <c r="BD63" i="4"/>
  <c r="BS63" i="4" s="1"/>
  <c r="BE63" i="4"/>
  <c r="BT63" i="4" s="1"/>
  <c r="BF63" i="4"/>
  <c r="BU63" i="4" s="1"/>
  <c r="BG63" i="4"/>
  <c r="BV63" i="4" s="1"/>
  <c r="BH63" i="4"/>
  <c r="BW63" i="4" s="1"/>
  <c r="BI63" i="4"/>
  <c r="BX63" i="4" s="1"/>
  <c r="BJ63" i="4"/>
  <c r="BY63" i="4" s="1"/>
  <c r="BK63" i="4"/>
  <c r="BZ63" i="4" s="1"/>
  <c r="AW65" i="4"/>
  <c r="BL65" i="4" s="1"/>
  <c r="AX65" i="4"/>
  <c r="AY65" i="4"/>
  <c r="BN65" i="4" s="1"/>
  <c r="AZ65" i="4"/>
  <c r="BO65" i="4" s="1"/>
  <c r="BA65" i="4"/>
  <c r="BP65" i="4" s="1"/>
  <c r="BB65" i="4"/>
  <c r="BQ65" i="4" s="1"/>
  <c r="BC65" i="4"/>
  <c r="BR65" i="4" s="1"/>
  <c r="BD65" i="4"/>
  <c r="BS65" i="4" s="1"/>
  <c r="BE65" i="4"/>
  <c r="BT65" i="4" s="1"/>
  <c r="BF65" i="4"/>
  <c r="BU65" i="4" s="1"/>
  <c r="BG65" i="4"/>
  <c r="BV65" i="4" s="1"/>
  <c r="BH65" i="4"/>
  <c r="BW65" i="4" s="1"/>
  <c r="BI65" i="4"/>
  <c r="BX65" i="4" s="1"/>
  <c r="BJ65" i="4"/>
  <c r="BY65" i="4" s="1"/>
  <c r="BK65" i="4"/>
  <c r="BZ65" i="4" s="1"/>
  <c r="AW67" i="4"/>
  <c r="BL67" i="4" s="1"/>
  <c r="AX67" i="4"/>
  <c r="BM67" i="4" s="1"/>
  <c r="AY67" i="4"/>
  <c r="BN67" i="4" s="1"/>
  <c r="AZ67" i="4"/>
  <c r="BO67" i="4" s="1"/>
  <c r="BA67" i="4"/>
  <c r="BP67" i="4" s="1"/>
  <c r="BB67" i="4"/>
  <c r="BQ67" i="4" s="1"/>
  <c r="BC67" i="4"/>
  <c r="BR67" i="4" s="1"/>
  <c r="BD67" i="4"/>
  <c r="BS67" i="4" s="1"/>
  <c r="BE67" i="4"/>
  <c r="BT67" i="4" s="1"/>
  <c r="BF67" i="4"/>
  <c r="BU67" i="4" s="1"/>
  <c r="BG67" i="4"/>
  <c r="BV67" i="4" s="1"/>
  <c r="BH67" i="4"/>
  <c r="BW67" i="4" s="1"/>
  <c r="BI67" i="4"/>
  <c r="BX67" i="4" s="1"/>
  <c r="BJ67" i="4"/>
  <c r="BY67" i="4" s="1"/>
  <c r="BK67" i="4"/>
  <c r="BZ67" i="4" s="1"/>
  <c r="AW72" i="4"/>
  <c r="BL72" i="4" s="1"/>
  <c r="AX72" i="4"/>
  <c r="BM72" i="4" s="1"/>
  <c r="AY72" i="4"/>
  <c r="BN72" i="4" s="1"/>
  <c r="AZ72" i="4"/>
  <c r="BO72" i="4" s="1"/>
  <c r="BA72" i="4"/>
  <c r="BP72" i="4" s="1"/>
  <c r="BB72" i="4"/>
  <c r="BQ72" i="4" s="1"/>
  <c r="BC72" i="4"/>
  <c r="BR72" i="4" s="1"/>
  <c r="BD72" i="4"/>
  <c r="BS72" i="4" s="1"/>
  <c r="BE72" i="4"/>
  <c r="BT72" i="4" s="1"/>
  <c r="BF72" i="4"/>
  <c r="BG72" i="4"/>
  <c r="BV72" i="4" s="1"/>
  <c r="BH72" i="4"/>
  <c r="BW72" i="4" s="1"/>
  <c r="BI72" i="4"/>
  <c r="BX72" i="4" s="1"/>
  <c r="BJ72" i="4"/>
  <c r="BY72" i="4" s="1"/>
  <c r="BK72" i="4"/>
  <c r="BZ72" i="4" s="1"/>
  <c r="AW76" i="4"/>
  <c r="BL76" i="4" s="1"/>
  <c r="AX76" i="4"/>
  <c r="BM76" i="4" s="1"/>
  <c r="AY76" i="4"/>
  <c r="BN76" i="4" s="1"/>
  <c r="AZ76" i="4"/>
  <c r="BO76" i="4" s="1"/>
  <c r="BA76" i="4"/>
  <c r="BP76" i="4" s="1"/>
  <c r="BB76" i="4"/>
  <c r="BQ76" i="4" s="1"/>
  <c r="BC76" i="4"/>
  <c r="BR76" i="4" s="1"/>
  <c r="BD76" i="4"/>
  <c r="BS76" i="4" s="1"/>
  <c r="BE76" i="4"/>
  <c r="BT76" i="4" s="1"/>
  <c r="BF76" i="4"/>
  <c r="BU76" i="4" s="1"/>
  <c r="BG76" i="4"/>
  <c r="BH76" i="4"/>
  <c r="BW76" i="4" s="1"/>
  <c r="BI76" i="4"/>
  <c r="BX76" i="4" s="1"/>
  <c r="BJ76" i="4"/>
  <c r="BY76" i="4" s="1"/>
  <c r="BK76" i="4"/>
  <c r="BZ76" i="4" s="1"/>
  <c r="AW79" i="4"/>
  <c r="BL79" i="4" s="1"/>
  <c r="AX79" i="4"/>
  <c r="BM79" i="4" s="1"/>
  <c r="AY79" i="4"/>
  <c r="BN79" i="4" s="1"/>
  <c r="AZ79" i="4"/>
  <c r="BO79" i="4" s="1"/>
  <c r="BA79" i="4"/>
  <c r="BP79" i="4" s="1"/>
  <c r="BB79" i="4"/>
  <c r="BQ79" i="4" s="1"/>
  <c r="BC79" i="4"/>
  <c r="BR79" i="4" s="1"/>
  <c r="BD79" i="4"/>
  <c r="BS79" i="4" s="1"/>
  <c r="BE79" i="4"/>
  <c r="BT79" i="4" s="1"/>
  <c r="BF79" i="4"/>
  <c r="BU79" i="4" s="1"/>
  <c r="BG79" i="4"/>
  <c r="BV79" i="4" s="1"/>
  <c r="BH79" i="4"/>
  <c r="BW79" i="4" s="1"/>
  <c r="BI79" i="4"/>
  <c r="BX79" i="4" s="1"/>
  <c r="BJ79" i="4"/>
  <c r="BY79" i="4" s="1"/>
  <c r="BK79" i="4"/>
  <c r="BZ79" i="4" s="1"/>
  <c r="AW81" i="4"/>
  <c r="BL81" i="4" s="1"/>
  <c r="AX81" i="4"/>
  <c r="BM81" i="4" s="1"/>
  <c r="AY81" i="4"/>
  <c r="BN81" i="4" s="1"/>
  <c r="AZ81" i="4"/>
  <c r="BO81" i="4" s="1"/>
  <c r="BA81" i="4"/>
  <c r="BP81" i="4" s="1"/>
  <c r="BB81" i="4"/>
  <c r="BQ81" i="4" s="1"/>
  <c r="BC81" i="4"/>
  <c r="BR81" i="4" s="1"/>
  <c r="BD81" i="4"/>
  <c r="BS81" i="4" s="1"/>
  <c r="BE81" i="4"/>
  <c r="BT81" i="4" s="1"/>
  <c r="BF81" i="4"/>
  <c r="BU81" i="4" s="1"/>
  <c r="BG81" i="4"/>
  <c r="BV81" i="4" s="1"/>
  <c r="BH81" i="4"/>
  <c r="BI81" i="4"/>
  <c r="BX81" i="4" s="1"/>
  <c r="BJ81" i="4"/>
  <c r="BY81" i="4" s="1"/>
  <c r="BK81" i="4"/>
  <c r="BZ81" i="4" s="1"/>
  <c r="AW83" i="4"/>
  <c r="AX83" i="4"/>
  <c r="BM83" i="4" s="1"/>
  <c r="AY83" i="4"/>
  <c r="BN83" i="4" s="1"/>
  <c r="AZ83" i="4"/>
  <c r="BO83" i="4" s="1"/>
  <c r="BA83" i="4"/>
  <c r="BP83" i="4" s="1"/>
  <c r="BB83" i="4"/>
  <c r="BQ83" i="4" s="1"/>
  <c r="BC83" i="4"/>
  <c r="BR83" i="4" s="1"/>
  <c r="BD83" i="4"/>
  <c r="BS83" i="4" s="1"/>
  <c r="BE83" i="4"/>
  <c r="BT83" i="4" s="1"/>
  <c r="BF83" i="4"/>
  <c r="BU83" i="4" s="1"/>
  <c r="BG83" i="4"/>
  <c r="BV83" i="4" s="1"/>
  <c r="BH83" i="4"/>
  <c r="BW83" i="4" s="1"/>
  <c r="BI83" i="4"/>
  <c r="BX83" i="4" s="1"/>
  <c r="BJ83" i="4"/>
  <c r="BY83" i="4" s="1"/>
  <c r="BK83" i="4"/>
  <c r="BZ83" i="4" s="1"/>
  <c r="AW84" i="4"/>
  <c r="AX84" i="4"/>
  <c r="BM84" i="4" s="1"/>
  <c r="AY84" i="4"/>
  <c r="BN84" i="4" s="1"/>
  <c r="AZ84" i="4"/>
  <c r="BO84" i="4" s="1"/>
  <c r="BA84" i="4"/>
  <c r="BP84" i="4" s="1"/>
  <c r="BB84" i="4"/>
  <c r="BQ84" i="4" s="1"/>
  <c r="BC84" i="4"/>
  <c r="BR84" i="4" s="1"/>
  <c r="BD84" i="4"/>
  <c r="BS84" i="4" s="1"/>
  <c r="BE84" i="4"/>
  <c r="BT84" i="4" s="1"/>
  <c r="BF84" i="4"/>
  <c r="BU84" i="4" s="1"/>
  <c r="BG84" i="4"/>
  <c r="BV84" i="4" s="1"/>
  <c r="BH84" i="4"/>
  <c r="BW84" i="4" s="1"/>
  <c r="BI84" i="4"/>
  <c r="BJ84" i="4"/>
  <c r="BY84" i="4" s="1"/>
  <c r="BK84" i="4"/>
  <c r="BZ84" i="4" s="1"/>
  <c r="AW85" i="4"/>
  <c r="BL85" i="4" s="1"/>
  <c r="AX85" i="4"/>
  <c r="BM85" i="4" s="1"/>
  <c r="AY85" i="4"/>
  <c r="AZ85" i="4"/>
  <c r="BO85" i="4" s="1"/>
  <c r="BA85" i="4"/>
  <c r="BP85" i="4" s="1"/>
  <c r="BB85" i="4"/>
  <c r="BQ85" i="4" s="1"/>
  <c r="BC85" i="4"/>
  <c r="BR85" i="4" s="1"/>
  <c r="BD85" i="4"/>
  <c r="BS85" i="4" s="1"/>
  <c r="BE85" i="4"/>
  <c r="BT85" i="4" s="1"/>
  <c r="BF85" i="4"/>
  <c r="BU85" i="4" s="1"/>
  <c r="BG85" i="4"/>
  <c r="BV85" i="4" s="1"/>
  <c r="BH85" i="4"/>
  <c r="BW85" i="4" s="1"/>
  <c r="BI85" i="4"/>
  <c r="BX85" i="4" s="1"/>
  <c r="BJ85" i="4"/>
  <c r="BY85" i="4" s="1"/>
  <c r="BK85" i="4"/>
  <c r="BZ85" i="4" s="1"/>
  <c r="AW86" i="4"/>
  <c r="BL86" i="4" s="1"/>
  <c r="AX86" i="4"/>
  <c r="BM86" i="4" s="1"/>
  <c r="AY86" i="4"/>
  <c r="BN86" i="4" s="1"/>
  <c r="AZ86" i="4"/>
  <c r="BO86" i="4" s="1"/>
  <c r="BA86" i="4"/>
  <c r="BP86" i="4" s="1"/>
  <c r="BB86" i="4"/>
  <c r="BQ86" i="4" s="1"/>
  <c r="BC86" i="4"/>
  <c r="BR86" i="4" s="1"/>
  <c r="BD86" i="4"/>
  <c r="BS86" i="4" s="1"/>
  <c r="BE86" i="4"/>
  <c r="BT86" i="4" s="1"/>
  <c r="BF86" i="4"/>
  <c r="BU86" i="4" s="1"/>
  <c r="BG86" i="4"/>
  <c r="BV86" i="4" s="1"/>
  <c r="BH86" i="4"/>
  <c r="BW86" i="4" s="1"/>
  <c r="BI86" i="4"/>
  <c r="BX86" i="4" s="1"/>
  <c r="BJ86" i="4"/>
  <c r="BK86" i="4"/>
  <c r="BZ86" i="4" s="1"/>
  <c r="AW91" i="4"/>
  <c r="BL91" i="4" s="1"/>
  <c r="AX91" i="4"/>
  <c r="BM91" i="4" s="1"/>
  <c r="AY91" i="4"/>
  <c r="BN91" i="4" s="1"/>
  <c r="AZ91" i="4"/>
  <c r="BO91" i="4" s="1"/>
  <c r="BA91" i="4"/>
  <c r="BP91" i="4" s="1"/>
  <c r="BB91" i="4"/>
  <c r="BQ91" i="4" s="1"/>
  <c r="BC91" i="4"/>
  <c r="BR91" i="4" s="1"/>
  <c r="BD91" i="4"/>
  <c r="BS91" i="4" s="1"/>
  <c r="BE91" i="4"/>
  <c r="BT91" i="4" s="1"/>
  <c r="BF91" i="4"/>
  <c r="BU91" i="4" s="1"/>
  <c r="BG91" i="4"/>
  <c r="BV91" i="4" s="1"/>
  <c r="BH91" i="4"/>
  <c r="BW91" i="4" s="1"/>
  <c r="BI91" i="4"/>
  <c r="BX91" i="4" s="1"/>
  <c r="BJ91" i="4"/>
  <c r="BY91" i="4" s="1"/>
  <c r="BK91" i="4"/>
  <c r="BZ91" i="4" s="1"/>
  <c r="AW95" i="4"/>
  <c r="BL95" i="4" s="1"/>
  <c r="AX95" i="4"/>
  <c r="BM95" i="4" s="1"/>
  <c r="AY95" i="4"/>
  <c r="BN95" i="4" s="1"/>
  <c r="AZ95" i="4"/>
  <c r="BO95" i="4" s="1"/>
  <c r="BA95" i="4"/>
  <c r="BP95" i="4" s="1"/>
  <c r="BB95" i="4"/>
  <c r="BQ95" i="4" s="1"/>
  <c r="BC95" i="4"/>
  <c r="BR95" i="4" s="1"/>
  <c r="BD95" i="4"/>
  <c r="BS95" i="4" s="1"/>
  <c r="BE95" i="4"/>
  <c r="BT95" i="4" s="1"/>
  <c r="BF95" i="4"/>
  <c r="BU95" i="4" s="1"/>
  <c r="BG95" i="4"/>
  <c r="BV95" i="4" s="1"/>
  <c r="BH95" i="4"/>
  <c r="BW95" i="4" s="1"/>
  <c r="BI95" i="4"/>
  <c r="BX95" i="4" s="1"/>
  <c r="BJ95" i="4"/>
  <c r="BY95" i="4" s="1"/>
  <c r="BK95" i="4"/>
  <c r="BZ95" i="4" s="1"/>
  <c r="AW94" i="4"/>
  <c r="BL94" i="4" s="1"/>
  <c r="AX94" i="4"/>
  <c r="BM94" i="4" s="1"/>
  <c r="AY94" i="4"/>
  <c r="AZ94" i="4"/>
  <c r="BO94" i="4" s="1"/>
  <c r="BA94" i="4"/>
  <c r="BP94" i="4" s="1"/>
  <c r="BB94" i="4"/>
  <c r="BQ94" i="4" s="1"/>
  <c r="BC94" i="4"/>
  <c r="BR94" i="4" s="1"/>
  <c r="BD94" i="4"/>
  <c r="BS94" i="4" s="1"/>
  <c r="BE94" i="4"/>
  <c r="BT94" i="4" s="1"/>
  <c r="BF94" i="4"/>
  <c r="BU94" i="4" s="1"/>
  <c r="BG94" i="4"/>
  <c r="BV94" i="4" s="1"/>
  <c r="BH94" i="4"/>
  <c r="BW94" i="4" s="1"/>
  <c r="BI94" i="4"/>
  <c r="BX94" i="4" s="1"/>
  <c r="BJ94" i="4"/>
  <c r="BY94" i="4" s="1"/>
  <c r="BK94" i="4"/>
  <c r="BZ94" i="4" s="1"/>
  <c r="AW102" i="4"/>
  <c r="BL102" i="4" s="1"/>
  <c r="AX102" i="4"/>
  <c r="BM102" i="4" s="1"/>
  <c r="AY102" i="4"/>
  <c r="BN102" i="4" s="1"/>
  <c r="AZ102" i="4"/>
  <c r="BO102" i="4" s="1"/>
  <c r="BA102" i="4"/>
  <c r="BP102" i="4" s="1"/>
  <c r="BB102" i="4"/>
  <c r="BQ102" i="4" s="1"/>
  <c r="BC102" i="4"/>
  <c r="BR102" i="4" s="1"/>
  <c r="BD102" i="4"/>
  <c r="BS102" i="4" s="1"/>
  <c r="BE102" i="4"/>
  <c r="BT102" i="4" s="1"/>
  <c r="BF102" i="4"/>
  <c r="BU102" i="4" s="1"/>
  <c r="BG102" i="4"/>
  <c r="BV102" i="4" s="1"/>
  <c r="BH102" i="4"/>
  <c r="BW102" i="4" s="1"/>
  <c r="BI102" i="4"/>
  <c r="BX102" i="4" s="1"/>
  <c r="BJ102" i="4"/>
  <c r="BY102" i="4" s="1"/>
  <c r="BK102" i="4"/>
  <c r="BZ102" i="4" s="1"/>
  <c r="AW103" i="4"/>
  <c r="BL103" i="4" s="1"/>
  <c r="AX103" i="4"/>
  <c r="BM103" i="4" s="1"/>
  <c r="AY103" i="4"/>
  <c r="BN103" i="4" s="1"/>
  <c r="AZ103" i="4"/>
  <c r="BO103" i="4" s="1"/>
  <c r="BA103" i="4"/>
  <c r="BP103" i="4" s="1"/>
  <c r="BB103" i="4"/>
  <c r="BQ103" i="4" s="1"/>
  <c r="BC103" i="4"/>
  <c r="BR103" i="4" s="1"/>
  <c r="BD103" i="4"/>
  <c r="BS103" i="4" s="1"/>
  <c r="BE103" i="4"/>
  <c r="BT103" i="4" s="1"/>
  <c r="BF103" i="4"/>
  <c r="BU103" i="4" s="1"/>
  <c r="BG103" i="4"/>
  <c r="BV103" i="4" s="1"/>
  <c r="BH103" i="4"/>
  <c r="BW103" i="4" s="1"/>
  <c r="BI103" i="4"/>
  <c r="BX103" i="4" s="1"/>
  <c r="BJ103" i="4"/>
  <c r="BY103" i="4" s="1"/>
  <c r="BK103" i="4"/>
  <c r="BZ103" i="4" s="1"/>
  <c r="AW104" i="4"/>
  <c r="BL104" i="4" s="1"/>
  <c r="AX104" i="4"/>
  <c r="BM104" i="4" s="1"/>
  <c r="AY104" i="4"/>
  <c r="AZ104" i="4"/>
  <c r="BO104" i="4" s="1"/>
  <c r="BA104" i="4"/>
  <c r="BP104" i="4" s="1"/>
  <c r="BB104" i="4"/>
  <c r="BQ104" i="4" s="1"/>
  <c r="BC104" i="4"/>
  <c r="BR104" i="4" s="1"/>
  <c r="BD104" i="4"/>
  <c r="BS104" i="4" s="1"/>
  <c r="BE104" i="4"/>
  <c r="BT104" i="4" s="1"/>
  <c r="BF104" i="4"/>
  <c r="BU104" i="4" s="1"/>
  <c r="BG104" i="4"/>
  <c r="BV104" i="4" s="1"/>
  <c r="BH104" i="4"/>
  <c r="BW104" i="4" s="1"/>
  <c r="BI104" i="4"/>
  <c r="BX104" i="4" s="1"/>
  <c r="BJ104" i="4"/>
  <c r="BY104" i="4" s="1"/>
  <c r="BK104" i="4"/>
  <c r="BZ104" i="4" s="1"/>
  <c r="AW108" i="4"/>
  <c r="AX108" i="4"/>
  <c r="BM108" i="4" s="1"/>
  <c r="AY108" i="4"/>
  <c r="BN108" i="4" s="1"/>
  <c r="AZ108" i="4"/>
  <c r="BO108" i="4" s="1"/>
  <c r="BA108" i="4"/>
  <c r="BP108" i="4" s="1"/>
  <c r="BB108" i="4"/>
  <c r="BQ108" i="4" s="1"/>
  <c r="BC108" i="4"/>
  <c r="BR108" i="4" s="1"/>
  <c r="BD108" i="4"/>
  <c r="BS108" i="4" s="1"/>
  <c r="BE108" i="4"/>
  <c r="BT108" i="4" s="1"/>
  <c r="BF108" i="4"/>
  <c r="BU108" i="4" s="1"/>
  <c r="BG108" i="4"/>
  <c r="BV108" i="4" s="1"/>
  <c r="BH108" i="4"/>
  <c r="BW108" i="4" s="1"/>
  <c r="BI108" i="4"/>
  <c r="BX108" i="4" s="1"/>
  <c r="BJ108" i="4"/>
  <c r="BY108" i="4" s="1"/>
  <c r="BK108" i="4"/>
  <c r="BZ108" i="4" s="1"/>
  <c r="AW109" i="4"/>
  <c r="BL109" i="4" s="1"/>
  <c r="AX109" i="4"/>
  <c r="BM109" i="4" s="1"/>
  <c r="AY109" i="4"/>
  <c r="BN109" i="4" s="1"/>
  <c r="AZ109" i="4"/>
  <c r="BA109" i="4"/>
  <c r="BP109" i="4" s="1"/>
  <c r="BB109" i="4"/>
  <c r="BC109" i="4"/>
  <c r="BD109" i="4"/>
  <c r="BE109" i="4"/>
  <c r="BF109" i="4"/>
  <c r="BG109" i="4"/>
  <c r="BH109" i="4"/>
  <c r="BI109" i="4"/>
  <c r="BJ109" i="4"/>
  <c r="BK109" i="4"/>
  <c r="AW110" i="4"/>
  <c r="BL110" i="4" s="1"/>
  <c r="AX110" i="4"/>
  <c r="BM110" i="4" s="1"/>
  <c r="AY110" i="4"/>
  <c r="BN110" i="4" s="1"/>
  <c r="AZ110" i="4"/>
  <c r="BO110" i="4" s="1"/>
  <c r="BA110" i="4"/>
  <c r="BP110" i="4" s="1"/>
  <c r="BB110" i="4"/>
  <c r="BQ110" i="4" s="1"/>
  <c r="BC110" i="4"/>
  <c r="BR110" i="4" s="1"/>
  <c r="BD110" i="4"/>
  <c r="BS110" i="4" s="1"/>
  <c r="BE110" i="4"/>
  <c r="BT110" i="4" s="1"/>
  <c r="BF110" i="4"/>
  <c r="BU110" i="4" s="1"/>
  <c r="BG110" i="4"/>
  <c r="BV110" i="4" s="1"/>
  <c r="BH110" i="4"/>
  <c r="BW110" i="4" s="1"/>
  <c r="BI110" i="4"/>
  <c r="BX110" i="4" s="1"/>
  <c r="BJ110" i="4"/>
  <c r="BY110" i="4" s="1"/>
  <c r="BK110" i="4"/>
  <c r="BZ110" i="4" s="1"/>
  <c r="AW111" i="4"/>
  <c r="BL111" i="4" s="1"/>
  <c r="AX111" i="4"/>
  <c r="BM111" i="4" s="1"/>
  <c r="AY111" i="4"/>
  <c r="AZ111" i="4"/>
  <c r="BO111" i="4" s="1"/>
  <c r="BA111" i="4"/>
  <c r="BP111" i="4" s="1"/>
  <c r="BB111" i="4"/>
  <c r="BQ111" i="4" s="1"/>
  <c r="BC111" i="4"/>
  <c r="BR111" i="4" s="1"/>
  <c r="BD111" i="4"/>
  <c r="BS111" i="4" s="1"/>
  <c r="BE111" i="4"/>
  <c r="BT111" i="4" s="1"/>
  <c r="BF111" i="4"/>
  <c r="BU111" i="4" s="1"/>
  <c r="BG111" i="4"/>
  <c r="BV111" i="4" s="1"/>
  <c r="BH111" i="4"/>
  <c r="BW111" i="4" s="1"/>
  <c r="BI111" i="4"/>
  <c r="BX111" i="4" s="1"/>
  <c r="BJ111" i="4"/>
  <c r="BY111" i="4" s="1"/>
  <c r="BK111" i="4"/>
  <c r="BZ111" i="4" s="1"/>
  <c r="AW112" i="4"/>
  <c r="BL112" i="4" s="1"/>
  <c r="AX112" i="4"/>
  <c r="BM112" i="4" s="1"/>
  <c r="AY112" i="4"/>
  <c r="BN112" i="4" s="1"/>
  <c r="AZ112" i="4"/>
  <c r="BO112" i="4" s="1"/>
  <c r="BA112" i="4"/>
  <c r="BP112" i="4" s="1"/>
  <c r="BB112" i="4"/>
  <c r="BQ112" i="4" s="1"/>
  <c r="BC112" i="4"/>
  <c r="BR112" i="4" s="1"/>
  <c r="BD112" i="4"/>
  <c r="BS112" i="4" s="1"/>
  <c r="BE112" i="4"/>
  <c r="BT112" i="4" s="1"/>
  <c r="BF112" i="4"/>
  <c r="BU112" i="4" s="1"/>
  <c r="BG112" i="4"/>
  <c r="BV112" i="4" s="1"/>
  <c r="BH112" i="4"/>
  <c r="BW112" i="4" s="1"/>
  <c r="BI112" i="4"/>
  <c r="BX112" i="4" s="1"/>
  <c r="BJ112" i="4"/>
  <c r="BY112" i="4" s="1"/>
  <c r="BK112" i="4"/>
  <c r="BZ112" i="4" s="1"/>
  <c r="AW123" i="4"/>
  <c r="BL123" i="4" s="1"/>
  <c r="AX123" i="4"/>
  <c r="AY123" i="4"/>
  <c r="BN123" i="4" s="1"/>
  <c r="AZ123" i="4"/>
  <c r="BO123" i="4" s="1"/>
  <c r="BA123" i="4"/>
  <c r="BP123" i="4" s="1"/>
  <c r="BB123" i="4"/>
  <c r="BQ123" i="4" s="1"/>
  <c r="BC123" i="4"/>
  <c r="BR123" i="4" s="1"/>
  <c r="BD123" i="4"/>
  <c r="BS123" i="4" s="1"/>
  <c r="BE123" i="4"/>
  <c r="BT123" i="4" s="1"/>
  <c r="BF123" i="4"/>
  <c r="BU123" i="4" s="1"/>
  <c r="BG123" i="4"/>
  <c r="BV123" i="4" s="1"/>
  <c r="BH123" i="4"/>
  <c r="BW123" i="4" s="1"/>
  <c r="BI123" i="4"/>
  <c r="BX123" i="4" s="1"/>
  <c r="BJ123" i="4"/>
  <c r="BY123" i="4" s="1"/>
  <c r="BK123" i="4"/>
  <c r="BZ123" i="4" s="1"/>
  <c r="BK38" i="4"/>
  <c r="BJ38" i="4"/>
  <c r="BI38" i="4"/>
  <c r="BH38" i="4"/>
  <c r="BG38" i="4"/>
  <c r="BF38" i="4"/>
  <c r="BE38" i="4"/>
  <c r="BD38" i="4"/>
  <c r="BC38" i="4"/>
  <c r="BB38" i="4"/>
  <c r="BA38" i="4"/>
  <c r="AZ38" i="4"/>
  <c r="AY38" i="4"/>
  <c r="AX38" i="4"/>
  <c r="AW38" i="4"/>
  <c r="E15" i="5"/>
  <c r="E16" i="5"/>
  <c r="E17" i="5"/>
  <c r="E18" i="5"/>
  <c r="E19" i="5"/>
  <c r="E20" i="5"/>
  <c r="E21" i="5"/>
  <c r="E22" i="5"/>
  <c r="E23" i="5"/>
  <c r="E24" i="5"/>
  <c r="E25" i="5"/>
  <c r="E26" i="5"/>
  <c r="E27" i="5"/>
  <c r="E28" i="5"/>
  <c r="D15" i="5"/>
  <c r="D16" i="5"/>
  <c r="D17" i="5"/>
  <c r="D18" i="5"/>
  <c r="D19" i="5"/>
  <c r="D20" i="5"/>
  <c r="D21" i="5"/>
  <c r="D22" i="5"/>
  <c r="D23" i="5"/>
  <c r="D24" i="5"/>
  <c r="D25" i="5"/>
  <c r="D26" i="5"/>
  <c r="D27" i="5"/>
  <c r="D28" i="5"/>
  <c r="BA128" i="4" l="1"/>
  <c r="BI128" i="4"/>
  <c r="AW128" i="4"/>
  <c r="BE128" i="4"/>
  <c r="AY128" i="4"/>
  <c r="G16" i="4" s="1"/>
  <c r="BC128" i="4"/>
  <c r="BG128" i="4"/>
  <c r="BK128" i="4"/>
  <c r="AZ128" i="4"/>
  <c r="BS38" i="4"/>
  <c r="BD128" i="4"/>
  <c r="G21" i="4" s="1"/>
  <c r="BH128" i="4"/>
  <c r="AX128" i="4"/>
  <c r="G15" i="4" s="1"/>
  <c r="BB128" i="4"/>
  <c r="BF128" i="4"/>
  <c r="BJ128" i="4"/>
  <c r="M108" i="4"/>
  <c r="M111" i="4"/>
  <c r="BN85" i="4"/>
  <c r="BN104" i="4"/>
  <c r="BN111" i="4"/>
  <c r="N111" i="4" s="1"/>
  <c r="O111" i="4" s="1"/>
  <c r="BN94" i="4"/>
  <c r="M63" i="4"/>
  <c r="M57" i="4"/>
  <c r="M72" i="4"/>
  <c r="BL54" i="4"/>
  <c r="BL83" i="4"/>
  <c r="M103" i="4"/>
  <c r="M65" i="4"/>
  <c r="M55" i="4"/>
  <c r="M123" i="4"/>
  <c r="M50" i="4"/>
  <c r="M40" i="4"/>
  <c r="M59" i="4"/>
  <c r="J85" i="5"/>
  <c r="BI85" i="5"/>
  <c r="K85" i="5" s="1"/>
  <c r="L85" i="5" s="1"/>
  <c r="BI77" i="5"/>
  <c r="J52" i="5"/>
  <c r="J98" i="5"/>
  <c r="BI96" i="5"/>
  <c r="BI81" i="5"/>
  <c r="BI74" i="5"/>
  <c r="BI63" i="5"/>
  <c r="BI49" i="5"/>
  <c r="J38" i="5"/>
  <c r="BI38" i="5"/>
  <c r="BI114" i="5"/>
  <c r="J110" i="5"/>
  <c r="BI110" i="5"/>
  <c r="J87" i="5"/>
  <c r="J82" i="5"/>
  <c r="BI82" i="5"/>
  <c r="J72" i="5"/>
  <c r="BI72" i="5"/>
  <c r="K72" i="5" s="1"/>
  <c r="L72" i="5" s="1"/>
  <c r="J48" i="5"/>
  <c r="BI43" i="5"/>
  <c r="BI86" i="5"/>
  <c r="BI68" i="5"/>
  <c r="BI47" i="5"/>
  <c r="J115" i="5"/>
  <c r="BI94" i="5"/>
  <c r="BI83" i="5"/>
  <c r="BI73" i="5"/>
  <c r="J62" i="5"/>
  <c r="BI62" i="5"/>
  <c r="K62" i="5" s="1"/>
  <c r="L62" i="5" s="1"/>
  <c r="J60" i="5"/>
  <c r="BI60" i="5"/>
  <c r="K60" i="5" s="1"/>
  <c r="L60" i="5" s="1"/>
  <c r="BI51" i="5"/>
  <c r="BI44" i="5"/>
  <c r="K44" i="5" s="1"/>
  <c r="L44" i="5" s="1"/>
  <c r="J44" i="5"/>
  <c r="BI122" i="5"/>
  <c r="BI106" i="5"/>
  <c r="BI97" i="5"/>
  <c r="BI87" i="5"/>
  <c r="K87" i="5" s="1"/>
  <c r="L87" i="5" s="1"/>
  <c r="M38" i="4"/>
  <c r="J100" i="5"/>
  <c r="J123" i="5"/>
  <c r="BG127" i="5"/>
  <c r="G27" i="5" s="1"/>
  <c r="BC127" i="5"/>
  <c r="G23" i="5" s="1"/>
  <c r="AY127" i="5"/>
  <c r="G19" i="5" s="1"/>
  <c r="AU127" i="5"/>
  <c r="G15" i="5" s="1"/>
  <c r="BH127" i="5"/>
  <c r="G28" i="5" s="1"/>
  <c r="BD127" i="5"/>
  <c r="G24" i="5" s="1"/>
  <c r="AZ127" i="5"/>
  <c r="G20" i="5" s="1"/>
  <c r="AV127" i="5"/>
  <c r="G16" i="5" s="1"/>
  <c r="BF127" i="5"/>
  <c r="G26" i="5" s="1"/>
  <c r="BB127" i="5"/>
  <c r="G22" i="5" s="1"/>
  <c r="AX127" i="5"/>
  <c r="G18" i="5" s="1"/>
  <c r="BE127" i="5"/>
  <c r="G25" i="5" s="1"/>
  <c r="BA127" i="5"/>
  <c r="G21" i="5" s="1"/>
  <c r="AW127" i="5"/>
  <c r="G17" i="5" s="1"/>
  <c r="J105" i="5"/>
  <c r="BV105" i="5"/>
  <c r="BN105" i="5"/>
  <c r="BN127" i="5" s="1"/>
  <c r="H19" i="5" s="1"/>
  <c r="I19" i="5" s="1"/>
  <c r="BJ105" i="5"/>
  <c r="BU105" i="5"/>
  <c r="BQ105" i="5"/>
  <c r="BQ127" i="5" s="1"/>
  <c r="H22" i="5" s="1"/>
  <c r="I22" i="5" s="1"/>
  <c r="BM105" i="5"/>
  <c r="BM127" i="5" s="1"/>
  <c r="H18" i="5" s="1"/>
  <c r="I18" i="5" s="1"/>
  <c r="BI105" i="5"/>
  <c r="BT105" i="5"/>
  <c r="BP105" i="5"/>
  <c r="BP127" i="5" s="1"/>
  <c r="H21" i="5" s="1"/>
  <c r="I21" i="5" s="1"/>
  <c r="BL105" i="5"/>
  <c r="BL127" i="5" s="1"/>
  <c r="H17" i="5" s="1"/>
  <c r="I17" i="5" s="1"/>
  <c r="AT127" i="5"/>
  <c r="G14" i="5" s="1"/>
  <c r="BW105" i="5"/>
  <c r="BS105" i="5"/>
  <c r="BO105" i="5"/>
  <c r="BO127" i="5" s="1"/>
  <c r="H20" i="5" s="1"/>
  <c r="I20" i="5" s="1"/>
  <c r="BK105" i="5"/>
  <c r="N57" i="4"/>
  <c r="O57" i="4" s="1"/>
  <c r="N103" i="4"/>
  <c r="O103" i="4" s="1"/>
  <c r="M95" i="4"/>
  <c r="N95" i="4"/>
  <c r="O95" i="4" s="1"/>
  <c r="M86" i="4"/>
  <c r="M84" i="4"/>
  <c r="BL84" i="4"/>
  <c r="M81" i="4"/>
  <c r="M76" i="4"/>
  <c r="BS109" i="4"/>
  <c r="D17" i="4"/>
  <c r="E15" i="4"/>
  <c r="E16" i="4"/>
  <c r="E17" i="4"/>
  <c r="E18" i="4"/>
  <c r="E19" i="4"/>
  <c r="E20" i="4"/>
  <c r="E21" i="4"/>
  <c r="E22" i="4"/>
  <c r="E23" i="4"/>
  <c r="E24" i="4"/>
  <c r="E25" i="4"/>
  <c r="E26" i="4"/>
  <c r="E27" i="4"/>
  <c r="E28" i="4"/>
  <c r="D15" i="4"/>
  <c r="D16" i="4"/>
  <c r="D18" i="4"/>
  <c r="D19" i="4"/>
  <c r="D20" i="4"/>
  <c r="D21" i="4"/>
  <c r="D22" i="4"/>
  <c r="D23" i="4"/>
  <c r="D24" i="4"/>
  <c r="D25" i="4"/>
  <c r="D26" i="4"/>
  <c r="D27" i="4"/>
  <c r="D28" i="4"/>
  <c r="F28" i="6"/>
  <c r="F27" i="6"/>
  <c r="F26" i="6"/>
  <c r="F25" i="6"/>
  <c r="F24" i="6"/>
  <c r="F23" i="5"/>
  <c r="BR105" i="5" s="1"/>
  <c r="BR127" i="5" s="1"/>
  <c r="H23" i="5" s="1"/>
  <c r="I23" i="5" s="1"/>
  <c r="F22" i="5"/>
  <c r="F20" i="6"/>
  <c r="F21" i="6"/>
  <c r="F20" i="5" l="1"/>
  <c r="G20" i="6"/>
  <c r="F24" i="5"/>
  <c r="G24" i="6"/>
  <c r="F25" i="5"/>
  <c r="G25" i="6"/>
  <c r="F26" i="5"/>
  <c r="G26" i="6"/>
  <c r="F27" i="5"/>
  <c r="BV123" i="5" s="1"/>
  <c r="K123" i="5" s="1"/>
  <c r="L123" i="5" s="1"/>
  <c r="G27" i="6"/>
  <c r="F21" i="5"/>
  <c r="G21" i="6"/>
  <c r="F28" i="5"/>
  <c r="BW100" i="5" s="1"/>
  <c r="K100" i="5" s="1"/>
  <c r="L100" i="5" s="1"/>
  <c r="G28" i="6"/>
  <c r="M128" i="4"/>
  <c r="F21" i="4"/>
  <c r="BS59" i="4" s="1"/>
  <c r="N59" i="4" s="1"/>
  <c r="O59" i="4" s="1"/>
  <c r="H21" i="6"/>
  <c r="BT127" i="5"/>
  <c r="H25" i="5" s="1"/>
  <c r="I25" i="5" s="1"/>
  <c r="BS127" i="5"/>
  <c r="H24" i="5" s="1"/>
  <c r="I24" i="5" s="1"/>
  <c r="BU127" i="5"/>
  <c r="H26" i="5" s="1"/>
  <c r="I26" i="5" s="1"/>
  <c r="G29" i="5"/>
  <c r="H15" i="6"/>
  <c r="H16" i="6"/>
  <c r="K105" i="5"/>
  <c r="L105" i="5" s="1"/>
  <c r="F27" i="4"/>
  <c r="BY86" i="4" s="1"/>
  <c r="N86" i="4" s="1"/>
  <c r="O86" i="4" s="1"/>
  <c r="F23" i="4"/>
  <c r="BU72" i="4" s="1"/>
  <c r="N72" i="4" s="1"/>
  <c r="O72" i="4" s="1"/>
  <c r="F22" i="4"/>
  <c r="F26" i="4"/>
  <c r="BX84" i="4" s="1"/>
  <c r="N84" i="4" s="1"/>
  <c r="O84" i="4" s="1"/>
  <c r="F25" i="4"/>
  <c r="BW81" i="4" s="1"/>
  <c r="N81" i="4" s="1"/>
  <c r="O81" i="4" s="1"/>
  <c r="F28" i="4"/>
  <c r="F24" i="4"/>
  <c r="BV76" i="4" s="1"/>
  <c r="N76" i="4" s="1"/>
  <c r="O76" i="4" s="1"/>
  <c r="F20" i="4"/>
  <c r="BY109" i="4"/>
  <c r="BW109" i="4"/>
  <c r="BX109" i="4"/>
  <c r="BO109" i="4"/>
  <c r="BT109" i="4"/>
  <c r="BV109" i="4"/>
  <c r="BQ109" i="4"/>
  <c r="BU109" i="4"/>
  <c r="C28" i="6"/>
  <c r="C27" i="6"/>
  <c r="C26" i="6"/>
  <c r="C25" i="6"/>
  <c r="C24" i="6"/>
  <c r="C21" i="6"/>
  <c r="C15" i="6"/>
  <c r="C19" i="6"/>
  <c r="C18" i="6"/>
  <c r="C17" i="6"/>
  <c r="BW127" i="5" l="1"/>
  <c r="H28" i="5" s="1"/>
  <c r="I28" i="5" s="1"/>
  <c r="BV127" i="5"/>
  <c r="H27" i="5" s="1"/>
  <c r="I27" i="5" s="1"/>
  <c r="BS128" i="4"/>
  <c r="H21" i="4" s="1"/>
  <c r="C21" i="5"/>
  <c r="C21" i="4"/>
  <c r="C25" i="5"/>
  <c r="C25" i="4"/>
  <c r="C22" i="5"/>
  <c r="C22" i="4"/>
  <c r="C26" i="5"/>
  <c r="C26" i="4"/>
  <c r="C20" i="5"/>
  <c r="C20" i="4"/>
  <c r="C23" i="5"/>
  <c r="C23" i="4"/>
  <c r="C27" i="5"/>
  <c r="C27" i="4"/>
  <c r="C15" i="5"/>
  <c r="C15" i="4"/>
  <c r="C24" i="5"/>
  <c r="C24" i="4"/>
  <c r="C28" i="5"/>
  <c r="C28" i="4"/>
  <c r="C19" i="5"/>
  <c r="C19" i="4"/>
  <c r="C18" i="5"/>
  <c r="C18" i="4"/>
  <c r="C17" i="5"/>
  <c r="C17" i="4"/>
  <c r="BR109" i="4"/>
  <c r="I21" i="6" l="1"/>
  <c r="J21" i="6" s="1"/>
  <c r="I21" i="4"/>
  <c r="BZ109" i="4"/>
  <c r="BM38" i="4" l="1"/>
  <c r="BN38" i="4"/>
  <c r="G24" i="4"/>
  <c r="H24" i="6" s="1"/>
  <c r="BN128" i="4" l="1"/>
  <c r="H16" i="4" s="1"/>
  <c r="I16" i="4" s="1"/>
  <c r="BO38" i="4"/>
  <c r="G17" i="4"/>
  <c r="H17" i="6" s="1"/>
  <c r="BT38" i="4"/>
  <c r="G22" i="4"/>
  <c r="H22" i="6" s="1"/>
  <c r="BQ38" i="4"/>
  <c r="G19" i="4"/>
  <c r="H19" i="6" s="1"/>
  <c r="BP38" i="4"/>
  <c r="G18" i="4"/>
  <c r="H18" i="6" s="1"/>
  <c r="BU38" i="4"/>
  <c r="G23" i="4"/>
  <c r="H23" i="6" s="1"/>
  <c r="BV38" i="4"/>
  <c r="G20" i="4"/>
  <c r="H20" i="6" s="1"/>
  <c r="G27" i="4"/>
  <c r="H27" i="6" s="1"/>
  <c r="G25" i="4"/>
  <c r="H25" i="6" s="1"/>
  <c r="G26" i="4"/>
  <c r="H26" i="6" s="1"/>
  <c r="BI37" i="5"/>
  <c r="D14" i="5"/>
  <c r="BK37" i="5"/>
  <c r="BK127" i="5" s="1"/>
  <c r="H16" i="5" s="1"/>
  <c r="I16" i="5" s="1"/>
  <c r="BJ37" i="5"/>
  <c r="BP128" i="4" l="1"/>
  <c r="H18" i="4" s="1"/>
  <c r="BU128" i="4"/>
  <c r="H23" i="4" s="1"/>
  <c r="BQ128" i="4"/>
  <c r="H19" i="4" s="1"/>
  <c r="BV128" i="4"/>
  <c r="H24" i="4" s="1"/>
  <c r="BT128" i="4"/>
  <c r="H22" i="4" s="1"/>
  <c r="I16" i="6"/>
  <c r="J16" i="6" s="1"/>
  <c r="G28" i="4"/>
  <c r="H28" i="6" s="1"/>
  <c r="BX38" i="4"/>
  <c r="BY38" i="4"/>
  <c r="BR38" i="4"/>
  <c r="BR128" i="4" s="1"/>
  <c r="BW38" i="4"/>
  <c r="G14" i="4"/>
  <c r="I22" i="6" l="1"/>
  <c r="J22" i="6" s="1"/>
  <c r="I22" i="4"/>
  <c r="I24" i="6"/>
  <c r="J24" i="6" s="1"/>
  <c r="I24" i="4"/>
  <c r="I19" i="6"/>
  <c r="J19" i="6" s="1"/>
  <c r="I19" i="4"/>
  <c r="I23" i="6"/>
  <c r="J23" i="6" s="1"/>
  <c r="I23" i="4"/>
  <c r="I18" i="6"/>
  <c r="J18" i="6" s="1"/>
  <c r="I18" i="4"/>
  <c r="BW128" i="4"/>
  <c r="H25" i="4" s="1"/>
  <c r="BX128" i="4"/>
  <c r="H26" i="4" s="1"/>
  <c r="BY128" i="4"/>
  <c r="H27" i="4" s="1"/>
  <c r="G29" i="4"/>
  <c r="BZ38" i="4"/>
  <c r="H20" i="4"/>
  <c r="I26" i="6" l="1"/>
  <c r="J26" i="6" s="1"/>
  <c r="I26" i="4"/>
  <c r="I20" i="6"/>
  <c r="J20" i="6" s="1"/>
  <c r="I20" i="4"/>
  <c r="I25" i="6"/>
  <c r="J25" i="6" s="1"/>
  <c r="I25" i="4"/>
  <c r="I27" i="6"/>
  <c r="J27" i="6" s="1"/>
  <c r="I27" i="4"/>
  <c r="BZ128" i="4"/>
  <c r="H28" i="4" s="1"/>
  <c r="H31" i="4"/>
  <c r="I28" i="6" l="1"/>
  <c r="J28" i="6" s="1"/>
  <c r="I28" i="4"/>
  <c r="D14" i="4"/>
  <c r="E14" i="5" l="1"/>
  <c r="C2" i="5"/>
  <c r="C3" i="5"/>
  <c r="C4" i="5"/>
  <c r="C5" i="4"/>
  <c r="C3" i="4"/>
  <c r="C4" i="4"/>
  <c r="J127" i="5" l="1"/>
  <c r="H31" i="5" l="1"/>
  <c r="E14" i="4" l="1"/>
  <c r="C16" i="6"/>
  <c r="C14" i="6"/>
  <c r="C14" i="5" s="1"/>
  <c r="C4" i="2"/>
  <c r="C5" i="2"/>
  <c r="C6" i="2"/>
  <c r="C7" i="2"/>
  <c r="C8" i="2"/>
  <c r="C9" i="2"/>
  <c r="C10" i="2"/>
  <c r="C11" i="2"/>
  <c r="C12" i="2"/>
  <c r="C13" i="2"/>
  <c r="C14" i="2"/>
  <c r="C15" i="2"/>
  <c r="C16" i="5" l="1"/>
  <c r="C16" i="4"/>
  <c r="F16" i="6"/>
  <c r="G16" i="6" s="1"/>
  <c r="F19" i="6"/>
  <c r="G19" i="6" s="1"/>
  <c r="F18" i="6"/>
  <c r="G18" i="6" s="1"/>
  <c r="F15" i="6"/>
  <c r="G15" i="6" s="1"/>
  <c r="C14" i="4"/>
  <c r="F14" i="4" l="1"/>
  <c r="F14" i="5"/>
  <c r="F15" i="5"/>
  <c r="F15" i="4"/>
  <c r="F19" i="5"/>
  <c r="F19" i="4"/>
  <c r="F18" i="5"/>
  <c r="F18" i="4"/>
  <c r="F17" i="5"/>
  <c r="F17" i="4"/>
  <c r="F16" i="5"/>
  <c r="F16" i="4"/>
  <c r="H14" i="6"/>
  <c r="BI54" i="5" l="1"/>
  <c r="K54" i="5" s="1"/>
  <c r="L54" i="5" s="1"/>
  <c r="BI52" i="5"/>
  <c r="K52" i="5" s="1"/>
  <c r="L52" i="5" s="1"/>
  <c r="BI48" i="5"/>
  <c r="K48" i="5" s="1"/>
  <c r="L48" i="5" s="1"/>
  <c r="BL38" i="4"/>
  <c r="N38" i="4" s="1"/>
  <c r="O38" i="4" s="1"/>
  <c r="BL50" i="4"/>
  <c r="BM123" i="4"/>
  <c r="N123" i="4" s="1"/>
  <c r="O123" i="4" s="1"/>
  <c r="BM65" i="4"/>
  <c r="N65" i="4" s="1"/>
  <c r="O65" i="4" s="1"/>
  <c r="BJ110" i="5"/>
  <c r="K110" i="5" s="1"/>
  <c r="L110" i="5" s="1"/>
  <c r="BJ38" i="5"/>
  <c r="BJ82" i="5"/>
  <c r="K82" i="5" s="1"/>
  <c r="L82" i="5" s="1"/>
  <c r="BJ115" i="5"/>
  <c r="K115" i="5" s="1"/>
  <c r="L115" i="5" s="1"/>
  <c r="BI98" i="5"/>
  <c r="K98" i="5" s="1"/>
  <c r="L98" i="5" s="1"/>
  <c r="BL55" i="4"/>
  <c r="BL63" i="4"/>
  <c r="N63" i="4" s="1"/>
  <c r="O63" i="4" s="1"/>
  <c r="BL108" i="4"/>
  <c r="N108" i="4" s="1"/>
  <c r="O108" i="4" s="1"/>
  <c r="BO50" i="4"/>
  <c r="N40" i="4"/>
  <c r="O40" i="4" s="1"/>
  <c r="H29" i="6"/>
  <c r="N50" i="4" l="1"/>
  <c r="O50" i="4" s="1"/>
  <c r="BM128" i="4"/>
  <c r="H15" i="4" s="1"/>
  <c r="I15" i="4" s="1"/>
  <c r="BL128" i="4"/>
  <c r="H14" i="4" s="1"/>
  <c r="I14" i="4" s="1"/>
  <c r="BO128" i="4"/>
  <c r="H17" i="4" s="1"/>
  <c r="N55" i="4"/>
  <c r="O55" i="4" s="1"/>
  <c r="BI127" i="5"/>
  <c r="H14" i="5" s="1"/>
  <c r="I14" i="5" s="1"/>
  <c r="K38" i="5"/>
  <c r="L38" i="5" s="1"/>
  <c r="L127" i="5" s="1"/>
  <c r="BJ127" i="5"/>
  <c r="H15" i="5" s="1"/>
  <c r="I15" i="5" s="1"/>
  <c r="O128" i="4" l="1"/>
  <c r="I17" i="6"/>
  <c r="J17" i="6" s="1"/>
  <c r="I17" i="4"/>
  <c r="N128" i="4"/>
  <c r="I15" i="6"/>
  <c r="J15" i="6" s="1"/>
  <c r="I14" i="6"/>
  <c r="J14" i="6" s="1"/>
  <c r="H29" i="5"/>
  <c r="K127" i="5"/>
  <c r="H29" i="4"/>
  <c r="H32" i="5" l="1"/>
  <c r="I32" i="5" s="1"/>
  <c r="I29" i="5"/>
  <c r="H32" i="4"/>
  <c r="I32" i="4" s="1"/>
  <c r="I29" i="4"/>
  <c r="I29" i="6"/>
  <c r="I33" i="6" l="1"/>
  <c r="I34" i="6" s="1"/>
  <c r="J29" i="6"/>
  <c r="J33" i="6" s="1"/>
  <c r="J34" i="6" s="1"/>
</calcChain>
</file>

<file path=xl/sharedStrings.xml><?xml version="1.0" encoding="utf-8"?>
<sst xmlns="http://schemas.openxmlformats.org/spreadsheetml/2006/main" count="935" uniqueCount="489">
  <si>
    <t>Пон</t>
  </si>
  <si>
    <t>Вт</t>
  </si>
  <si>
    <t>Ср</t>
  </si>
  <si>
    <t>Чет</t>
  </si>
  <si>
    <t>Пет</t>
  </si>
  <si>
    <t>Коефициент</t>
  </si>
  <si>
    <t>Haupttarif</t>
  </si>
  <si>
    <t>Eventtarif</t>
  </si>
  <si>
    <t>01 Standardtarif Allgemein</t>
  </si>
  <si>
    <t>21 Eventtarif Sport Bundesliga</t>
  </si>
  <si>
    <t>11 Standardtarif Sport</t>
  </si>
  <si>
    <t>22 Eventtarif Sport Live</t>
  </si>
  <si>
    <t>30 Gegeneventtarif</t>
  </si>
  <si>
    <t>23 Eventtarif Sportgroßevents (EM/WM)</t>
  </si>
  <si>
    <t>31 Regionale Sonderwerbeformen</t>
  </si>
  <si>
    <t>70 Best Minute Bundesliga/Tagesschau</t>
  </si>
  <si>
    <t>33 Gegeneventtarif Solospot</t>
  </si>
  <si>
    <t>72 Solospot Sportgroßevents (EM/WM)</t>
  </si>
  <si>
    <t>34 Gegeneventtarif Splitscreen</t>
  </si>
  <si>
    <t>73 Splitscreen Sportgroßevents (EM/WM)</t>
  </si>
  <si>
    <t>71 Best Second</t>
  </si>
  <si>
    <t>74 Solospot Sport Live</t>
  </si>
  <si>
    <t>78 Splitscreen Allgemein </t>
  </si>
  <si>
    <t>75 Splitscreen Sport Live</t>
  </si>
  <si>
    <t>79 Solospot Allgemein </t>
  </si>
  <si>
    <t>76 Solospot Sportschau Bundesliga</t>
  </si>
  <si>
    <t>80 Best Minute  </t>
  </si>
  <si>
    <t>77 Splitscreen Sportschau Bundesliga</t>
  </si>
  <si>
    <t>01 Рекламен блок</t>
  </si>
  <si>
    <t>02 Соло реклама</t>
  </si>
  <si>
    <t>03 Най-добрите секунди</t>
  </si>
  <si>
    <t>04 Брандирана шапка Реклама</t>
  </si>
  <si>
    <t>Брой излъчвания</t>
  </si>
  <si>
    <t>5"</t>
  </si>
  <si>
    <t>10"</t>
  </si>
  <si>
    <t>15"</t>
  </si>
  <si>
    <t>20"</t>
  </si>
  <si>
    <t>25"</t>
  </si>
  <si>
    <t>30"</t>
  </si>
  <si>
    <t>35"</t>
  </si>
  <si>
    <t>40"</t>
  </si>
  <si>
    <t>45"</t>
  </si>
  <si>
    <t>50"</t>
  </si>
  <si>
    <t>55"</t>
  </si>
  <si>
    <t>60"</t>
  </si>
  <si>
    <t>Spot Length</t>
  </si>
  <si>
    <t>% of 30" TVC</t>
  </si>
  <si>
    <t>Цена спрямо 30" клип</t>
  </si>
  <si>
    <t>Отстъпка</t>
  </si>
  <si>
    <t>Index</t>
  </si>
  <si>
    <t>Линейно изчисление</t>
  </si>
  <si>
    <t>Брой B</t>
  </si>
  <si>
    <t>Брой C</t>
  </si>
  <si>
    <t>Рекламен клип</t>
  </si>
  <si>
    <t>Да</t>
  </si>
  <si>
    <t>Не</t>
  </si>
  <si>
    <t>Буква</t>
  </si>
  <si>
    <t>Цена А</t>
  </si>
  <si>
    <t>Цена B</t>
  </si>
  <si>
    <t>Цена C</t>
  </si>
  <si>
    <t>Дължина на клипа</t>
  </si>
  <si>
    <t>Нетен бюджет</t>
  </si>
  <si>
    <t>Вид</t>
  </si>
  <si>
    <t>Предаване</t>
  </si>
  <si>
    <t>Рекламен блок</t>
  </si>
  <si>
    <t>Aгенция</t>
  </si>
  <si>
    <t>Клиент</t>
  </si>
  <si>
    <t>Кампания</t>
  </si>
  <si>
    <t>Период</t>
  </si>
  <si>
    <t>Брюксел 1</t>
  </si>
  <si>
    <t>Събота</t>
  </si>
  <si>
    <t>Неделя</t>
  </si>
  <si>
    <t>Февруари</t>
  </si>
  <si>
    <t>Март</t>
  </si>
  <si>
    <t>Април</t>
  </si>
  <si>
    <t xml:space="preserve">Платени репортажи и интервюта:  </t>
  </si>
  <si>
    <t>Колела</t>
  </si>
  <si>
    <t>Име на клипа</t>
  </si>
  <si>
    <t>Цена с ДДС:</t>
  </si>
  <si>
    <t>Сериал</t>
  </si>
  <si>
    <t>Новините ON AIR</t>
  </si>
  <si>
    <t>Новините ON AIR - централен новинарски блок</t>
  </si>
  <si>
    <t>Денят ON AIR</t>
  </si>
  <si>
    <t>Телевизия Bulgaria ON AIR изготвя специални предложения, съобразени със специфичните нужди на клиента, включващи всички разрешени алтернативни форми на реклама.</t>
  </si>
  <si>
    <t>Спонсорски заставки</t>
  </si>
  <si>
    <t>Цените, посочени в Рекламната тарифа не включват ДДС.</t>
  </si>
  <si>
    <t>Клипове с различна дължина се изчисляват линейно спрямо цената за 30 секунден клип.</t>
  </si>
  <si>
    <t>Опорни хора</t>
  </si>
  <si>
    <t>Bulgaria ON AIR</t>
  </si>
  <si>
    <t>Цена*</t>
  </si>
  <si>
    <t>Дължина</t>
  </si>
  <si>
    <t>Cut in / хоризонтална форма</t>
  </si>
  <si>
    <t>* Цена = ценови коефициент към цена на 30" клип</t>
  </si>
  <si>
    <t>Алтернативни форми</t>
  </si>
  <si>
    <t>Часова зона</t>
  </si>
  <si>
    <t>Операция:"История"</t>
  </si>
  <si>
    <t xml:space="preserve">Авиошоу </t>
  </si>
  <si>
    <t xml:space="preserve">Новините ON AIR </t>
  </si>
  <si>
    <t>Брой A</t>
  </si>
  <si>
    <t>Skyscarper / вертикална форма</t>
  </si>
  <si>
    <t>Linear Spots</t>
  </si>
  <si>
    <t>Брой D</t>
  </si>
  <si>
    <t>Брой E</t>
  </si>
  <si>
    <t>Брой F</t>
  </si>
  <si>
    <t>Брой G</t>
  </si>
  <si>
    <t>Брой H</t>
  </si>
  <si>
    <t>Брой I</t>
  </si>
  <si>
    <t>Брой J</t>
  </si>
  <si>
    <t>Брой K</t>
  </si>
  <si>
    <t>Брой L</t>
  </si>
  <si>
    <t>Брой M</t>
  </si>
  <si>
    <t>Брой N</t>
  </si>
  <si>
    <t>Брой O</t>
  </si>
  <si>
    <t>Спонсориран Каш Реклама</t>
  </si>
  <si>
    <t>Спонсориран Каш Реклама + 1ва позиция в блок</t>
  </si>
  <si>
    <t>Програмен Каш реклама + 1ва позиция в блок</t>
  </si>
  <si>
    <t>Премиум Спонсориран Каш Реклама</t>
  </si>
  <si>
    <t>Брандирано ID</t>
  </si>
  <si>
    <t>Брандинран Бъг</t>
  </si>
  <si>
    <t>7"</t>
  </si>
  <si>
    <t>Цена D</t>
  </si>
  <si>
    <t>Цена E</t>
  </si>
  <si>
    <t>Цена F</t>
  </si>
  <si>
    <t>Цена G</t>
  </si>
  <si>
    <t>Цена H</t>
  </si>
  <si>
    <t>Цена I</t>
  </si>
  <si>
    <t>Цена J</t>
  </si>
  <si>
    <t>Цена K</t>
  </si>
  <si>
    <t>Цена L</t>
  </si>
  <si>
    <t>Цена M</t>
  </si>
  <si>
    <t>Цена N</t>
  </si>
  <si>
    <t>Цена O</t>
  </si>
  <si>
    <t>7" Спонсорски заставки</t>
  </si>
  <si>
    <t>7" Спонсориран Каш Реклама</t>
  </si>
  <si>
    <t>5" Спонсориран Каш Реклама + 1ва позиция в блок</t>
  </si>
  <si>
    <t>5" Програмен Каш реклама + 1ва позиция в блок</t>
  </si>
  <si>
    <t>10" Премиум Спонсориран Каш Реклама</t>
  </si>
  <si>
    <t>10" Брандирано ID</t>
  </si>
  <si>
    <t>7" Брандинран Бъг</t>
  </si>
  <si>
    <t>7" Cut in / хоризонтална форма</t>
  </si>
  <si>
    <t>7" Skyscarper / вертикална форма</t>
  </si>
  <si>
    <t>Kash + spot</t>
  </si>
  <si>
    <t>Телепазарен прозорец</t>
  </si>
  <si>
    <t>AB 01-06-01</t>
  </si>
  <si>
    <t>AB 01-07-02</t>
  </si>
  <si>
    <t>AB 01-09-01</t>
  </si>
  <si>
    <t>AB 01-10-01</t>
  </si>
  <si>
    <t>AB 01-10-02</t>
  </si>
  <si>
    <t>AB 01-11-01</t>
  </si>
  <si>
    <t>AB 01-12-02</t>
  </si>
  <si>
    <t>AB 01-15-01</t>
  </si>
  <si>
    <t>AB 01-16-01</t>
  </si>
  <si>
    <t>AB 01-16-02</t>
  </si>
  <si>
    <t>AB 01-18-01</t>
  </si>
  <si>
    <t>AB 01-19-01</t>
  </si>
  <si>
    <t>AB 01-19-02</t>
  </si>
  <si>
    <t>AB 01-20-01</t>
  </si>
  <si>
    <t>AB 01-20-02</t>
  </si>
  <si>
    <t>AB 01-21-01</t>
  </si>
  <si>
    <t>AB 01-22-01</t>
  </si>
  <si>
    <t>AB 02-06-01</t>
  </si>
  <si>
    <t>AB 02-07-01</t>
  </si>
  <si>
    <t>AB 02-08-01</t>
  </si>
  <si>
    <t>AB 02-09-01</t>
  </si>
  <si>
    <t>AB 02-10-01</t>
  </si>
  <si>
    <t>AB 02-10-02</t>
  </si>
  <si>
    <t>AB 02-11-01</t>
  </si>
  <si>
    <t>AB 02-12-02</t>
  </si>
  <si>
    <t>AB 02-13-01</t>
  </si>
  <si>
    <t>AB 02-15-01</t>
  </si>
  <si>
    <t>AB 02-16-01</t>
  </si>
  <si>
    <t>AB 02-16-02</t>
  </si>
  <si>
    <t>AB 02-18-01</t>
  </si>
  <si>
    <t>AB 02-19-01</t>
  </si>
  <si>
    <t>AB 02-19-02</t>
  </si>
  <si>
    <t>AB 02-20-01</t>
  </si>
  <si>
    <t>AB 02-20-02</t>
  </si>
  <si>
    <t>AB 02-21-01</t>
  </si>
  <si>
    <t>AB 02-22-01</t>
  </si>
  <si>
    <t>AB 03-06-01</t>
  </si>
  <si>
    <t>AB 03-07-01</t>
  </si>
  <si>
    <t>AB 03-09-01</t>
  </si>
  <si>
    <t>AB 03-10-01</t>
  </si>
  <si>
    <t>AB 03-10-02</t>
  </si>
  <si>
    <t>AB 03-11-01</t>
  </si>
  <si>
    <t>AB 03-12-02</t>
  </si>
  <si>
    <t>AB 03-13-01</t>
  </si>
  <si>
    <t>AB 03-15-01</t>
  </si>
  <si>
    <t>AB 03-16-01</t>
  </si>
  <si>
    <t>AB 03-16-02</t>
  </si>
  <si>
    <t>AB 03-18-01</t>
  </si>
  <si>
    <t>AB 03-19-01</t>
  </si>
  <si>
    <t>AB 03-19-02</t>
  </si>
  <si>
    <t>AB 03-20-01</t>
  </si>
  <si>
    <t>AB 03-20-02</t>
  </si>
  <si>
    <t>AB 03-21-01</t>
  </si>
  <si>
    <t>AB 03-22-01</t>
  </si>
  <si>
    <t>AB 04-06-01</t>
  </si>
  <si>
    <t>AB 04-07-01</t>
  </si>
  <si>
    <t>AB 04-09-01</t>
  </si>
  <si>
    <t>AB 04-10-01</t>
  </si>
  <si>
    <t>AB 04-10-02</t>
  </si>
  <si>
    <t>AB 04-11-01</t>
  </si>
  <si>
    <t>AB 04-12-02</t>
  </si>
  <si>
    <t>AB 04-13-01</t>
  </si>
  <si>
    <t>AB 04-15-01</t>
  </si>
  <si>
    <t>AB 04-16-01</t>
  </si>
  <si>
    <t>AB 04-16-02</t>
  </si>
  <si>
    <t>AB 04-18-01</t>
  </si>
  <si>
    <t>AB 04-19-01</t>
  </si>
  <si>
    <t>AB 04-19-02</t>
  </si>
  <si>
    <t>AB 04-20-01</t>
  </si>
  <si>
    <t>AB 04-20-02</t>
  </si>
  <si>
    <t>AB 04-21-01</t>
  </si>
  <si>
    <t>AB 04-22-01</t>
  </si>
  <si>
    <t>AB 05-06-01</t>
  </si>
  <si>
    <t>AB 05-07-01</t>
  </si>
  <si>
    <t>AB 05-09-01</t>
  </si>
  <si>
    <t>AB 05-10-01</t>
  </si>
  <si>
    <t>AB 05-10-02</t>
  </si>
  <si>
    <t>AB 05-11-01</t>
  </si>
  <si>
    <t>AB 05-12-02</t>
  </si>
  <si>
    <t>AB 05-13-01</t>
  </si>
  <si>
    <t>AB 05-15-01</t>
  </si>
  <si>
    <t>AB 05-16-01</t>
  </si>
  <si>
    <t>AB 05-16-02</t>
  </si>
  <si>
    <t>AB 05-18-01</t>
  </si>
  <si>
    <t>AB 05-19-01</t>
  </si>
  <si>
    <t>AB 05-19-02</t>
  </si>
  <si>
    <t>AB 05-20-01</t>
  </si>
  <si>
    <t>AB 05-20-02</t>
  </si>
  <si>
    <t>AB 05-21-01</t>
  </si>
  <si>
    <t>AB 05-22-01</t>
  </si>
  <si>
    <t>AB 06-05-01</t>
  </si>
  <si>
    <t>AB 06-07-01</t>
  </si>
  <si>
    <t>AB 06-08-01</t>
  </si>
  <si>
    <t>AB 06-09-01</t>
  </si>
  <si>
    <t>AB 06-09-02</t>
  </si>
  <si>
    <t>AB 06-12-01</t>
  </si>
  <si>
    <t>AB 06-13-01</t>
  </si>
  <si>
    <t>AB 06-14-01</t>
  </si>
  <si>
    <t>AB 06-15-01</t>
  </si>
  <si>
    <t>AB 06-16-01</t>
  </si>
  <si>
    <t>AB 06-17-01</t>
  </si>
  <si>
    <t>AB 06-18-01</t>
  </si>
  <si>
    <t>AB 06-19-01</t>
  </si>
  <si>
    <t>AB 06-19-02</t>
  </si>
  <si>
    <t>AB 06-20-02</t>
  </si>
  <si>
    <t>AB 06-21-01</t>
  </si>
  <si>
    <t>AB 06-22-01</t>
  </si>
  <si>
    <t>AB 06-22-02</t>
  </si>
  <si>
    <t>AB 06-23-01</t>
  </si>
  <si>
    <t>AB 07-05-01</t>
  </si>
  <si>
    <t>AB 07-08-01</t>
  </si>
  <si>
    <t>AB 07-09-01</t>
  </si>
  <si>
    <t>AB 07-09-02</t>
  </si>
  <si>
    <t>AB 07-12-01</t>
  </si>
  <si>
    <t>AB 07-13-01</t>
  </si>
  <si>
    <t>AB 07-14-01</t>
  </si>
  <si>
    <t>AB 07-15-01</t>
  </si>
  <si>
    <t>AB 07-16-01</t>
  </si>
  <si>
    <t>AB 07-16-02</t>
  </si>
  <si>
    <t>AB 07-17-01</t>
  </si>
  <si>
    <t>AB 07-18-01</t>
  </si>
  <si>
    <t>AB 07-19-01</t>
  </si>
  <si>
    <t>AB 07-19-02</t>
  </si>
  <si>
    <t>AB 07-20-01</t>
  </si>
  <si>
    <t>AB 07-20-02</t>
  </si>
  <si>
    <t>AB 07-21-01</t>
  </si>
  <si>
    <t>AB 07-22-01</t>
  </si>
  <si>
    <t>AB 07-22-02</t>
  </si>
  <si>
    <t>AB 07-23-01</t>
  </si>
  <si>
    <t>AB 07-07-01</t>
  </si>
  <si>
    <t>AB 06-06-01</t>
  </si>
  <si>
    <t>AB 07-06-01</t>
  </si>
  <si>
    <t xml:space="preserve">Отстъпки и общи условия </t>
  </si>
  <si>
    <t>Сезонни коефициенти</t>
  </si>
  <si>
    <t>Гарантиран  нетен обем</t>
  </si>
  <si>
    <t>Авансова отстъпка</t>
  </si>
  <si>
    <t>Месец</t>
  </si>
  <si>
    <t>Януари</t>
  </si>
  <si>
    <t>Май</t>
  </si>
  <si>
    <t>Юни</t>
  </si>
  <si>
    <t>Юли</t>
  </si>
  <si>
    <t>Август</t>
  </si>
  <si>
    <t>по договаряне</t>
  </si>
  <si>
    <t>Септември</t>
  </si>
  <si>
    <t>Октомври</t>
  </si>
  <si>
    <t>Отстъпка за рекламна агенция</t>
  </si>
  <si>
    <t>Ноември</t>
  </si>
  <si>
    <t>Декември</t>
  </si>
  <si>
    <t>Отстъпките се начисляват последователно, в реда: 
1) обемна, 2) за рекламна агенция,  3) за ранно договаряне, 4) кросмедийна</t>
  </si>
  <si>
    <t xml:space="preserve">Всички отстъпки и условия за реклама в Телевизия Bulgaria ON AIR, можете да прочетете в официално публикуваните тарифи и условия тук: </t>
  </si>
  <si>
    <t>Bulgaria ON AIR си запазва правото да променя часовите пояси на рекламните блокове и да прави промени в програмната схема.</t>
  </si>
  <si>
    <t>Поради значимостта на новинарските емисии и промените в тяхната продължителност при извънредни събития, промяната в дължината на емисията и закъснението с до няколко минути в излъчването на рекламния блок  не се счита за неизпълнение на договорните отношения.</t>
  </si>
  <si>
    <t>Новините ON AIR /п/.</t>
  </si>
  <si>
    <t>Новините ON AIR /п./</t>
  </si>
  <si>
    <t>Money.bg</t>
  </si>
  <si>
    <t>Money.bg /п./</t>
  </si>
  <si>
    <r>
      <t xml:space="preserve">Всички промени в Рекламната тарифа влизат в сила от деня на  публикуване на изменението на сайта </t>
    </r>
    <r>
      <rPr>
        <b/>
        <sz val="11"/>
        <color rgb="FF002060"/>
        <rFont val="AvantiBulgarianCYR"/>
        <charset val="204"/>
      </rPr>
      <t>bgonair.bg.</t>
    </r>
  </si>
  <si>
    <t>Операция: "История" /п./</t>
  </si>
  <si>
    <t>Опорни хора /п./</t>
  </si>
  <si>
    <t>Брюксел 1 /п./</t>
  </si>
  <si>
    <t>Колела /п./</t>
  </si>
  <si>
    <t>Историите ON AIR /п./</t>
  </si>
  <si>
    <t>Авиошоу /п./</t>
  </si>
  <si>
    <t>Денят ON AIR /п./</t>
  </si>
  <si>
    <t>AB 06-11-01</t>
  </si>
  <si>
    <t>AB 07-11-01</t>
  </si>
  <si>
    <t>AB 06-20-01</t>
  </si>
  <si>
    <t>Кросмедийна отстъпка **</t>
  </si>
  <si>
    <t>Операция История /п./</t>
  </si>
  <si>
    <t>AB 01-12-01</t>
  </si>
  <si>
    <t>AB 02-12-01</t>
  </si>
  <si>
    <t>AB 03-12-01</t>
  </si>
  <si>
    <t>AB 04-12-01</t>
  </si>
  <si>
    <t>AB 05-12-01</t>
  </si>
  <si>
    <t>Paid Report</t>
  </si>
  <si>
    <t>до 1 мин</t>
  </si>
  <si>
    <t>до 2 мин</t>
  </si>
  <si>
    <t>до 3 мин</t>
  </si>
  <si>
    <t>до 4 мин</t>
  </si>
  <si>
    <t>до 5 мин</t>
  </si>
  <si>
    <t>Product Placement</t>
  </si>
  <si>
    <t>Продуктово позициониране:</t>
  </si>
  <si>
    <t xml:space="preserve"> Над 1 минута - линейно, спрямо цената за 1 минута</t>
  </si>
  <si>
    <t>* Пасивно продуктово позициониране - продукт в кадър, без да се говори за него</t>
  </si>
  <si>
    <t>** Актовно продуктово позициониране - водещият / участник в предаването говори за продукта, показва го, коментира негови качества, свойства и характеристики</t>
  </si>
  <si>
    <t>* Пасивно: до 1 минута - 150% по цената за 30" реклама в блок в предаването</t>
  </si>
  <si>
    <t>** Активно: до 1 минута - 400% по цената за 30" реклама в блок на предаването</t>
  </si>
  <si>
    <t>България сутрин /п./</t>
  </si>
  <si>
    <t>AB 06-13-02</t>
  </si>
  <si>
    <t>AB 07-13-02</t>
  </si>
  <si>
    <t>AB 06-21-02</t>
  </si>
  <si>
    <t>AB 07-21-02</t>
  </si>
  <si>
    <t>AB 06-24-01</t>
  </si>
  <si>
    <t>AB 07-24-01</t>
  </si>
  <si>
    <t>AB 06-11-02</t>
  </si>
  <si>
    <t>AB 07-11-02</t>
  </si>
  <si>
    <t>AB 01-22-02</t>
  </si>
  <si>
    <t>AB 02-22-02</t>
  </si>
  <si>
    <t>AB 03-22-02</t>
  </si>
  <si>
    <t>AB 04-22-02</t>
  </si>
  <si>
    <t>AB 05-22-02</t>
  </si>
  <si>
    <t>AB 01-23-01</t>
  </si>
  <si>
    <t>AB 02-23-01</t>
  </si>
  <si>
    <t>AB 03-23-01</t>
  </si>
  <si>
    <t>AB 04-23-01</t>
  </si>
  <si>
    <t>AB 05-23-01</t>
  </si>
  <si>
    <t>Операция "Тяхната История" /п./</t>
  </si>
  <si>
    <t>Денят On Air /п./</t>
  </si>
  <si>
    <t>България сутрин</t>
  </si>
  <si>
    <t>AB 01-17-01</t>
  </si>
  <si>
    <t>AB 02-17-01</t>
  </si>
  <si>
    <t>AB 03-17-01</t>
  </si>
  <si>
    <t>AB 04-17-01</t>
  </si>
  <si>
    <t>AB 05-17-01</t>
  </si>
  <si>
    <t>AB 07-14-02</t>
  </si>
  <si>
    <t>AB 01-06-02</t>
  </si>
  <si>
    <t>AB 02-06-02</t>
  </si>
  <si>
    <t>AB 03-06-02</t>
  </si>
  <si>
    <t>AB 04-06-02</t>
  </si>
  <si>
    <t>AB 05-06-02</t>
  </si>
  <si>
    <t>AB 01-08-01</t>
  </si>
  <si>
    <t>AB 03-08-01</t>
  </si>
  <si>
    <t>AB 04-08-01</t>
  </si>
  <si>
    <t>AB 05-08-01</t>
  </si>
  <si>
    <t>AB 01-09-02</t>
  </si>
  <si>
    <t xml:space="preserve"> AB 01-13-01</t>
  </si>
  <si>
    <t>AB 01-14-02</t>
  </si>
  <si>
    <t>AB 02-14-02</t>
  </si>
  <si>
    <t>AB 03-14-02</t>
  </si>
  <si>
    <t>AB 04-14-02</t>
  </si>
  <si>
    <t>AB 05-14-02</t>
  </si>
  <si>
    <t>Директно</t>
  </si>
  <si>
    <t>AB 01-17-02</t>
  </si>
  <si>
    <t>AB 02-17-02</t>
  </si>
  <si>
    <t>AB 03-17-02</t>
  </si>
  <si>
    <t>AB 04-17-02</t>
  </si>
  <si>
    <t>AB 05-17-02</t>
  </si>
  <si>
    <t>AB 01-15-02</t>
  </si>
  <si>
    <t>AB 02-15-02</t>
  </si>
  <si>
    <t>AB 03-15-02</t>
  </si>
  <si>
    <t xml:space="preserve"> AB 04-15-02</t>
  </si>
  <si>
    <t>B 05-15-02</t>
  </si>
  <si>
    <t>Директно /п./</t>
  </si>
  <si>
    <t>AB 06-06-02</t>
  </si>
  <si>
    <t>AB 07-06-02</t>
  </si>
  <si>
    <t>AB 06-07-02</t>
  </si>
  <si>
    <t>AB 07-07-02</t>
  </si>
  <si>
    <t>AB 06-08-02</t>
  </si>
  <si>
    <t>AB 07-08-02</t>
  </si>
  <si>
    <t>Операция: "Тяхната История" /п./</t>
  </si>
  <si>
    <t>AB 06-10-01</t>
  </si>
  <si>
    <t>AB 07-10-01</t>
  </si>
  <si>
    <t>AB 06-16-02</t>
  </si>
  <si>
    <t>AB 06-17-02</t>
  </si>
  <si>
    <t>AB 07-17-02</t>
  </si>
  <si>
    <t>AB 06-10-02</t>
  </si>
  <si>
    <t>AB 07-10-02</t>
  </si>
  <si>
    <t>AB 06-14-02</t>
  </si>
  <si>
    <t>AB 01-23-02</t>
  </si>
  <si>
    <t>AB 02-23-02</t>
  </si>
  <si>
    <t>AB 03-23-02</t>
  </si>
  <si>
    <t>AB 04-23-02</t>
  </si>
  <si>
    <t>AB 05-23-02</t>
  </si>
  <si>
    <t>AB 01-01-01</t>
  </si>
  <si>
    <t>AB 02-01-01</t>
  </si>
  <si>
    <t>AB 03-01-01</t>
  </si>
  <si>
    <t>AB 04-01-01</t>
  </si>
  <si>
    <t>AB 05-01-01</t>
  </si>
  <si>
    <t>AB 06-23-02</t>
  </si>
  <si>
    <t>AB 07-23-02</t>
  </si>
  <si>
    <t>AB 01-24-01</t>
  </si>
  <si>
    <t>AB 02-24-01</t>
  </si>
  <si>
    <t>AB 03-24-01</t>
  </si>
  <si>
    <t>AB 04-24-01</t>
  </si>
  <si>
    <t>AB 05-24-01</t>
  </si>
  <si>
    <t>AB 01-07-01</t>
  </si>
  <si>
    <t>AB 02-07-02</t>
  </si>
  <si>
    <t>AB 03-07-02</t>
  </si>
  <si>
    <t>AB 04-07-02</t>
  </si>
  <si>
    <t>AB 05-07-02</t>
  </si>
  <si>
    <t>Документален филм</t>
  </si>
  <si>
    <t>AB 06-12-02</t>
  </si>
  <si>
    <t>AB 07-12-02</t>
  </si>
  <si>
    <t xml:space="preserve"> AB 01-13-02</t>
  </si>
  <si>
    <t>AB 02-13-02</t>
  </si>
  <si>
    <t>AB 03-13-02</t>
  </si>
  <si>
    <t>AB 04-13-02</t>
  </si>
  <si>
    <t>AB 05-13-02</t>
  </si>
  <si>
    <t>AB 01-21-02</t>
  </si>
  <si>
    <t>AB 02-21-02</t>
  </si>
  <si>
    <t>AB 03-21-02</t>
  </si>
  <si>
    <t>AB 04-21-02</t>
  </si>
  <si>
    <t>AB 05-21-02</t>
  </si>
  <si>
    <t>AB 01-01-02</t>
  </si>
  <si>
    <t>AB 02-01-02</t>
  </si>
  <si>
    <t>AB 03-01-02</t>
  </si>
  <si>
    <t>AB 04-01-02</t>
  </si>
  <si>
    <t>AB 05-01-02</t>
  </si>
  <si>
    <t>AB 02-09-02</t>
  </si>
  <si>
    <t>AB 03-09-02</t>
  </si>
  <si>
    <t>AB 04-09-02</t>
  </si>
  <si>
    <t>AB 05-09-02</t>
  </si>
  <si>
    <t>ВЛОГ БЛОК: Abnormal с Динко Желязков</t>
  </si>
  <si>
    <t>Операция "Тяхната история" /п./</t>
  </si>
  <si>
    <t>AB 06-15-02</t>
  </si>
  <si>
    <t>AB 07-15-02</t>
  </si>
  <si>
    <t>Историите ON AIR</t>
  </si>
  <si>
    <t>AB 07-18-02</t>
  </si>
  <si>
    <t>AB 06-18-02</t>
  </si>
  <si>
    <t>AB 06-24-02</t>
  </si>
  <si>
    <t>AB 07-24-02</t>
  </si>
  <si>
    <t>България сутрин в събота</t>
  </si>
  <si>
    <t>България сутрин в неделя</t>
  </si>
  <si>
    <t>България сутрин в събота /п./</t>
  </si>
  <si>
    <t>България сутрин в неделя /п./</t>
  </si>
  <si>
    <t>Игрален филм/ Документален филм</t>
  </si>
  <si>
    <t>Игрален филм/ Сериал  /п./</t>
  </si>
  <si>
    <t>Европространство /п./</t>
  </si>
  <si>
    <t>Европространство</t>
  </si>
  <si>
    <t>Сериал/Игрален филм</t>
  </si>
  <si>
    <t>Игрален филм</t>
  </si>
  <si>
    <r>
      <t>50 000 лв /</t>
    </r>
    <r>
      <rPr>
        <sz val="13"/>
        <color rgb="FFFF0000"/>
        <rFont val="Calibri"/>
        <family val="2"/>
        <charset val="204"/>
        <scheme val="minor"/>
      </rPr>
      <t xml:space="preserve"> 25 564.59 €</t>
    </r>
  </si>
  <si>
    <r>
      <t xml:space="preserve">100000 лв </t>
    </r>
    <r>
      <rPr>
        <sz val="13"/>
        <color rgb="FFFF0000"/>
        <rFont val="Calibri"/>
        <family val="2"/>
        <charset val="204"/>
        <scheme val="minor"/>
      </rPr>
      <t>/ 51 129.19 €</t>
    </r>
  </si>
  <si>
    <r>
      <t xml:space="preserve">150000 лв </t>
    </r>
    <r>
      <rPr>
        <sz val="13"/>
        <color rgb="FFFF0000"/>
        <rFont val="Calibri"/>
        <family val="2"/>
        <charset val="204"/>
        <scheme val="minor"/>
      </rPr>
      <t>/ 76 693.78€</t>
    </r>
  </si>
  <si>
    <r>
      <t xml:space="preserve">200000 лв </t>
    </r>
    <r>
      <rPr>
        <sz val="13"/>
        <color rgb="FFFF0000"/>
        <rFont val="Calibri"/>
        <family val="2"/>
        <charset val="204"/>
        <scheme val="minor"/>
      </rPr>
      <t>/ 102 258.38 €</t>
    </r>
  </si>
  <si>
    <r>
      <t xml:space="preserve">Над 250 000 лв </t>
    </r>
    <r>
      <rPr>
        <sz val="13"/>
        <color rgb="FFFF0000"/>
        <rFont val="Calibri"/>
        <family val="2"/>
        <charset val="204"/>
        <scheme val="minor"/>
      </rPr>
      <t>/ над 127 822.97 €</t>
    </r>
  </si>
  <si>
    <r>
      <t xml:space="preserve">До 1 минута - 975 лв./ </t>
    </r>
    <r>
      <rPr>
        <sz val="13"/>
        <color rgb="FFFF0000"/>
        <rFont val="Calibri"/>
        <family val="2"/>
        <charset val="204"/>
        <scheme val="minor"/>
      </rPr>
      <t>498.51 €</t>
    </r>
  </si>
  <si>
    <r>
      <t xml:space="preserve"> Заснемане и монтаж на платен репортаж – 750 лв./ </t>
    </r>
    <r>
      <rPr>
        <sz val="13"/>
        <color rgb="FFFF0000"/>
        <rFont val="Calibri"/>
        <family val="2"/>
        <charset val="204"/>
        <scheme val="minor"/>
      </rPr>
      <t>383.47 €</t>
    </r>
  </si>
  <si>
    <t>Цена BGN спрямо 30" клип</t>
  </si>
  <si>
    <t>Цена EUR спрямо 30" клип</t>
  </si>
  <si>
    <t>Брутна цена BGN</t>
  </si>
  <si>
    <t>Брутна цена EUR</t>
  </si>
  <si>
    <t>Базова Цена
30" BGN</t>
  </si>
  <si>
    <t>Базова Цена
30" EUR</t>
  </si>
  <si>
    <t>Брутен бюджет BGN</t>
  </si>
  <si>
    <t>Брутен бюджет EUR</t>
  </si>
  <si>
    <r>
      <t xml:space="preserve">5000 лв </t>
    </r>
    <r>
      <rPr>
        <sz val="13"/>
        <color rgb="FFFF0000"/>
        <rFont val="Calibri"/>
        <family val="2"/>
        <charset val="204"/>
        <scheme val="minor"/>
      </rPr>
      <t>/ 2 556.46 €</t>
    </r>
  </si>
  <si>
    <r>
      <t xml:space="preserve">15000 лв / </t>
    </r>
    <r>
      <rPr>
        <sz val="13"/>
        <color rgb="FFFF0000"/>
        <rFont val="Calibri"/>
        <family val="2"/>
        <charset val="204"/>
        <scheme val="minor"/>
      </rPr>
      <t>7 669.38 €</t>
    </r>
  </si>
  <si>
    <r>
      <t xml:space="preserve">30000 лв </t>
    </r>
    <r>
      <rPr>
        <sz val="13"/>
        <color rgb="FFFF0000"/>
        <rFont val="Calibri"/>
        <family val="2"/>
        <charset val="204"/>
        <scheme val="minor"/>
      </rPr>
      <t>/ 15 338.76 €</t>
    </r>
  </si>
  <si>
    <t>Професионалистите /п./</t>
  </si>
  <si>
    <t>Вдъхновителите /п./</t>
  </si>
  <si>
    <t>Големите последици</t>
  </si>
  <si>
    <t>**Отстъпката е дължима в случай, че клиентът/агенцията сключат 
споразумение с медията за гарантиран годишен обем за 2025 година до дата 22 януари 2025 г."</t>
  </si>
  <si>
    <t>Програмна схема, Октомври 2025</t>
  </si>
  <si>
    <t>Цена Октомври
30" BGN</t>
  </si>
  <si>
    <t>Цена Октомври
30"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</si>
</sst>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лв.&quot;_-;\-* #,##0.00\ &quot;лв.&quot;_-;_-* &quot;-&quot;??\ &quot;лв.&quot;_-;_-@_-"/>
    <numFmt numFmtId="164" formatCode="_-* #,##0.00\ _л_в_._-;\-* #,##0.00\ _л_в_._-;_-* &quot;-&quot;??\ _л_в_._-;_-@_-"/>
    <numFmt numFmtId="165" formatCode="#,##0\ &quot;лв.&quot;"/>
    <numFmt numFmtId="166" formatCode="#,##0.00_ ;\-#,##0.00\ "/>
    <numFmt numFmtId="167" formatCode="#,##0.00\ &quot;лв.&quot;"/>
    <numFmt numFmtId="168" formatCode="m/d;@"/>
    <numFmt numFmtId="169" formatCode="_-* #,##0.00\ [$€-1]_-;\-* #,##0.00\ [$€-1]_-;_-* &quot;-&quot;??\ [$€-1]_-;_-@_-"/>
    <numFmt numFmtId="170" formatCode="_-* #,##0.00\ [$лв.-402]_-;\-* #,##0.00\ [$лв.-402]_-;_-* &quot;-&quot;??\ [$лв.-402]_-;_-@_-"/>
  </numFmts>
  <fonts count="65">
    <font>
      <sz val="11"/>
      <name val="Calibri"/>
      <family val="2"/>
      <charset val="204"/>
    </font>
    <font>
      <sz val="11"/>
      <name val="Calibri"/>
      <family val="2"/>
      <charset val="204"/>
    </font>
    <font>
      <b/>
      <sz val="18"/>
      <name val="Calibri"/>
      <family val="2"/>
      <charset val="204"/>
    </font>
    <font>
      <b/>
      <sz val="12"/>
      <name val="Calibri"/>
      <family val="2"/>
      <charset val="204"/>
    </font>
    <font>
      <sz val="15"/>
      <name val="Calibri"/>
      <family val="2"/>
    </font>
    <font>
      <sz val="16"/>
      <name val="Calibri"/>
      <family val="2"/>
      <charset val="204"/>
    </font>
    <font>
      <sz val="10"/>
      <name val="Helv"/>
      <family val="2"/>
    </font>
    <font>
      <b/>
      <sz val="16"/>
      <name val="Calibri"/>
      <family val="2"/>
      <charset val="204"/>
    </font>
    <font>
      <b/>
      <sz val="11"/>
      <name val="Calibri"/>
      <family val="2"/>
      <charset val="204"/>
    </font>
    <font>
      <sz val="11"/>
      <color theme="1"/>
      <name val="Calibri"/>
      <family val="2"/>
      <charset val="204"/>
      <scheme val="minor"/>
    </font>
    <font>
      <sz val="12"/>
      <color theme="1"/>
      <name val="Calibri"/>
      <family val="2"/>
      <scheme val="minor"/>
    </font>
    <font>
      <sz val="13"/>
      <color rgb="FF002C6B"/>
      <name val="Calibri"/>
      <family val="2"/>
      <scheme val="minor"/>
    </font>
    <font>
      <sz val="15"/>
      <color theme="0"/>
      <name val="Calibri"/>
      <family val="2"/>
    </font>
    <font>
      <sz val="13"/>
      <name val="Calibri"/>
      <family val="2"/>
      <charset val="204"/>
      <scheme val="minor"/>
    </font>
    <font>
      <b/>
      <sz val="13"/>
      <color rgb="FF002C6B"/>
      <name val="Calibri"/>
      <family val="2"/>
      <charset val="204"/>
      <scheme val="minor"/>
    </font>
    <font>
      <sz val="13"/>
      <color rgb="FF002C6B"/>
      <name val="Calibri"/>
      <family val="2"/>
    </font>
    <font>
      <sz val="14"/>
      <name val="Calibri"/>
      <family val="2"/>
      <charset val="204"/>
      <scheme val="minor"/>
    </font>
    <font>
      <b/>
      <sz val="15"/>
      <color theme="0"/>
      <name val="Calibri"/>
      <family val="2"/>
      <charset val="204"/>
    </font>
    <font>
      <sz val="13"/>
      <color theme="0"/>
      <name val="Calibri"/>
      <family val="2"/>
      <scheme val="minor"/>
    </font>
    <font>
      <b/>
      <sz val="13"/>
      <color rgb="FFC00000"/>
      <name val="Calibri"/>
      <family val="2"/>
      <charset val="204"/>
      <scheme val="minor"/>
    </font>
    <font>
      <sz val="14"/>
      <color rgb="FF002C6B"/>
      <name val="Calibri"/>
      <family val="2"/>
      <scheme val="minor"/>
    </font>
    <font>
      <b/>
      <sz val="13"/>
      <color theme="0"/>
      <name val="Calibri"/>
      <family val="2"/>
      <charset val="204"/>
      <scheme val="minor"/>
    </font>
    <font>
      <b/>
      <sz val="16"/>
      <name val="Calibri"/>
      <family val="2"/>
      <charset val="204"/>
      <scheme val="minor"/>
    </font>
    <font>
      <b/>
      <sz val="13"/>
      <name val="Calibri"/>
      <family val="2"/>
      <charset val="204"/>
      <scheme val="minor"/>
    </font>
    <font>
      <sz val="10"/>
      <name val="Arial"/>
      <family val="2"/>
      <charset val="204"/>
    </font>
    <font>
      <b/>
      <sz val="8"/>
      <name val="Calibri"/>
      <family val="2"/>
      <charset val="204"/>
    </font>
    <font>
      <b/>
      <sz val="22"/>
      <color rgb="FF002060"/>
      <name val="Calibri"/>
      <family val="2"/>
      <charset val="204"/>
    </font>
    <font>
      <b/>
      <sz val="16"/>
      <color rgb="FF002C6B"/>
      <name val="Calibri"/>
      <family val="2"/>
      <charset val="204"/>
      <scheme val="minor"/>
    </font>
    <font>
      <b/>
      <sz val="14"/>
      <color rgb="FF002060"/>
      <name val="Calibri"/>
      <family val="2"/>
    </font>
    <font>
      <sz val="13"/>
      <color rgb="FF002060"/>
      <name val="Calibri"/>
      <family val="2"/>
    </font>
    <font>
      <b/>
      <sz val="12"/>
      <color rgb="FF002060"/>
      <name val="Calibri"/>
      <family val="2"/>
      <scheme val="minor"/>
    </font>
    <font>
      <sz val="13"/>
      <color rgb="FF002060"/>
      <name val="Calibri"/>
      <family val="2"/>
      <scheme val="minor"/>
    </font>
    <font>
      <sz val="11"/>
      <color rgb="FF002060"/>
      <name val="Calibri"/>
      <family val="2"/>
    </font>
    <font>
      <sz val="11"/>
      <color rgb="FF002060"/>
      <name val="Calibri"/>
      <family val="2"/>
      <charset val="204"/>
    </font>
    <font>
      <sz val="16"/>
      <color rgb="FF002060"/>
      <name val="Calibri"/>
      <family val="2"/>
      <charset val="204"/>
    </font>
    <font>
      <b/>
      <sz val="16"/>
      <color rgb="FF002060"/>
      <name val="Calibri"/>
      <family val="2"/>
      <charset val="204"/>
    </font>
    <font>
      <b/>
      <sz val="12"/>
      <color rgb="FF002060"/>
      <name val="Calibri"/>
      <family val="2"/>
      <charset val="204"/>
      <scheme val="minor"/>
    </font>
    <font>
      <sz val="13"/>
      <color rgb="FF002060"/>
      <name val="Calibri"/>
      <family val="2"/>
      <charset val="204"/>
    </font>
    <font>
      <sz val="12"/>
      <color rgb="FF002060"/>
      <name val="Calibri"/>
      <family val="2"/>
      <scheme val="minor"/>
    </font>
    <font>
      <sz val="13"/>
      <color rgb="FF002060"/>
      <name val="Calibri"/>
      <family val="2"/>
      <charset val="204"/>
      <scheme val="minor"/>
    </font>
    <font>
      <b/>
      <sz val="13"/>
      <color rgb="FF002060"/>
      <name val="Calibri"/>
      <family val="2"/>
      <charset val="204"/>
      <scheme val="minor"/>
    </font>
    <font>
      <b/>
      <sz val="13"/>
      <color rgb="FF002060"/>
      <name val="Calibri"/>
      <family val="2"/>
      <charset val="204"/>
    </font>
    <font>
      <b/>
      <sz val="13"/>
      <color rgb="FF002060"/>
      <name val="Calibri"/>
      <family val="2"/>
      <scheme val="minor"/>
    </font>
    <font>
      <b/>
      <sz val="11"/>
      <color rgb="FF002060"/>
      <name val="AvantiBulgarianCYR"/>
      <charset val="204"/>
    </font>
    <font>
      <sz val="14"/>
      <color rgb="FF002060"/>
      <name val="Calibri"/>
      <family val="2"/>
    </font>
    <font>
      <b/>
      <sz val="13"/>
      <color rgb="FF002060"/>
      <name val="Calibri"/>
      <family val="2"/>
    </font>
    <font>
      <sz val="11"/>
      <color rgb="FFFF0000"/>
      <name val="Calibri"/>
      <family val="2"/>
      <charset val="204"/>
    </font>
    <font>
      <b/>
      <sz val="22"/>
      <color rgb="FF002060"/>
      <name val="Calibri"/>
      <family val="2"/>
    </font>
    <font>
      <sz val="14"/>
      <color rgb="FF002060"/>
      <name val="Calibri"/>
      <family val="2"/>
      <scheme val="minor"/>
    </font>
    <font>
      <b/>
      <sz val="11"/>
      <color rgb="FF002060"/>
      <name val="Calibri"/>
      <family val="2"/>
    </font>
    <font>
      <b/>
      <sz val="15"/>
      <color rgb="FF002060"/>
      <name val="Calibri"/>
      <family val="2"/>
      <scheme val="minor"/>
    </font>
    <font>
      <b/>
      <sz val="15"/>
      <color rgb="FF002060"/>
      <name val="Calibri"/>
      <family val="2"/>
    </font>
    <font>
      <sz val="15"/>
      <color rgb="FF002060"/>
      <name val="Calibri"/>
      <family val="2"/>
    </font>
    <font>
      <b/>
      <sz val="12"/>
      <color rgb="FF002060"/>
      <name val="Calibri"/>
      <family val="2"/>
    </font>
    <font>
      <b/>
      <sz val="14"/>
      <color rgb="FF002060"/>
      <name val="Calibri"/>
      <family val="2"/>
      <scheme val="minor"/>
    </font>
    <font>
      <b/>
      <i/>
      <sz val="15"/>
      <color theme="0"/>
      <name val="Calibri"/>
      <family val="2"/>
    </font>
    <font>
      <b/>
      <sz val="14"/>
      <color theme="0"/>
      <name val="Calibri"/>
      <family val="2"/>
      <scheme val="minor"/>
    </font>
    <font>
      <b/>
      <sz val="13"/>
      <color theme="0"/>
      <name val="Calibri"/>
      <family val="2"/>
      <scheme val="minor"/>
    </font>
    <font>
      <sz val="13"/>
      <color rgb="FFFF0000"/>
      <name val="Calibri"/>
      <family val="2"/>
      <charset val="204"/>
      <scheme val="minor"/>
    </font>
    <font>
      <sz val="13"/>
      <color rgb="FFFF0000"/>
      <name val="Calibri"/>
      <family val="2"/>
      <scheme val="minor"/>
    </font>
    <font>
      <sz val="13"/>
      <color rgb="FFFF0000"/>
      <name val="Calibri"/>
      <family val="2"/>
    </font>
    <font>
      <sz val="14"/>
      <color rgb="FFFF0000"/>
      <name val="Calibri"/>
      <family val="2"/>
    </font>
    <font>
      <sz val="11"/>
      <color rgb="FFFF0000"/>
      <name val="Calibri"/>
      <family val="2"/>
    </font>
    <font>
      <b/>
      <sz val="14"/>
      <color rgb="FFFF0000"/>
      <name val="Calibri"/>
      <family val="2"/>
      <scheme val="minor"/>
    </font>
    <font>
      <b/>
      <sz val="14"/>
      <color rgb="FFFF0000"/>
      <name val="Calibri"/>
      <family val="2"/>
    </font>
  </fonts>
  <fills count="17">
    <fill>
      <patternFill patternType="none"/>
    </fill>
    <fill>
      <patternFill patternType="gray125"/>
    </fill>
    <fill>
      <patternFill patternType="solid">
        <fgColor rgb="FFF0F0F0"/>
        <bgColor indexed="64"/>
      </patternFill>
    </fill>
    <fill>
      <patternFill patternType="solid">
        <fgColor rgb="FF002C6B"/>
        <bgColor indexed="64"/>
      </patternFill>
    </fill>
    <fill>
      <patternFill patternType="solid">
        <fgColor rgb="FF002060"/>
        <bgColor indexed="64"/>
      </patternFill>
    </fill>
    <fill>
      <patternFill patternType="solid">
        <fgColor rgb="FF8CB9E6"/>
        <bgColor indexed="64"/>
      </patternFill>
    </fill>
    <fill>
      <patternFill patternType="solid">
        <fgColor rgb="FFBEDC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99"/>
        <bgColor indexed="64"/>
      </patternFill>
    </fill>
    <fill>
      <patternFill patternType="solid">
        <fgColor rgb="FF3CD3D3"/>
        <bgColor indexed="64"/>
      </patternFill>
    </fill>
    <fill>
      <patternFill patternType="solid">
        <fgColor rgb="FF92D05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top style="medium">
        <color rgb="FFFFFFFF"/>
      </top>
      <bottom style="thick">
        <color rgb="FFFFFFFF"/>
      </bottom>
      <diagonal/>
    </border>
    <border>
      <left style="medium">
        <color theme="0"/>
      </left>
      <right style="medium">
        <color theme="0"/>
      </right>
      <top/>
      <bottom style="medium">
        <color theme="0"/>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theme="0"/>
      </right>
      <top style="medium">
        <color rgb="FFFFFFFF"/>
      </top>
      <bottom style="medium">
        <color rgb="FFFFFFFF"/>
      </bottom>
      <diagonal/>
    </border>
    <border>
      <left style="medium">
        <color theme="0"/>
      </left>
      <right style="medium">
        <color theme="0"/>
      </right>
      <top style="medium">
        <color theme="0"/>
      </top>
      <bottom style="medium">
        <color theme="0"/>
      </bottom>
      <diagonal/>
    </border>
    <border>
      <left/>
      <right/>
      <top style="medium">
        <color rgb="FFFFFFFF"/>
      </top>
      <bottom/>
      <diagonal/>
    </border>
    <border>
      <left/>
      <right style="medium">
        <color rgb="FFFFFFFF"/>
      </right>
      <top style="medium">
        <color rgb="FFFFFFFF"/>
      </top>
      <bottom style="thick">
        <color rgb="FFFFFFFF"/>
      </bottom>
      <diagonal/>
    </border>
    <border>
      <left style="medium">
        <color theme="0"/>
      </left>
      <right/>
      <top style="medium">
        <color theme="0"/>
      </top>
      <bottom style="medium">
        <color theme="0"/>
      </bottom>
      <diagonal/>
    </border>
    <border>
      <left/>
      <right/>
      <top/>
      <bottom style="medium">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theme="0"/>
      </right>
      <top style="thick">
        <color rgb="FFFFFFFF"/>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rgb="FFFFFFFF"/>
      </right>
      <top/>
      <bottom style="medium">
        <color rgb="FFFFFFFF"/>
      </bottom>
      <diagonal/>
    </border>
    <border>
      <left/>
      <right style="medium">
        <color theme="0"/>
      </right>
      <top/>
      <bottom/>
      <diagonal/>
    </border>
    <border>
      <left/>
      <right style="thin">
        <color theme="0"/>
      </right>
      <top/>
      <bottom/>
      <diagonal/>
    </border>
    <border>
      <left style="medium">
        <color theme="0"/>
      </left>
      <right/>
      <top style="thick">
        <color rgb="FFFFFFFF"/>
      </top>
      <bottom style="medium">
        <color theme="0"/>
      </bottom>
      <diagonal/>
    </border>
    <border>
      <left/>
      <right style="thin">
        <color indexed="64"/>
      </right>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theme="0"/>
      </right>
      <top style="medium">
        <color rgb="FFFFFFFF"/>
      </top>
      <bottom/>
      <diagonal/>
    </border>
  </borders>
  <cellStyleXfs count="13">
    <xf numFmtId="0" fontId="0" fillId="0" borderId="0"/>
    <xf numFmtId="0" fontId="1" fillId="2" borderId="0" applyNumberFormat="0" applyFont="0" applyBorder="0" applyProtection="0">
      <alignment vertical="center"/>
    </xf>
    <xf numFmtId="0" fontId="1" fillId="0" borderId="0" applyNumberFormat="0" applyFont="0" applyFill="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164" fontId="9" fillId="0" borderId="0" applyFont="0" applyFill="0" applyBorder="0" applyAlignment="0" applyProtection="0"/>
    <xf numFmtId="164" fontId="9" fillId="0" borderId="0" applyFont="0" applyFill="0" applyBorder="0" applyAlignment="0" applyProtection="0"/>
    <xf numFmtId="0" fontId="10" fillId="0" borderId="0"/>
    <xf numFmtId="0" fontId="6" fillId="0" borderId="0"/>
    <xf numFmtId="9" fontId="1" fillId="0" borderId="0" applyFont="0" applyFill="0" applyBorder="0" applyAlignment="0" applyProtection="0"/>
    <xf numFmtId="44" fontId="1" fillId="0" borderId="0" applyFont="0" applyFill="0" applyBorder="0" applyAlignment="0" applyProtection="0"/>
  </cellStyleXfs>
  <cellXfs count="263">
    <xf numFmtId="0" fontId="0" fillId="0" borderId="0" xfId="0"/>
    <xf numFmtId="0" fontId="11" fillId="0" borderId="0" xfId="0" applyFont="1"/>
    <xf numFmtId="0" fontId="12"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wrapText="1"/>
    </xf>
    <xf numFmtId="0" fontId="16" fillId="0" borderId="0" xfId="0" applyFon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11" fillId="0" borderId="1" xfId="0" applyFont="1" applyBorder="1" applyAlignment="1">
      <alignment horizontal="center"/>
    </xf>
    <xf numFmtId="0" fontId="0" fillId="0" borderId="1" xfId="0" applyBorder="1" applyAlignment="1">
      <alignment horizontal="left"/>
    </xf>
    <xf numFmtId="9" fontId="0" fillId="0" borderId="1" xfId="0" applyNumberFormat="1" applyBorder="1"/>
    <xf numFmtId="0" fontId="0" fillId="0" borderId="2" xfId="0" applyBorder="1" applyAlignment="1">
      <alignment horizontal="center"/>
    </xf>
    <xf numFmtId="166" fontId="15" fillId="6" borderId="9" xfId="7" applyNumberFormat="1" applyFont="1" applyFill="1" applyBorder="1" applyAlignment="1">
      <alignment horizontal="center" vertical="center"/>
    </xf>
    <xf numFmtId="166" fontId="15" fillId="9" borderId="9" xfId="7" applyNumberFormat="1" applyFont="1" applyFill="1" applyBorder="1" applyAlignment="1">
      <alignment horizontal="center" vertical="center"/>
    </xf>
    <xf numFmtId="166" fontId="15" fillId="10" borderId="9" xfId="7" applyNumberFormat="1" applyFont="1" applyFill="1" applyBorder="1" applyAlignment="1">
      <alignment horizontal="center" vertical="center"/>
    </xf>
    <xf numFmtId="166" fontId="15" fillId="11" borderId="9" xfId="7" applyNumberFormat="1" applyFont="1" applyFill="1" applyBorder="1" applyAlignment="1">
      <alignment horizontal="center" vertical="center" wrapText="1"/>
    </xf>
    <xf numFmtId="0" fontId="15" fillId="6" borderId="12" xfId="0" applyFont="1" applyFill="1" applyBorder="1" applyAlignment="1">
      <alignment horizontal="left" vertical="center"/>
    </xf>
    <xf numFmtId="0" fontId="15" fillId="9" borderId="12" xfId="0" applyFont="1" applyFill="1" applyBorder="1" applyAlignment="1">
      <alignment horizontal="left" vertical="center"/>
    </xf>
    <xf numFmtId="0" fontId="15" fillId="10" borderId="12" xfId="0" applyFont="1" applyFill="1" applyBorder="1" applyAlignment="1">
      <alignment horizontal="left" vertical="center"/>
    </xf>
    <xf numFmtId="20" fontId="15" fillId="11" borderId="12"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7" fillId="0" borderId="15" xfId="0" applyFont="1" applyBorder="1" applyAlignment="1">
      <alignment horizontal="center"/>
    </xf>
    <xf numFmtId="0" fontId="18" fillId="0" borderId="0" xfId="0" applyFont="1" applyAlignment="1">
      <alignment horizontal="center"/>
    </xf>
    <xf numFmtId="9" fontId="11" fillId="8" borderId="1" xfId="11" applyFont="1" applyFill="1" applyBorder="1" applyAlignment="1">
      <alignment horizontal="center"/>
    </xf>
    <xf numFmtId="0" fontId="11" fillId="12" borderId="1" xfId="0" applyFont="1" applyFill="1" applyBorder="1" applyAlignment="1" applyProtection="1">
      <alignment horizontal="center"/>
      <protection locked="0"/>
    </xf>
    <xf numFmtId="0" fontId="11" fillId="8" borderId="1" xfId="0" applyFont="1" applyFill="1" applyBorder="1" applyAlignment="1">
      <alignment horizontal="center"/>
    </xf>
    <xf numFmtId="0" fontId="19" fillId="0" borderId="14" xfId="0" applyFont="1" applyBorder="1"/>
    <xf numFmtId="9" fontId="19" fillId="0" borderId="14" xfId="11" applyFont="1" applyBorder="1" applyAlignment="1" applyProtection="1">
      <alignment horizontal="center"/>
      <protection locked="0"/>
    </xf>
    <xf numFmtId="165" fontId="19" fillId="0" borderId="14" xfId="0" applyNumberFormat="1" applyFont="1" applyBorder="1" applyAlignment="1">
      <alignment horizontal="center"/>
    </xf>
    <xf numFmtId="167" fontId="11" fillId="0" borderId="1" xfId="0" applyNumberFormat="1" applyFont="1" applyBorder="1" applyAlignment="1">
      <alignment horizontal="center" vertical="center"/>
    </xf>
    <xf numFmtId="167" fontId="11" fillId="8" borderId="1" xfId="0" applyNumberFormat="1" applyFont="1" applyFill="1" applyBorder="1" applyAlignment="1">
      <alignment horizontal="center"/>
    </xf>
    <xf numFmtId="167" fontId="11" fillId="0" borderId="1" xfId="0" applyNumberFormat="1" applyFont="1" applyBorder="1" applyAlignment="1">
      <alignment horizontal="center"/>
    </xf>
    <xf numFmtId="0" fontId="14" fillId="0" borderId="3" xfId="0" applyFont="1" applyBorder="1" applyAlignment="1">
      <alignment horizontal="center"/>
    </xf>
    <xf numFmtId="0" fontId="14" fillId="8" borderId="1" xfId="0" applyFont="1" applyFill="1" applyBorder="1"/>
    <xf numFmtId="9" fontId="11" fillId="12" borderId="1" xfId="11" applyFont="1" applyFill="1" applyBorder="1" applyAlignment="1" applyProtection="1">
      <alignment horizontal="center"/>
      <protection locked="0"/>
    </xf>
    <xf numFmtId="0" fontId="20" fillId="12" borderId="1" xfId="0" applyFont="1" applyFill="1" applyBorder="1" applyAlignment="1" applyProtection="1">
      <alignment horizontal="center"/>
      <protection locked="0"/>
    </xf>
    <xf numFmtId="0" fontId="5" fillId="0" borderId="1" xfId="0" applyFont="1" applyBorder="1" applyAlignment="1">
      <alignment horizontal="center"/>
    </xf>
    <xf numFmtId="3" fontId="11" fillId="0" borderId="1" xfId="0" applyNumberFormat="1" applyFont="1" applyBorder="1" applyAlignment="1">
      <alignment horizontal="center" vertical="center"/>
    </xf>
    <xf numFmtId="9" fontId="11" fillId="7" borderId="1" xfId="11" applyFont="1" applyFill="1" applyBorder="1" applyAlignment="1" applyProtection="1">
      <alignment horizontal="center"/>
      <protection locked="0"/>
    </xf>
    <xf numFmtId="166" fontId="15" fillId="6" borderId="0" xfId="7" applyNumberFormat="1" applyFont="1" applyFill="1" applyAlignment="1">
      <alignment horizontal="center" vertical="center"/>
    </xf>
    <xf numFmtId="166" fontId="15" fillId="9" borderId="0" xfId="7" applyNumberFormat="1" applyFont="1" applyFill="1" applyAlignment="1">
      <alignment horizontal="center" vertical="center"/>
    </xf>
    <xf numFmtId="166" fontId="15" fillId="10" borderId="0" xfId="7" applyNumberFormat="1" applyFont="1" applyFill="1" applyAlignment="1">
      <alignment horizontal="center" vertical="center"/>
    </xf>
    <xf numFmtId="166" fontId="15" fillId="11" borderId="0" xfId="7" applyNumberFormat="1" applyFont="1" applyFill="1" applyAlignment="1">
      <alignment horizontal="center" vertical="center" wrapText="1"/>
    </xf>
    <xf numFmtId="0" fontId="21" fillId="4" borderId="14" xfId="0" applyFont="1" applyFill="1" applyBorder="1" applyAlignment="1">
      <alignment horizontal="center"/>
    </xf>
    <xf numFmtId="167" fontId="11" fillId="0" borderId="0" xfId="0" applyNumberFormat="1" applyFont="1" applyAlignment="1">
      <alignment horizontal="center" vertical="center"/>
    </xf>
    <xf numFmtId="0" fontId="20" fillId="7" borderId="1" xfId="0" applyFont="1" applyFill="1" applyBorder="1" applyAlignment="1">
      <alignment horizontal="center"/>
    </xf>
    <xf numFmtId="0" fontId="11" fillId="7" borderId="1" xfId="0" applyFont="1" applyFill="1" applyBorder="1" applyAlignment="1">
      <alignment horizontal="center"/>
    </xf>
    <xf numFmtId="0" fontId="7" fillId="14" borderId="0" xfId="0" applyFont="1" applyFill="1"/>
    <xf numFmtId="167" fontId="14" fillId="0" borderId="0" xfId="0" applyNumberFormat="1" applyFont="1" applyAlignment="1">
      <alignment horizontal="left" vertical="center"/>
    </xf>
    <xf numFmtId="0" fontId="4" fillId="7" borderId="0" xfId="0" applyFont="1" applyFill="1" applyAlignment="1">
      <alignment horizontal="center"/>
    </xf>
    <xf numFmtId="49" fontId="22" fillId="0" borderId="24" xfId="0" applyNumberFormat="1" applyFont="1" applyBorder="1"/>
    <xf numFmtId="0" fontId="0" fillId="14" borderId="0" xfId="0" applyFill="1"/>
    <xf numFmtId="49" fontId="0" fillId="0" borderId="0" xfId="0" applyNumberFormat="1"/>
    <xf numFmtId="168" fontId="11" fillId="12" borderId="1" xfId="0" applyNumberFormat="1" applyFont="1" applyFill="1" applyBorder="1" applyAlignment="1" applyProtection="1">
      <alignment horizontal="center"/>
      <protection locked="0"/>
    </xf>
    <xf numFmtId="49" fontId="8" fillId="0" borderId="0" xfId="0" applyNumberFormat="1" applyFont="1"/>
    <xf numFmtId="0" fontId="23" fillId="0" borderId="23" xfId="0" applyFont="1" applyBorder="1" applyAlignment="1">
      <alignment vertical="center"/>
    </xf>
    <xf numFmtId="0" fontId="23" fillId="0" borderId="22" xfId="0" applyFont="1" applyBorder="1" applyAlignment="1">
      <alignment vertical="center"/>
    </xf>
    <xf numFmtId="3" fontId="11" fillId="8" borderId="1" xfId="0" applyNumberFormat="1" applyFont="1" applyFill="1" applyBorder="1" applyAlignment="1">
      <alignment horizontal="center"/>
    </xf>
    <xf numFmtId="3" fontId="18" fillId="4" borderId="0" xfId="0" applyNumberFormat="1" applyFont="1" applyFill="1" applyAlignment="1">
      <alignment horizontal="center"/>
    </xf>
    <xf numFmtId="3" fontId="11" fillId="0" borderId="1" xfId="0" applyNumberFormat="1" applyFont="1" applyBorder="1" applyAlignment="1">
      <alignment horizontal="center"/>
    </xf>
    <xf numFmtId="0" fontId="3" fillId="0" borderId="8" xfId="0" applyFont="1" applyBorder="1" applyAlignment="1">
      <alignment horizontal="center" vertical="center"/>
    </xf>
    <xf numFmtId="0" fontId="21" fillId="0" borderId="14" xfId="0" applyFont="1" applyBorder="1" applyAlignment="1">
      <alignment horizontal="center"/>
    </xf>
    <xf numFmtId="167" fontId="11" fillId="0" borderId="0" xfId="0" applyNumberFormat="1" applyFont="1" applyAlignment="1">
      <alignment vertical="center"/>
    </xf>
    <xf numFmtId="0" fontId="23" fillId="0" borderId="22" xfId="0" applyFont="1" applyBorder="1" applyAlignment="1">
      <alignment horizontal="center" vertical="center"/>
    </xf>
    <xf numFmtId="0" fontId="25" fillId="0" borderId="0" xfId="0" applyFont="1" applyAlignment="1" applyProtection="1">
      <alignment horizontal="center" vertical="center" wrapText="1"/>
      <protection locked="0"/>
    </xf>
    <xf numFmtId="0" fontId="26" fillId="0" borderId="0" xfId="0" applyFont="1"/>
    <xf numFmtId="167" fontId="27" fillId="16" borderId="5" xfId="0" applyNumberFormat="1" applyFont="1" applyFill="1" applyBorder="1" applyAlignment="1">
      <alignment vertical="center"/>
    </xf>
    <xf numFmtId="167" fontId="27" fillId="16" borderId="1" xfId="0" applyNumberFormat="1" applyFont="1" applyFill="1" applyBorder="1" applyAlignment="1">
      <alignment horizontal="center" vertical="center"/>
    </xf>
    <xf numFmtId="0" fontId="0" fillId="0" borderId="2" xfId="0" applyBorder="1"/>
    <xf numFmtId="165" fontId="11" fillId="0" borderId="5" xfId="0" applyNumberFormat="1" applyFont="1" applyBorder="1" applyAlignment="1">
      <alignment horizontal="center" vertical="center"/>
    </xf>
    <xf numFmtId="9" fontId="11" fillId="0" borderId="1" xfId="11" applyFont="1" applyBorder="1" applyAlignment="1">
      <alignment horizontal="center" vertical="center"/>
    </xf>
    <xf numFmtId="9" fontId="11" fillId="0" borderId="5" xfId="11" applyFont="1" applyBorder="1" applyAlignment="1">
      <alignment horizontal="center" vertical="center"/>
    </xf>
    <xf numFmtId="167" fontId="11" fillId="0" borderId="2" xfId="0" applyNumberFormat="1" applyFont="1" applyBorder="1" applyAlignment="1">
      <alignment horizontal="center" vertical="center"/>
    </xf>
    <xf numFmtId="0" fontId="0" fillId="0" borderId="0" xfId="0" applyAlignment="1">
      <alignment horizontal="right"/>
    </xf>
    <xf numFmtId="0" fontId="26" fillId="0" borderId="0" xfId="0" applyFont="1" applyAlignment="1">
      <alignment horizontal="left"/>
    </xf>
    <xf numFmtId="20" fontId="28" fillId="5" borderId="9" xfId="0" applyNumberFormat="1" applyFont="1" applyFill="1" applyBorder="1" applyAlignment="1" applyProtection="1">
      <alignment horizontal="center" vertical="center" wrapText="1"/>
      <protection locked="0"/>
    </xf>
    <xf numFmtId="20" fontId="29" fillId="6" borderId="9" xfId="0" applyNumberFormat="1" applyFont="1" applyFill="1" applyBorder="1" applyAlignment="1" applyProtection="1">
      <alignment horizontal="center" vertical="center" wrapText="1"/>
      <protection locked="0"/>
    </xf>
    <xf numFmtId="0" fontId="29" fillId="6" borderId="9" xfId="0" applyFont="1" applyFill="1" applyBorder="1" applyAlignment="1" applyProtection="1">
      <alignment horizontal="center" vertical="center"/>
      <protection locked="0"/>
    </xf>
    <xf numFmtId="0" fontId="29" fillId="6" borderId="30"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3" fontId="28" fillId="5" borderId="14" xfId="9" applyNumberFormat="1" applyFont="1" applyFill="1" applyBorder="1" applyAlignment="1" applyProtection="1">
      <alignment horizontal="center" vertical="center" wrapText="1"/>
      <protection locked="0"/>
    </xf>
    <xf numFmtId="167" fontId="31" fillId="0" borderId="0" xfId="0" applyNumberFormat="1" applyFont="1" applyAlignment="1">
      <alignment horizontal="center" vertical="center"/>
    </xf>
    <xf numFmtId="0" fontId="32" fillId="0" borderId="0" xfId="0" applyFont="1"/>
    <xf numFmtId="167" fontId="30" fillId="0" borderId="0" xfId="0" applyNumberFormat="1" applyFont="1" applyAlignment="1">
      <alignment horizontal="left" vertical="center"/>
    </xf>
    <xf numFmtId="0" fontId="33" fillId="0" borderId="0" xfId="0" applyFont="1" applyAlignment="1">
      <alignment horizontal="left"/>
    </xf>
    <xf numFmtId="0" fontId="34" fillId="14" borderId="5" xfId="0" applyFont="1" applyFill="1" applyBorder="1" applyAlignment="1">
      <alignment horizontal="center"/>
    </xf>
    <xf numFmtId="0" fontId="34" fillId="14" borderId="6" xfId="0" applyFont="1" applyFill="1" applyBorder="1" applyAlignment="1">
      <alignment horizontal="center"/>
    </xf>
    <xf numFmtId="0" fontId="35" fillId="8" borderId="1" xfId="0" applyFont="1" applyFill="1" applyBorder="1" applyAlignment="1">
      <alignment horizontal="center"/>
    </xf>
    <xf numFmtId="167" fontId="36" fillId="0" borderId="0" xfId="0" applyNumberFormat="1" applyFont="1" applyAlignment="1">
      <alignment vertical="center"/>
    </xf>
    <xf numFmtId="0" fontId="37" fillId="14" borderId="5" xfId="0" applyFont="1" applyFill="1" applyBorder="1"/>
    <xf numFmtId="0" fontId="37" fillId="14" borderId="6" xfId="0" applyFont="1" applyFill="1" applyBorder="1"/>
    <xf numFmtId="9" fontId="37" fillId="0" borderId="1" xfId="0" applyNumberFormat="1" applyFont="1" applyBorder="1" applyAlignment="1">
      <alignment horizontal="center"/>
    </xf>
    <xf numFmtId="0" fontId="37" fillId="14" borderId="1" xfId="0" applyFont="1" applyFill="1" applyBorder="1" applyAlignment="1">
      <alignment horizontal="center"/>
    </xf>
    <xf numFmtId="167" fontId="36" fillId="0" borderId="0" xfId="0" applyNumberFormat="1" applyFont="1" applyAlignment="1">
      <alignment horizontal="left" vertical="center"/>
    </xf>
    <xf numFmtId="0" fontId="33" fillId="0" borderId="0" xfId="0" applyFont="1"/>
    <xf numFmtId="167" fontId="38" fillId="0" borderId="0" xfId="0" applyNumberFormat="1" applyFont="1" applyAlignment="1">
      <alignment vertical="center"/>
    </xf>
    <xf numFmtId="9" fontId="39" fillId="0" borderId="1" xfId="0" applyNumberFormat="1" applyFont="1" applyBorder="1" applyAlignment="1">
      <alignment horizontal="center" vertical="center"/>
    </xf>
    <xf numFmtId="167" fontId="39" fillId="0" borderId="1" xfId="0" applyNumberFormat="1" applyFont="1" applyBorder="1" applyAlignment="1">
      <alignment horizontal="center" vertical="center"/>
    </xf>
    <xf numFmtId="167" fontId="31" fillId="0" borderId="0" xfId="0" applyNumberFormat="1" applyFont="1" applyAlignment="1">
      <alignment vertical="center"/>
    </xf>
    <xf numFmtId="167" fontId="31" fillId="0" borderId="0" xfId="0" applyNumberFormat="1" applyFont="1" applyAlignment="1">
      <alignment horizontal="left" vertical="center"/>
    </xf>
    <xf numFmtId="167" fontId="40" fillId="0" borderId="0" xfId="0" applyNumberFormat="1" applyFont="1" applyAlignment="1">
      <alignment horizontal="left" vertical="center"/>
    </xf>
    <xf numFmtId="0" fontId="37" fillId="14" borderId="4" xfId="0" applyFont="1" applyFill="1" applyBorder="1"/>
    <xf numFmtId="0" fontId="37" fillId="14" borderId="6" xfId="0" applyFont="1" applyFill="1" applyBorder="1" applyAlignment="1">
      <alignment horizontal="center"/>
    </xf>
    <xf numFmtId="167" fontId="40" fillId="0" borderId="0" xfId="0" applyNumberFormat="1" applyFont="1" applyAlignment="1">
      <alignment vertical="center"/>
    </xf>
    <xf numFmtId="0" fontId="41" fillId="0" borderId="0" xfId="0" applyFont="1" applyAlignment="1">
      <alignment vertical="top" wrapText="1"/>
    </xf>
    <xf numFmtId="167" fontId="42" fillId="0" borderId="0" xfId="0" applyNumberFormat="1" applyFont="1" applyAlignment="1">
      <alignment horizontal="left" vertical="center"/>
    </xf>
    <xf numFmtId="20" fontId="28" fillId="5" borderId="10" xfId="0" applyNumberFormat="1" applyFont="1" applyFill="1" applyBorder="1" applyAlignment="1" applyProtection="1">
      <alignment horizontal="center" vertical="center" wrapText="1"/>
      <protection locked="0"/>
    </xf>
    <xf numFmtId="165" fontId="44" fillId="5" borderId="14" xfId="0" applyNumberFormat="1" applyFont="1" applyFill="1" applyBorder="1" applyAlignment="1" applyProtection="1">
      <alignment horizontal="center" vertical="center" wrapText="1"/>
      <protection locked="0"/>
    </xf>
    <xf numFmtId="0" fontId="29" fillId="6" borderId="29" xfId="0" applyFont="1" applyFill="1" applyBorder="1" applyAlignment="1" applyProtection="1">
      <alignment horizontal="center" vertical="center"/>
      <protection locked="0"/>
    </xf>
    <xf numFmtId="165" fontId="29" fillId="6" borderId="14" xfId="7" applyNumberFormat="1" applyFont="1" applyFill="1" applyBorder="1" applyAlignment="1" applyProtection="1">
      <alignment horizontal="center" vertical="center"/>
      <protection locked="0"/>
    </xf>
    <xf numFmtId="20" fontId="45" fillId="6" borderId="9" xfId="0" applyNumberFormat="1" applyFont="1" applyFill="1" applyBorder="1" applyAlignment="1" applyProtection="1">
      <alignment horizontal="center" vertical="center" wrapText="1"/>
      <protection locked="0"/>
    </xf>
    <xf numFmtId="165" fontId="29" fillId="6" borderId="31" xfId="7" applyNumberFormat="1" applyFont="1" applyFill="1" applyBorder="1" applyAlignment="1" applyProtection="1">
      <alignment horizontal="center" vertical="center"/>
      <protection locked="0"/>
    </xf>
    <xf numFmtId="165" fontId="44" fillId="5" borderId="23" xfId="0"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wrapText="1"/>
      <protection locked="0"/>
    </xf>
    <xf numFmtId="0" fontId="46" fillId="0" borderId="0" xfId="0" applyFont="1"/>
    <xf numFmtId="0" fontId="46" fillId="0" borderId="1" xfId="0" applyFont="1" applyBorder="1"/>
    <xf numFmtId="9" fontId="46" fillId="0" borderId="1" xfId="0" applyNumberFormat="1" applyFont="1" applyBorder="1"/>
    <xf numFmtId="0" fontId="47" fillId="0" borderId="0" xfId="0" applyFont="1" applyAlignment="1">
      <alignment horizontal="left"/>
    </xf>
    <xf numFmtId="0" fontId="0" fillId="0" borderId="4" xfId="0" applyBorder="1"/>
    <xf numFmtId="0" fontId="28" fillId="5" borderId="32" xfId="0" applyFont="1" applyFill="1" applyBorder="1" applyAlignment="1" applyProtection="1">
      <alignment horizontal="center" vertical="center"/>
      <protection locked="0"/>
    </xf>
    <xf numFmtId="20" fontId="28" fillId="5" borderId="35" xfId="9" applyNumberFormat="1" applyFont="1" applyFill="1" applyBorder="1" applyAlignment="1" applyProtection="1">
      <alignment horizontal="center" vertical="center" wrapText="1"/>
      <protection locked="0"/>
    </xf>
    <xf numFmtId="165" fontId="29" fillId="6" borderId="14" xfId="9"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protection locked="0"/>
    </xf>
    <xf numFmtId="0" fontId="29" fillId="6" borderId="41" xfId="0" applyFont="1" applyFill="1" applyBorder="1" applyAlignment="1" applyProtection="1">
      <alignment horizontal="center" vertical="center"/>
      <protection locked="0"/>
    </xf>
    <xf numFmtId="0" fontId="29" fillId="6" borderId="42"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0" fontId="31" fillId="0" borderId="0" xfId="0" applyFont="1"/>
    <xf numFmtId="0" fontId="42" fillId="8" borderId="1" xfId="0" applyFont="1" applyFill="1" applyBorder="1"/>
    <xf numFmtId="0" fontId="31" fillId="7" borderId="1" xfId="0" applyFont="1" applyFill="1" applyBorder="1" applyAlignment="1">
      <alignment horizontal="center"/>
    </xf>
    <xf numFmtId="0" fontId="31" fillId="0" borderId="0" xfId="0" applyFont="1" applyAlignment="1">
      <alignment horizontal="center"/>
    </xf>
    <xf numFmtId="0" fontId="42" fillId="0" borderId="0" xfId="0" applyFont="1" applyAlignment="1">
      <alignment horizontal="center"/>
    </xf>
    <xf numFmtId="0" fontId="29" fillId="6" borderId="12" xfId="0" applyFont="1" applyFill="1" applyBorder="1" applyAlignment="1">
      <alignment horizontal="left" vertical="center"/>
    </xf>
    <xf numFmtId="166" fontId="29" fillId="6" borderId="9" xfId="7" applyNumberFormat="1" applyFont="1" applyFill="1" applyBorder="1" applyAlignment="1">
      <alignment horizontal="center" vertical="center"/>
    </xf>
    <xf numFmtId="0" fontId="29" fillId="9" borderId="12" xfId="0" applyFont="1" applyFill="1" applyBorder="1" applyAlignment="1">
      <alignment horizontal="left" vertical="center"/>
    </xf>
    <xf numFmtId="166" fontId="29" fillId="9" borderId="9" xfId="7" applyNumberFormat="1" applyFont="1" applyFill="1" applyBorder="1" applyAlignment="1">
      <alignment horizontal="center" vertical="center"/>
    </xf>
    <xf numFmtId="0" fontId="29" fillId="10" borderId="12" xfId="0" applyFont="1" applyFill="1" applyBorder="1" applyAlignment="1">
      <alignment horizontal="left" vertical="center"/>
    </xf>
    <xf numFmtId="166" fontId="29" fillId="10" borderId="9" xfId="7" applyNumberFormat="1" applyFont="1" applyFill="1" applyBorder="1" applyAlignment="1">
      <alignment horizontal="center" vertical="center"/>
    </xf>
    <xf numFmtId="20" fontId="29" fillId="11" borderId="12" xfId="0" applyNumberFormat="1" applyFont="1" applyFill="1" applyBorder="1" applyAlignment="1">
      <alignment horizontal="left" vertical="center" wrapText="1"/>
    </xf>
    <xf numFmtId="166" fontId="29" fillId="11" borderId="9" xfId="7" applyNumberFormat="1" applyFont="1" applyFill="1" applyBorder="1" applyAlignment="1">
      <alignment horizontal="center" vertical="center" wrapText="1"/>
    </xf>
    <xf numFmtId="0" fontId="42" fillId="0" borderId="3" xfId="0" applyFont="1" applyBorder="1" applyAlignment="1">
      <alignment horizontal="center"/>
    </xf>
    <xf numFmtId="0" fontId="42" fillId="0" borderId="1" xfId="0" applyFont="1" applyBorder="1" applyAlignment="1">
      <alignment horizontal="center" vertical="center"/>
    </xf>
    <xf numFmtId="0" fontId="31" fillId="0" borderId="1" xfId="0" applyFont="1" applyBorder="1" applyAlignment="1">
      <alignment horizontal="center"/>
    </xf>
    <xf numFmtId="0" fontId="48" fillId="7" borderId="1" xfId="0" applyFont="1" applyFill="1" applyBorder="1" applyAlignment="1">
      <alignment horizontal="center"/>
    </xf>
    <xf numFmtId="9" fontId="31" fillId="8" borderId="1" xfId="11" applyFont="1" applyFill="1" applyBorder="1" applyAlignment="1">
      <alignment horizontal="center"/>
    </xf>
    <xf numFmtId="3" fontId="31" fillId="0" borderId="1" xfId="0" applyNumberFormat="1" applyFont="1" applyBorder="1" applyAlignment="1">
      <alignment horizontal="center"/>
    </xf>
    <xf numFmtId="167" fontId="31" fillId="0" borderId="1" xfId="0" applyNumberFormat="1" applyFont="1" applyBorder="1" applyAlignment="1">
      <alignment horizontal="center" vertical="center"/>
    </xf>
    <xf numFmtId="0" fontId="31" fillId="8" borderId="1" xfId="0" applyFont="1" applyFill="1" applyBorder="1" applyAlignment="1">
      <alignment horizontal="center"/>
    </xf>
    <xf numFmtId="167" fontId="31" fillId="8" borderId="1" xfId="0" applyNumberFormat="1" applyFont="1" applyFill="1" applyBorder="1" applyAlignment="1">
      <alignment horizontal="center"/>
    </xf>
    <xf numFmtId="9" fontId="31" fillId="7" borderId="1" xfId="11" applyFont="1" applyFill="1" applyBorder="1" applyAlignment="1" applyProtection="1">
      <alignment horizontal="center"/>
      <protection locked="0"/>
    </xf>
    <xf numFmtId="167" fontId="31" fillId="0" borderId="1" xfId="0" applyNumberFormat="1" applyFont="1" applyBorder="1" applyAlignment="1">
      <alignment horizontal="center"/>
    </xf>
    <xf numFmtId="49" fontId="49" fillId="0" borderId="0" xfId="0" applyNumberFormat="1" applyFont="1" applyAlignment="1">
      <alignment horizontal="center"/>
    </xf>
    <xf numFmtId="49" fontId="49" fillId="0" borderId="0" xfId="0" applyNumberFormat="1" applyFont="1"/>
    <xf numFmtId="0" fontId="50" fillId="0" borderId="18" xfId="0" applyFont="1" applyBorder="1" applyAlignment="1">
      <alignment vertical="center"/>
    </xf>
    <xf numFmtId="0" fontId="50" fillId="0" borderId="0" xfId="0" applyFont="1" applyAlignment="1">
      <alignment horizontal="left" vertical="center"/>
    </xf>
    <xf numFmtId="0" fontId="31" fillId="0" borderId="34" xfId="0" applyFont="1" applyBorder="1"/>
    <xf numFmtId="0" fontId="42" fillId="0" borderId="0" xfId="0" applyFont="1" applyAlignment="1">
      <alignment horizontal="center" vertical="center" wrapText="1"/>
    </xf>
    <xf numFmtId="0" fontId="42" fillId="0" borderId="22" xfId="0" applyFont="1" applyBorder="1" applyAlignment="1">
      <alignment vertical="center"/>
    </xf>
    <xf numFmtId="0" fontId="42" fillId="0" borderId="23" xfId="0" applyFont="1" applyBorder="1" applyAlignment="1">
      <alignment vertical="center"/>
    </xf>
    <xf numFmtId="0" fontId="51" fillId="0" borderId="15" xfId="0" applyFont="1" applyBorder="1" applyAlignment="1">
      <alignment horizontal="center"/>
    </xf>
    <xf numFmtId="0" fontId="52" fillId="0" borderId="0" xfId="0" applyFont="1" applyAlignment="1">
      <alignment horizontal="center"/>
    </xf>
    <xf numFmtId="0" fontId="53" fillId="8" borderId="8" xfId="0" applyFont="1" applyFill="1" applyBorder="1" applyAlignment="1">
      <alignment horizontal="center" vertical="center"/>
    </xf>
    <xf numFmtId="0" fontId="53" fillId="7" borderId="8" xfId="0" applyFont="1" applyFill="1" applyBorder="1" applyAlignment="1">
      <alignment horizontal="center" vertical="center"/>
    </xf>
    <xf numFmtId="0" fontId="53" fillId="0" borderId="0" xfId="0" applyFont="1" applyAlignment="1">
      <alignment horizontal="center" vertical="center"/>
    </xf>
    <xf numFmtId="0" fontId="52" fillId="7" borderId="0" xfId="0" applyFont="1" applyFill="1" applyAlignment="1">
      <alignment horizontal="center"/>
    </xf>
    <xf numFmtId="0" fontId="31" fillId="0" borderId="15" xfId="0" applyFont="1" applyBorder="1" applyAlignment="1">
      <alignment horizontal="center"/>
    </xf>
    <xf numFmtId="3" fontId="32" fillId="7" borderId="14" xfId="0" applyNumberFormat="1" applyFont="1" applyFill="1" applyBorder="1" applyAlignment="1">
      <alignment horizontal="center"/>
    </xf>
    <xf numFmtId="1" fontId="32" fillId="7" borderId="14" xfId="0" applyNumberFormat="1" applyFont="1" applyFill="1" applyBorder="1" applyAlignment="1">
      <alignment horizontal="center"/>
    </xf>
    <xf numFmtId="0" fontId="31" fillId="8" borderId="14" xfId="0" applyFont="1" applyFill="1" applyBorder="1"/>
    <xf numFmtId="0" fontId="31" fillId="7" borderId="14" xfId="0" applyFont="1" applyFill="1" applyBorder="1"/>
    <xf numFmtId="3" fontId="31" fillId="0" borderId="0" xfId="0" applyNumberFormat="1" applyFont="1" applyAlignment="1">
      <alignment horizontal="center"/>
    </xf>
    <xf numFmtId="0" fontId="31" fillId="0" borderId="12" xfId="0" applyFont="1" applyBorder="1" applyAlignment="1">
      <alignment horizontal="center"/>
    </xf>
    <xf numFmtId="0" fontId="31" fillId="13" borderId="14" xfId="0" applyFont="1" applyFill="1" applyBorder="1" applyProtection="1">
      <protection locked="0"/>
    </xf>
    <xf numFmtId="167" fontId="31" fillId="0" borderId="0" xfId="0" applyNumberFormat="1" applyFont="1"/>
    <xf numFmtId="167" fontId="32" fillId="0" borderId="0" xfId="0" applyNumberFormat="1" applyFont="1"/>
    <xf numFmtId="3" fontId="31" fillId="4" borderId="0" xfId="0" applyNumberFormat="1" applyFont="1" applyFill="1" applyAlignment="1">
      <alignment horizontal="center"/>
    </xf>
    <xf numFmtId="165" fontId="48" fillId="0" borderId="0" xfId="0" applyNumberFormat="1" applyFont="1" applyAlignment="1">
      <alignment horizontal="center"/>
    </xf>
    <xf numFmtId="0" fontId="42" fillId="0" borderId="14" xfId="0" applyFont="1" applyBorder="1"/>
    <xf numFmtId="9" fontId="42" fillId="0" borderId="14" xfId="11" applyFont="1" applyBorder="1" applyAlignment="1">
      <alignment horizontal="center"/>
    </xf>
    <xf numFmtId="165" fontId="42" fillId="0" borderId="14" xfId="0" applyNumberFormat="1" applyFont="1" applyBorder="1" applyAlignment="1">
      <alignment horizontal="center"/>
    </xf>
    <xf numFmtId="165" fontId="29" fillId="6" borderId="14" xfId="12" applyNumberFormat="1" applyFont="1" applyFill="1" applyBorder="1" applyAlignment="1" applyProtection="1">
      <alignment horizontal="center" vertical="center" wrapText="1"/>
      <protection locked="0"/>
    </xf>
    <xf numFmtId="20" fontId="29" fillId="6" borderId="8" xfId="9" applyNumberFormat="1" applyFont="1" applyFill="1" applyBorder="1" applyAlignment="1" applyProtection="1">
      <alignment horizontal="center" vertical="center" wrapText="1"/>
      <protection locked="0"/>
    </xf>
    <xf numFmtId="0" fontId="54" fillId="0" borderId="8" xfId="0" applyFont="1" applyBorder="1" applyAlignment="1">
      <alignment horizontal="center"/>
    </xf>
    <xf numFmtId="0" fontId="55" fillId="3" borderId="16" xfId="0" applyFont="1" applyFill="1" applyBorder="1" applyAlignment="1" applyProtection="1">
      <alignment horizontal="center" vertical="center" wrapText="1"/>
      <protection locked="0"/>
    </xf>
    <xf numFmtId="0" fontId="55" fillId="3" borderId="7" xfId="0" applyFont="1" applyFill="1" applyBorder="1" applyAlignment="1" applyProtection="1">
      <alignment horizontal="center" vertical="center" wrapText="1"/>
      <protection locked="0"/>
    </xf>
    <xf numFmtId="0" fontId="55" fillId="3" borderId="7" xfId="0" applyFont="1" applyFill="1" applyBorder="1" applyAlignment="1">
      <alignment horizontal="center" vertical="center" wrapText="1"/>
    </xf>
    <xf numFmtId="3" fontId="56" fillId="4" borderId="8" xfId="7" applyNumberFormat="1" applyFont="1" applyFill="1" applyBorder="1" applyAlignment="1">
      <alignment horizontal="center"/>
    </xf>
    <xf numFmtId="165" fontId="56" fillId="4" borderId="8" xfId="7" applyNumberFormat="1" applyFont="1" applyFill="1" applyBorder="1" applyAlignment="1">
      <alignment horizontal="center"/>
    </xf>
    <xf numFmtId="0" fontId="18" fillId="0" borderId="0" xfId="0" applyFont="1"/>
    <xf numFmtId="0" fontId="57" fillId="4" borderId="14" xfId="0" applyFont="1" applyFill="1" applyBorder="1" applyAlignment="1">
      <alignment horizontal="center"/>
    </xf>
    <xf numFmtId="9" fontId="19" fillId="0" borderId="0" xfId="11" applyFont="1" applyBorder="1" applyAlignment="1" applyProtection="1">
      <alignment horizontal="center"/>
      <protection locked="0"/>
    </xf>
    <xf numFmtId="165" fontId="19" fillId="0" borderId="0" xfId="0" applyNumberFormat="1" applyFont="1" applyAlignment="1">
      <alignment horizontal="center"/>
    </xf>
    <xf numFmtId="0" fontId="55" fillId="0" borderId="0" xfId="0" applyFont="1" applyAlignment="1">
      <alignment horizontal="center" vertical="center" wrapText="1"/>
    </xf>
    <xf numFmtId="1" fontId="32" fillId="0" borderId="14" xfId="0" applyNumberFormat="1" applyFont="1" applyBorder="1" applyAlignment="1">
      <alignment horizontal="center"/>
    </xf>
    <xf numFmtId="165" fontId="56" fillId="0" borderId="8" xfId="7" applyNumberFormat="1" applyFont="1" applyFill="1" applyBorder="1" applyAlignment="1">
      <alignment horizontal="center"/>
    </xf>
    <xf numFmtId="0" fontId="28" fillId="5" borderId="40" xfId="0" applyFont="1" applyFill="1" applyBorder="1" applyAlignment="1" applyProtection="1">
      <alignment horizontal="center" vertical="center"/>
      <protection locked="0"/>
    </xf>
    <xf numFmtId="20" fontId="28" fillId="5" borderId="17" xfId="9" applyNumberFormat="1" applyFont="1" applyFill="1" applyBorder="1" applyAlignment="1" applyProtection="1">
      <alignment horizontal="center" vertical="center" wrapText="1"/>
      <protection locked="0"/>
    </xf>
    <xf numFmtId="20" fontId="28" fillId="15" borderId="10" xfId="0" applyNumberFormat="1" applyFont="1" applyFill="1" applyBorder="1" applyAlignment="1" applyProtection="1">
      <alignment horizontal="center" vertical="center" wrapText="1"/>
      <protection locked="0"/>
    </xf>
    <xf numFmtId="0" fontId="31" fillId="0" borderId="14" xfId="0" applyFont="1" applyBorder="1"/>
    <xf numFmtId="3" fontId="31" fillId="7" borderId="0" xfId="0" applyNumberFormat="1" applyFont="1" applyFill="1" applyAlignment="1">
      <alignment horizontal="center"/>
    </xf>
    <xf numFmtId="20" fontId="28" fillId="5" borderId="17" xfId="9" applyNumberFormat="1" applyFont="1" applyFill="1" applyBorder="1" applyAlignment="1" applyProtection="1">
      <alignment vertical="center" wrapText="1"/>
      <protection locked="0"/>
    </xf>
    <xf numFmtId="20" fontId="28" fillId="5" borderId="14" xfId="9" applyNumberFormat="1" applyFont="1" applyFill="1" applyBorder="1" applyAlignment="1" applyProtection="1">
      <alignment horizontal="center" vertical="center"/>
      <protection locked="0"/>
    </xf>
    <xf numFmtId="165" fontId="44" fillId="15" borderId="14" xfId="0" applyNumberFormat="1" applyFont="1" applyFill="1" applyBorder="1" applyAlignment="1" applyProtection="1">
      <alignment horizontal="center" vertical="center" wrapText="1"/>
      <protection locked="0"/>
    </xf>
    <xf numFmtId="0" fontId="28" fillId="5" borderId="33" xfId="0" applyFont="1" applyFill="1" applyBorder="1" applyAlignment="1" applyProtection="1">
      <alignment vertical="center"/>
      <protection locked="0"/>
    </xf>
    <xf numFmtId="9" fontId="59" fillId="8" borderId="1" xfId="11" applyFont="1" applyFill="1" applyBorder="1" applyAlignment="1">
      <alignment horizontal="center"/>
    </xf>
    <xf numFmtId="9" fontId="11" fillId="8" borderId="1" xfId="11" applyFont="1" applyFill="1" applyBorder="1" applyAlignment="1" applyProtection="1">
      <alignment horizontal="center"/>
      <protection locked="0"/>
    </xf>
    <xf numFmtId="169" fontId="59" fillId="0" borderId="1" xfId="0" applyNumberFormat="1" applyFont="1" applyBorder="1" applyAlignment="1">
      <alignment horizontal="center" vertical="center"/>
    </xf>
    <xf numFmtId="169" fontId="59" fillId="8" borderId="1" xfId="0" applyNumberFormat="1" applyFont="1" applyFill="1" applyBorder="1" applyAlignment="1">
      <alignment horizontal="center"/>
    </xf>
    <xf numFmtId="169" fontId="59" fillId="0" borderId="1" xfId="0" applyNumberFormat="1" applyFont="1" applyBorder="1" applyAlignment="1">
      <alignment horizontal="center"/>
    </xf>
    <xf numFmtId="0" fontId="50" fillId="0" borderId="0" xfId="0" applyFont="1" applyAlignment="1">
      <alignment vertical="center"/>
    </xf>
    <xf numFmtId="169" fontId="60" fillId="6" borderId="14" xfId="7" applyNumberFormat="1" applyFont="1" applyFill="1" applyBorder="1" applyAlignment="1" applyProtection="1">
      <alignment horizontal="center" vertical="center"/>
      <protection locked="0"/>
    </xf>
    <xf numFmtId="169" fontId="61" fillId="5" borderId="14" xfId="0" applyNumberFormat="1" applyFont="1" applyFill="1" applyBorder="1" applyAlignment="1" applyProtection="1">
      <alignment horizontal="center" vertical="center" wrapText="1"/>
      <protection locked="0"/>
    </xf>
    <xf numFmtId="169" fontId="60" fillId="6" borderId="23" xfId="7" applyNumberFormat="1" applyFont="1" applyFill="1" applyBorder="1" applyAlignment="1" applyProtection="1">
      <alignment horizontal="center" vertical="center"/>
      <protection locked="0"/>
    </xf>
    <xf numFmtId="169" fontId="61" fillId="5" borderId="23" xfId="0" applyNumberFormat="1" applyFont="1" applyFill="1" applyBorder="1" applyAlignment="1" applyProtection="1">
      <alignment horizontal="center" vertical="center" wrapText="1"/>
      <protection locked="0"/>
    </xf>
    <xf numFmtId="9" fontId="42" fillId="0" borderId="0" xfId="11" applyFont="1" applyBorder="1" applyAlignment="1">
      <alignment horizontal="center"/>
    </xf>
    <xf numFmtId="165" fontId="42" fillId="0" borderId="0" xfId="0" applyNumberFormat="1" applyFont="1" applyAlignment="1">
      <alignment horizontal="center"/>
    </xf>
    <xf numFmtId="169" fontId="32" fillId="7" borderId="14" xfId="0" applyNumberFormat="1" applyFont="1" applyFill="1" applyBorder="1" applyAlignment="1">
      <alignment horizontal="center"/>
    </xf>
    <xf numFmtId="170" fontId="32" fillId="7" borderId="14" xfId="0" applyNumberFormat="1" applyFont="1" applyFill="1" applyBorder="1" applyAlignment="1">
      <alignment horizontal="center"/>
    </xf>
    <xf numFmtId="170" fontId="56" fillId="4" borderId="8" xfId="7" applyNumberFormat="1" applyFont="1" applyFill="1" applyBorder="1" applyAlignment="1">
      <alignment horizontal="center"/>
    </xf>
    <xf numFmtId="169" fontId="62" fillId="7" borderId="14" xfId="0" applyNumberFormat="1" applyFont="1" applyFill="1" applyBorder="1" applyAlignment="1">
      <alignment horizontal="center"/>
    </xf>
    <xf numFmtId="169" fontId="63" fillId="4" borderId="8" xfId="7" applyNumberFormat="1" applyFont="1" applyFill="1" applyBorder="1" applyAlignment="1">
      <alignment horizontal="center"/>
    </xf>
    <xf numFmtId="169" fontId="64" fillId="5" borderId="14" xfId="9" applyNumberFormat="1" applyFont="1" applyFill="1" applyBorder="1" applyAlignment="1" applyProtection="1">
      <alignment horizontal="center" vertical="center" wrapText="1"/>
      <protection locked="0"/>
    </xf>
    <xf numFmtId="169" fontId="60" fillId="6" borderId="14" xfId="12" applyNumberFormat="1" applyFont="1" applyFill="1" applyBorder="1" applyAlignment="1" applyProtection="1">
      <alignment horizontal="center" vertical="center" wrapText="1"/>
      <protection locked="0"/>
    </xf>
    <xf numFmtId="169" fontId="60" fillId="6" borderId="14" xfId="9" applyNumberFormat="1" applyFont="1" applyFill="1" applyBorder="1" applyAlignment="1" applyProtection="1">
      <alignment horizontal="center" vertical="center" wrapText="1"/>
      <protection locked="0"/>
    </xf>
    <xf numFmtId="0" fontId="41" fillId="8" borderId="5" xfId="0" applyFont="1" applyFill="1" applyBorder="1" applyAlignment="1">
      <alignment horizontal="center"/>
    </xf>
    <xf numFmtId="0" fontId="41" fillId="8" borderId="4" xfId="0" applyFont="1" applyFill="1" applyBorder="1" applyAlignment="1">
      <alignment horizontal="center"/>
    </xf>
    <xf numFmtId="0" fontId="41" fillId="8" borderId="6" xfId="0" applyFont="1" applyFill="1" applyBorder="1" applyAlignment="1">
      <alignment horizontal="center"/>
    </xf>
    <xf numFmtId="0" fontId="24" fillId="0" borderId="0" xfId="0" applyFont="1" applyAlignment="1">
      <alignment horizontal="center"/>
    </xf>
    <xf numFmtId="167" fontId="31" fillId="0" borderId="27" xfId="0" applyNumberFormat="1" applyFont="1" applyBorder="1" applyAlignment="1">
      <alignment horizontal="center" vertical="center"/>
    </xf>
    <xf numFmtId="167" fontId="31" fillId="0" borderId="28" xfId="0" applyNumberFormat="1" applyFont="1" applyBorder="1" applyAlignment="1">
      <alignment horizontal="center" vertical="center"/>
    </xf>
    <xf numFmtId="0" fontId="26" fillId="0" borderId="3" xfId="0" applyFont="1" applyBorder="1" applyAlignment="1">
      <alignment horizontal="center"/>
    </xf>
    <xf numFmtId="167" fontId="31" fillId="0" borderId="5" xfId="0" applyNumberFormat="1" applyFont="1" applyBorder="1" applyAlignment="1">
      <alignment horizontal="center" vertical="center"/>
    </xf>
    <xf numFmtId="167" fontId="31" fillId="0" borderId="6" xfId="0" applyNumberFormat="1" applyFont="1" applyBorder="1" applyAlignment="1">
      <alignment horizontal="center" vertical="center"/>
    </xf>
    <xf numFmtId="167" fontId="30" fillId="0" borderId="25" xfId="0" applyNumberFormat="1" applyFont="1" applyBorder="1" applyAlignment="1">
      <alignment horizontal="left" vertical="center" wrapText="1"/>
    </xf>
    <xf numFmtId="167" fontId="30" fillId="0" borderId="26" xfId="0" applyNumberFormat="1" applyFont="1" applyBorder="1" applyAlignment="1">
      <alignment horizontal="left" vertical="center"/>
    </xf>
    <xf numFmtId="167" fontId="30" fillId="0" borderId="2" xfId="0" applyNumberFormat="1" applyFont="1" applyBorder="1" applyAlignment="1">
      <alignment horizontal="left" vertical="center"/>
    </xf>
    <xf numFmtId="167" fontId="30" fillId="0" borderId="36" xfId="0" applyNumberFormat="1" applyFont="1" applyBorder="1" applyAlignment="1">
      <alignment horizontal="left" vertical="center"/>
    </xf>
    <xf numFmtId="167" fontId="30" fillId="0" borderId="27" xfId="0" applyNumberFormat="1" applyFont="1" applyBorder="1" applyAlignment="1">
      <alignment horizontal="left" vertical="center"/>
    </xf>
    <xf numFmtId="167" fontId="30" fillId="0" borderId="28" xfId="0" applyNumberFormat="1" applyFont="1" applyBorder="1" applyAlignment="1">
      <alignment horizontal="left" vertical="center"/>
    </xf>
    <xf numFmtId="0" fontId="28" fillId="15" borderId="11" xfId="0" applyFont="1" applyFill="1" applyBorder="1" applyAlignment="1" applyProtection="1">
      <alignment horizontal="center" vertical="center"/>
      <protection locked="0"/>
    </xf>
    <xf numFmtId="0" fontId="28" fillId="15" borderId="12" xfId="0" applyFont="1" applyFill="1" applyBorder="1" applyAlignment="1" applyProtection="1">
      <alignment horizontal="center" vertical="center"/>
      <protection locked="0"/>
    </xf>
    <xf numFmtId="0" fontId="28" fillId="1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protection locked="0"/>
    </xf>
    <xf numFmtId="0" fontId="28" fillId="5" borderId="12" xfId="0" applyFont="1" applyFill="1" applyBorder="1" applyAlignment="1" applyProtection="1">
      <alignment horizontal="center" vertical="center"/>
      <protection locked="0"/>
    </xf>
    <xf numFmtId="0" fontId="28" fillId="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49" fontId="55" fillId="4" borderId="22" xfId="0" applyNumberFormat="1" applyFont="1" applyFill="1" applyBorder="1" applyAlignment="1">
      <alignment horizontal="center"/>
    </xf>
    <xf numFmtId="0" fontId="28" fillId="5" borderId="19" xfId="0" applyFont="1" applyFill="1" applyBorder="1" applyAlignment="1" applyProtection="1">
      <alignment horizontal="center" vertical="center"/>
      <protection locked="0"/>
    </xf>
    <xf numFmtId="0" fontId="28" fillId="5" borderId="20" xfId="0" applyFont="1" applyFill="1" applyBorder="1" applyAlignment="1" applyProtection="1">
      <alignment horizontal="center" vertical="center"/>
      <protection locked="0"/>
    </xf>
    <xf numFmtId="0" fontId="28" fillId="5" borderId="21" xfId="0" applyFont="1" applyFill="1" applyBorder="1" applyAlignment="1" applyProtection="1">
      <alignment horizontal="center" vertical="center"/>
      <protection locked="0"/>
    </xf>
    <xf numFmtId="0" fontId="42" fillId="8" borderId="37" xfId="0" applyFont="1" applyFill="1" applyBorder="1" applyAlignment="1">
      <alignment horizontal="center" vertical="center" wrapText="1"/>
    </xf>
    <xf numFmtId="0" fontId="42" fillId="8" borderId="38" xfId="0" applyFont="1" applyFill="1" applyBorder="1" applyAlignment="1">
      <alignment horizontal="center" vertical="center" wrapText="1"/>
    </xf>
    <xf numFmtId="0" fontId="42" fillId="8" borderId="39" xfId="0" applyFont="1" applyFill="1" applyBorder="1" applyAlignment="1">
      <alignment horizontal="center" vertical="center" wrapText="1"/>
    </xf>
    <xf numFmtId="20" fontId="28" fillId="5" borderId="17" xfId="9" applyNumberFormat="1" applyFont="1" applyFill="1" applyBorder="1" applyAlignment="1" applyProtection="1">
      <alignment horizontal="center" vertical="center" wrapText="1"/>
      <protection locked="0"/>
    </xf>
    <xf numFmtId="20" fontId="28" fillId="5" borderId="23" xfId="9" applyNumberFormat="1"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protection locked="0"/>
    </xf>
    <xf numFmtId="20" fontId="28" fillId="15" borderId="14" xfId="9"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cellXfs>
  <cellStyles count="13">
    <cellStyle name="10" xfId="1" xr:uid="{00000000-0005-0000-0000-000000000000}"/>
    <cellStyle name="11" xfId="2" xr:uid="{00000000-0005-0000-0000-000001000000}"/>
    <cellStyle name="6" xfId="3" xr:uid="{00000000-0005-0000-0000-000002000000}"/>
    <cellStyle name="7" xfId="4" xr:uid="{00000000-0005-0000-0000-000003000000}"/>
    <cellStyle name="8" xfId="5" xr:uid="{00000000-0005-0000-0000-000004000000}"/>
    <cellStyle name="9" xfId="6" xr:uid="{00000000-0005-0000-0000-000005000000}"/>
    <cellStyle name="Comma" xfId="7" builtinId="3"/>
    <cellStyle name="Comma 2" xfId="8" xr:uid="{00000000-0005-0000-0000-000007000000}"/>
    <cellStyle name="Currency" xfId="12" builtinId="4"/>
    <cellStyle name="Normal" xfId="0" builtinId="0"/>
    <cellStyle name="Normal 2" xfId="9" xr:uid="{00000000-0005-0000-0000-00000A000000}"/>
    <cellStyle name="Normal 3" xfId="10" xr:uid="{00000000-0005-0000-0000-00000B000000}"/>
    <cellStyle name="Percent" xfId="11" builtinId="5"/>
  </cellStyles>
  <dxfs count="4">
    <dxf>
      <font>
        <color theme="0" tint="-4.9989318521683403E-2"/>
      </font>
    </dxf>
    <dxf>
      <font>
        <color theme="0" tint="-4.9989318521683403E-2"/>
      </font>
    </dxf>
    <dxf>
      <fill>
        <patternFill>
          <bgColor theme="3" tint="0.39994506668294322"/>
        </patternFill>
      </fill>
    </dxf>
    <dxf>
      <font>
        <color theme="0" tint="-0.14996795556505021"/>
      </font>
    </dxf>
  </dxfs>
  <tableStyles count="0" defaultTableStyle="TableStyleMedium9" defaultPivotStyle="PivotStyleLight16"/>
  <colors>
    <mruColors>
      <color rgb="FFBEDCFA"/>
      <color rgb="FF00619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47625</xdr:rowOff>
    </xdr:from>
    <xdr:to>
      <xdr:col>3</xdr:col>
      <xdr:colOff>1295400</xdr:colOff>
      <xdr:row>12</xdr:row>
      <xdr:rowOff>5443</xdr:rowOff>
    </xdr:to>
    <xdr:pic>
      <xdr:nvPicPr>
        <xdr:cNvPr id="1034" name="Picture 1" descr="LOGO BOA.JPG">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47625"/>
          <a:ext cx="12477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2381250</xdr:colOff>
      <xdr:row>18</xdr:row>
      <xdr:rowOff>123825</xdr:rowOff>
    </xdr:to>
    <xdr:pic>
      <xdr:nvPicPr>
        <xdr:cNvPr id="4105" name="Picture 1" descr="http://www.ard-werbung.de/fileadmin/user_upload/f867a5607a.png">
          <a:extLst>
            <a:ext uri="{FF2B5EF4-FFF2-40B4-BE49-F238E27FC236}">
              <a16:creationId xmlns:a16="http://schemas.microsoft.com/office/drawing/2014/main" id="{00000000-0008-0000-0400-000009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0"/>
          <a:ext cx="2381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2:O81"/>
  <sheetViews>
    <sheetView showGridLines="0" zoomScale="70" zoomScaleNormal="70" workbookViewId="0">
      <selection activeCell="H45" sqref="H45"/>
    </sheetView>
  </sheetViews>
  <sheetFormatPr defaultRowHeight="15"/>
  <cols>
    <col min="1" max="1" width="2.140625" customWidth="1"/>
    <col min="2" max="2" width="61.42578125" customWidth="1"/>
    <col min="3" max="3" width="27.85546875" customWidth="1"/>
    <col min="4" max="4" width="21.85546875" customWidth="1"/>
    <col min="5" max="5" width="32.7109375" customWidth="1"/>
    <col min="6" max="6" width="26.42578125" customWidth="1"/>
    <col min="7" max="7" width="29.140625" customWidth="1"/>
    <col min="8" max="8" width="20.7109375" customWidth="1"/>
    <col min="9" max="9" width="21.85546875" customWidth="1"/>
    <col min="10" max="10" width="34.85546875" customWidth="1"/>
    <col min="11" max="14" width="6" customWidth="1"/>
    <col min="15" max="15" width="6" bestFit="1" customWidth="1"/>
  </cols>
  <sheetData>
    <row r="2" spans="2:15" ht="17.25">
      <c r="B2" s="35" t="s">
        <v>65</v>
      </c>
      <c r="C2" s="26"/>
      <c r="D2" s="1"/>
      <c r="E2" s="1"/>
      <c r="F2" s="1"/>
      <c r="G2" s="1"/>
      <c r="H2" s="1"/>
      <c r="I2" s="1"/>
    </row>
    <row r="3" spans="2:15" ht="17.25">
      <c r="B3" s="35" t="s">
        <v>66</v>
      </c>
      <c r="C3" s="26"/>
      <c r="D3" s="1"/>
      <c r="E3" s="1"/>
      <c r="F3" s="1"/>
      <c r="G3" s="1"/>
      <c r="H3" s="1"/>
      <c r="I3" s="1"/>
    </row>
    <row r="4" spans="2:15" ht="17.25">
      <c r="B4" s="35" t="s">
        <v>67</v>
      </c>
      <c r="C4" s="26"/>
      <c r="D4" s="1"/>
      <c r="E4" s="1"/>
      <c r="F4" s="1"/>
      <c r="G4" s="1"/>
      <c r="H4" s="1"/>
      <c r="I4" s="1"/>
    </row>
    <row r="5" spans="2:15" ht="17.25">
      <c r="B5" s="35" t="s">
        <v>68</v>
      </c>
      <c r="C5" s="55"/>
      <c r="D5" s="1"/>
      <c r="E5" s="1"/>
      <c r="F5" s="1"/>
      <c r="G5" s="1"/>
      <c r="H5" s="1"/>
      <c r="I5" s="1"/>
    </row>
    <row r="6" spans="2:15" ht="17.25" hidden="1" customHeight="1">
      <c r="B6" s="3"/>
      <c r="C6" s="3"/>
      <c r="D6" s="5" t="s">
        <v>5</v>
      </c>
      <c r="E6" s="5"/>
      <c r="F6" s="5"/>
      <c r="G6" s="3"/>
      <c r="H6" s="1"/>
      <c r="I6" s="1"/>
    </row>
    <row r="7" spans="2:15" ht="18" hidden="1" customHeight="1" thickBot="1">
      <c r="B7" s="18" t="s">
        <v>28</v>
      </c>
      <c r="C7" s="18"/>
      <c r="D7" s="14">
        <v>1</v>
      </c>
      <c r="E7" s="41"/>
      <c r="F7" s="41"/>
      <c r="G7" s="3"/>
      <c r="H7" s="1"/>
      <c r="I7" s="1"/>
    </row>
    <row r="8" spans="2:15" ht="18" hidden="1" customHeight="1" thickBot="1">
      <c r="B8" s="19" t="s">
        <v>29</v>
      </c>
      <c r="C8" s="19"/>
      <c r="D8" s="15">
        <v>2</v>
      </c>
      <c r="E8" s="42"/>
      <c r="F8" s="42"/>
      <c r="G8" s="1"/>
      <c r="H8" s="1"/>
      <c r="I8" s="1"/>
    </row>
    <row r="9" spans="2:15" ht="18" hidden="1" customHeight="1" thickBot="1">
      <c r="B9" s="20" t="s">
        <v>30</v>
      </c>
      <c r="C9" s="20"/>
      <c r="D9" s="16">
        <v>1.4</v>
      </c>
      <c r="E9" s="43"/>
      <c r="F9" s="43"/>
      <c r="G9" s="1"/>
      <c r="H9" s="1"/>
      <c r="I9" s="1"/>
    </row>
    <row r="10" spans="2:15" ht="35.25" hidden="1" customHeight="1" thickBot="1">
      <c r="B10" s="21" t="s">
        <v>31</v>
      </c>
      <c r="C10" s="21"/>
      <c r="D10" s="17">
        <v>1.3</v>
      </c>
      <c r="E10" s="44"/>
      <c r="F10" s="44"/>
      <c r="G10" s="1"/>
      <c r="H10" s="1"/>
      <c r="I10" s="1"/>
    </row>
    <row r="11" spans="2:15" ht="17.25" hidden="1" customHeight="1">
      <c r="B11" s="1"/>
      <c r="C11" s="1"/>
      <c r="D11" s="1"/>
      <c r="E11" s="1"/>
      <c r="F11" s="1"/>
      <c r="G11" s="1"/>
      <c r="H11" s="1"/>
      <c r="I11" s="1"/>
    </row>
    <row r="12" spans="2:15" ht="17.25">
      <c r="B12" s="1"/>
      <c r="C12" s="1"/>
      <c r="D12" s="1"/>
      <c r="E12" s="1"/>
      <c r="F12" s="1"/>
      <c r="G12" s="1"/>
      <c r="H12" s="1"/>
      <c r="I12" s="1"/>
      <c r="K12" s="230"/>
      <c r="L12" s="230"/>
      <c r="M12" s="230"/>
      <c r="N12" s="230"/>
      <c r="O12" s="230"/>
    </row>
    <row r="13" spans="2:15" ht="17.25">
      <c r="B13" s="34" t="s">
        <v>50</v>
      </c>
      <c r="C13" s="5" t="s">
        <v>56</v>
      </c>
      <c r="D13" s="5" t="s">
        <v>60</v>
      </c>
      <c r="E13" s="5" t="s">
        <v>77</v>
      </c>
      <c r="F13" s="5" t="s">
        <v>471</v>
      </c>
      <c r="G13" s="5" t="s">
        <v>472</v>
      </c>
      <c r="H13" s="5" t="s">
        <v>32</v>
      </c>
      <c r="I13" s="5" t="s">
        <v>473</v>
      </c>
      <c r="J13" s="5" t="s">
        <v>474</v>
      </c>
      <c r="K13" s="66"/>
      <c r="L13" s="66"/>
      <c r="M13" s="66"/>
      <c r="N13" s="66"/>
      <c r="O13" s="66"/>
    </row>
    <row r="14" spans="2:15" ht="18.75">
      <c r="B14" s="22" t="s">
        <v>53</v>
      </c>
      <c r="C14" s="10" t="str">
        <f>IF(D14&gt;0,"A","")</f>
        <v/>
      </c>
      <c r="D14" s="37"/>
      <c r="E14" s="37"/>
      <c r="F14" s="25" t="e">
        <f>VLOOKUP(D14,List!$B$3:$C$15,2,0)</f>
        <v>#N/A</v>
      </c>
      <c r="G14" s="207" t="e">
        <f>F14/1.95583</f>
        <v>#N/A</v>
      </c>
      <c r="H14" s="39">
        <f>SUM('Mon-Fri'!G14,'Sat-Sun'!G14)</f>
        <v>0</v>
      </c>
      <c r="I14" s="31">
        <f>SUM('Mon-Fri'!H14,'Sat-Sun'!H14,)</f>
        <v>0</v>
      </c>
      <c r="J14" s="209">
        <f>I14/1.95583</f>
        <v>0</v>
      </c>
    </row>
    <row r="15" spans="2:15" ht="18.75">
      <c r="B15" s="22" t="s">
        <v>53</v>
      </c>
      <c r="C15" s="10" t="str">
        <f>IF(D15&gt;0,"B","")</f>
        <v/>
      </c>
      <c r="D15" s="37"/>
      <c r="E15" s="37"/>
      <c r="F15" s="25" t="e">
        <f>VLOOKUP(D15,List!$B$3:$C$15,2,0)</f>
        <v>#N/A</v>
      </c>
      <c r="G15" s="207" t="e">
        <f t="shared" ref="G15:G28" si="0">F15/1.95583</f>
        <v>#N/A</v>
      </c>
      <c r="H15" s="39">
        <f>SUM('Mon-Fri'!G15,'Sat-Sun'!G15)</f>
        <v>0</v>
      </c>
      <c r="I15" s="31">
        <f>SUM('Mon-Fri'!H15,'Sat-Sun'!H15,)</f>
        <v>0</v>
      </c>
      <c r="J15" s="209">
        <f t="shared" ref="J15:J29" si="1">I15/1.95583</f>
        <v>0</v>
      </c>
    </row>
    <row r="16" spans="2:15" ht="18.75">
      <c r="B16" s="22" t="s">
        <v>53</v>
      </c>
      <c r="C16" s="10" t="str">
        <f>IF(D16&gt;0,"C","")</f>
        <v/>
      </c>
      <c r="D16" s="37"/>
      <c r="E16" s="37"/>
      <c r="F16" s="25" t="e">
        <f>VLOOKUP(D16,List!$B$3:$C$15,2,0)</f>
        <v>#N/A</v>
      </c>
      <c r="G16" s="207" t="e">
        <f t="shared" si="0"/>
        <v>#N/A</v>
      </c>
      <c r="H16" s="39">
        <f>SUM('Mon-Fri'!G16,'Sat-Sun'!G16)</f>
        <v>0</v>
      </c>
      <c r="I16" s="31">
        <f>SUM('Mon-Fri'!H16,'Sat-Sun'!H16,)</f>
        <v>0</v>
      </c>
      <c r="J16" s="209">
        <f t="shared" si="1"/>
        <v>0</v>
      </c>
    </row>
    <row r="17" spans="2:10" ht="18.75">
      <c r="B17" s="22" t="s">
        <v>53</v>
      </c>
      <c r="C17" s="10" t="str">
        <f>IF(D17&gt;0,"D","")</f>
        <v/>
      </c>
      <c r="D17" s="37"/>
      <c r="E17" s="26"/>
      <c r="F17" s="25" t="e">
        <f>VLOOKUP(D17,List!$B$3:$C$15,2,0)</f>
        <v>#N/A</v>
      </c>
      <c r="G17" s="207" t="e">
        <f t="shared" si="0"/>
        <v>#N/A</v>
      </c>
      <c r="H17" s="39">
        <f>SUM('Mon-Fri'!G17,'Sat-Sun'!G17)</f>
        <v>0</v>
      </c>
      <c r="I17" s="31">
        <f>SUM('Mon-Fri'!H17,'Sat-Sun'!H17,)</f>
        <v>0</v>
      </c>
      <c r="J17" s="209">
        <f t="shared" si="1"/>
        <v>0</v>
      </c>
    </row>
    <row r="18" spans="2:10" ht="18.75">
      <c r="B18" s="22" t="s">
        <v>53</v>
      </c>
      <c r="C18" s="10" t="str">
        <f>IF(D18&gt;0,"E","")</f>
        <v/>
      </c>
      <c r="D18" s="37"/>
      <c r="E18" s="26"/>
      <c r="F18" s="25" t="e">
        <f>VLOOKUP(D18,List!$B$3:$C$15,2,0)</f>
        <v>#N/A</v>
      </c>
      <c r="G18" s="207" t="e">
        <f t="shared" si="0"/>
        <v>#N/A</v>
      </c>
      <c r="H18" s="39">
        <f>SUM('Mon-Fri'!G18,'Sat-Sun'!G18)</f>
        <v>0</v>
      </c>
      <c r="I18" s="31">
        <f>SUM('Mon-Fri'!H18,'Sat-Sun'!H18,)</f>
        <v>0</v>
      </c>
      <c r="J18" s="209">
        <f t="shared" si="1"/>
        <v>0</v>
      </c>
    </row>
    <row r="19" spans="2:10" ht="19.5" customHeight="1">
      <c r="B19" s="22" t="s">
        <v>53</v>
      </c>
      <c r="C19" s="10" t="str">
        <f>IF(D19&gt;0,"F","")</f>
        <v/>
      </c>
      <c r="D19" s="37"/>
      <c r="E19" s="26"/>
      <c r="F19" s="25" t="e">
        <f>VLOOKUP(D19,List!$B$3:$C$15,2,0)</f>
        <v>#N/A</v>
      </c>
      <c r="G19" s="207" t="e">
        <f t="shared" si="0"/>
        <v>#N/A</v>
      </c>
      <c r="H19" s="39">
        <f>SUM('Mon-Fri'!G19,'Sat-Sun'!G19)</f>
        <v>0</v>
      </c>
      <c r="I19" s="31">
        <f>SUM('Mon-Fri'!H19,'Sat-Sun'!H19,)</f>
        <v>0</v>
      </c>
      <c r="J19" s="209">
        <f t="shared" si="1"/>
        <v>0</v>
      </c>
    </row>
    <row r="20" spans="2:10" ht="17.25">
      <c r="B20" s="22" t="s">
        <v>132</v>
      </c>
      <c r="C20" s="10" t="str">
        <f>IF(D20="Да","G","")</f>
        <v/>
      </c>
      <c r="D20" s="26"/>
      <c r="E20" s="26"/>
      <c r="F20" s="25" t="e">
        <f>VLOOKUP(D20,List!$H$2:$I$3,2,0)</f>
        <v>#N/A</v>
      </c>
      <c r="G20" s="207" t="e">
        <f t="shared" si="0"/>
        <v>#N/A</v>
      </c>
      <c r="H20" s="39">
        <f>SUM('Mon-Fri'!G20,'Sat-Sun'!G20)</f>
        <v>0</v>
      </c>
      <c r="I20" s="31">
        <f>SUM('Mon-Fri'!H20,'Sat-Sun'!H20,)</f>
        <v>0</v>
      </c>
      <c r="J20" s="209">
        <f t="shared" si="1"/>
        <v>0</v>
      </c>
    </row>
    <row r="21" spans="2:10" ht="17.25">
      <c r="B21" s="22" t="s">
        <v>133</v>
      </c>
      <c r="C21" s="10" t="str">
        <f>IF(D21="Да","H","")</f>
        <v/>
      </c>
      <c r="D21" s="26"/>
      <c r="E21" s="26"/>
      <c r="F21" s="25" t="e">
        <f>VLOOKUP(D21,List!$H$6:$I$7,2,0)</f>
        <v>#N/A</v>
      </c>
      <c r="G21" s="207" t="e">
        <f t="shared" si="0"/>
        <v>#N/A</v>
      </c>
      <c r="H21" s="39">
        <f>SUM('Mon-Fri'!G21,'Sat-Sun'!G21)</f>
        <v>0</v>
      </c>
      <c r="I21" s="31">
        <f>SUM('Mon-Fri'!H21,'Sat-Sun'!H21,)</f>
        <v>0</v>
      </c>
      <c r="J21" s="209">
        <f t="shared" si="1"/>
        <v>0</v>
      </c>
    </row>
    <row r="22" spans="2:10" ht="17.25">
      <c r="B22" s="22" t="s">
        <v>134</v>
      </c>
      <c r="C22" s="10" t="str">
        <f>IF(D22&gt;0,"I","")</f>
        <v/>
      </c>
      <c r="D22" s="26"/>
      <c r="E22" s="26"/>
      <c r="F22" s="25" t="e">
        <f>VLOOKUP(D22,List!$B$20:$C$32,2,0)</f>
        <v>#N/A</v>
      </c>
      <c r="G22" s="207" t="e">
        <f t="shared" si="0"/>
        <v>#N/A</v>
      </c>
      <c r="H22" s="39">
        <f>SUM('Mon-Fri'!G22,'Sat-Sun'!G22)</f>
        <v>0</v>
      </c>
      <c r="I22" s="31">
        <f>SUM('Mon-Fri'!H22,'Sat-Sun'!H22,)</f>
        <v>0</v>
      </c>
      <c r="J22" s="209">
        <f t="shared" si="1"/>
        <v>0</v>
      </c>
    </row>
    <row r="23" spans="2:10" ht="17.25">
      <c r="B23" s="22" t="s">
        <v>135</v>
      </c>
      <c r="C23" s="10" t="str">
        <f>IF(D23&gt;0,"J","")</f>
        <v/>
      </c>
      <c r="D23" s="26"/>
      <c r="E23" s="26"/>
      <c r="F23" s="25" t="e">
        <f>VLOOKUP(D23,List!$B$20:$C$32,2,0)</f>
        <v>#N/A</v>
      </c>
      <c r="G23" s="207" t="e">
        <f t="shared" si="0"/>
        <v>#N/A</v>
      </c>
      <c r="H23" s="39">
        <f>SUM('Mon-Fri'!G23,'Sat-Sun'!G23)</f>
        <v>0</v>
      </c>
      <c r="I23" s="31">
        <f>SUM('Mon-Fri'!H23,'Sat-Sun'!H23,)</f>
        <v>0</v>
      </c>
      <c r="J23" s="209">
        <f t="shared" si="1"/>
        <v>0</v>
      </c>
    </row>
    <row r="24" spans="2:10" ht="17.25">
      <c r="B24" s="22" t="s">
        <v>136</v>
      </c>
      <c r="C24" s="10" t="str">
        <f>IF(D24="Да","K","")</f>
        <v/>
      </c>
      <c r="D24" s="26"/>
      <c r="E24" s="26"/>
      <c r="F24" s="25" t="e">
        <f>VLOOKUP(D24,List!$H$18:$I$19,2,0)</f>
        <v>#N/A</v>
      </c>
      <c r="G24" s="207" t="e">
        <f t="shared" si="0"/>
        <v>#N/A</v>
      </c>
      <c r="H24" s="39">
        <f>SUM('Mon-Fri'!G24,'Sat-Sun'!G24)</f>
        <v>0</v>
      </c>
      <c r="I24" s="31">
        <f>SUM('Mon-Fri'!H24,'Sat-Sun'!H24,)</f>
        <v>0</v>
      </c>
      <c r="J24" s="209">
        <f t="shared" si="1"/>
        <v>0</v>
      </c>
    </row>
    <row r="25" spans="2:10" ht="17.25">
      <c r="B25" s="22" t="s">
        <v>137</v>
      </c>
      <c r="C25" s="10" t="str">
        <f>IF(D25="Да","L","")</f>
        <v/>
      </c>
      <c r="D25" s="26"/>
      <c r="E25" s="26"/>
      <c r="F25" s="25" t="e">
        <f>VLOOKUP(D25,List!$K$2:$L$3,2,0)</f>
        <v>#N/A</v>
      </c>
      <c r="G25" s="207" t="e">
        <f t="shared" si="0"/>
        <v>#N/A</v>
      </c>
      <c r="H25" s="39">
        <f>SUM('Mon-Fri'!G25,'Sat-Sun'!G25)</f>
        <v>0</v>
      </c>
      <c r="I25" s="31">
        <f>SUM('Mon-Fri'!H25,'Sat-Sun'!H25,)</f>
        <v>0</v>
      </c>
      <c r="J25" s="209">
        <f t="shared" si="1"/>
        <v>0</v>
      </c>
    </row>
    <row r="26" spans="2:10" ht="17.25">
      <c r="B26" s="22" t="s">
        <v>138</v>
      </c>
      <c r="C26" s="10" t="str">
        <f>IF(D26="Да","M","")</f>
        <v/>
      </c>
      <c r="D26" s="26"/>
      <c r="E26" s="26"/>
      <c r="F26" s="25" t="e">
        <f>VLOOKUP(D26,List!$K$6:$L$7,2,0)</f>
        <v>#N/A</v>
      </c>
      <c r="G26" s="207" t="e">
        <f t="shared" si="0"/>
        <v>#N/A</v>
      </c>
      <c r="H26" s="39">
        <f>SUM('Mon-Fri'!G26,'Sat-Sun'!G26)</f>
        <v>0</v>
      </c>
      <c r="I26" s="31">
        <f>SUM('Mon-Fri'!H26,'Sat-Sun'!H26,)</f>
        <v>0</v>
      </c>
      <c r="J26" s="209">
        <f t="shared" si="1"/>
        <v>0</v>
      </c>
    </row>
    <row r="27" spans="2:10" ht="17.25">
      <c r="B27" s="22" t="s">
        <v>139</v>
      </c>
      <c r="C27" s="10" t="str">
        <f>IF(D27="Да","N","")</f>
        <v/>
      </c>
      <c r="D27" s="26"/>
      <c r="E27" s="26"/>
      <c r="F27" s="25" t="e">
        <f>VLOOKUP(D27,List!$K$10:$L$11,2,0)</f>
        <v>#N/A</v>
      </c>
      <c r="G27" s="207" t="e">
        <f t="shared" si="0"/>
        <v>#N/A</v>
      </c>
      <c r="H27" s="39">
        <f>SUM('Mon-Fri'!G27,'Sat-Sun'!G27)</f>
        <v>0</v>
      </c>
      <c r="I27" s="31">
        <f>SUM('Mon-Fri'!H27,'Sat-Sun'!H27,)</f>
        <v>0</v>
      </c>
      <c r="J27" s="209">
        <f t="shared" si="1"/>
        <v>0</v>
      </c>
    </row>
    <row r="28" spans="2:10" ht="17.25">
      <c r="B28" s="22" t="s">
        <v>140</v>
      </c>
      <c r="C28" s="10" t="str">
        <f>IF(D28="Да","O","")</f>
        <v/>
      </c>
      <c r="D28" s="26"/>
      <c r="E28" s="26"/>
      <c r="F28" s="25" t="e">
        <f>VLOOKUP(D28,List!$K$14:$L$15,2,0)</f>
        <v>#N/A</v>
      </c>
      <c r="G28" s="207" t="e">
        <f t="shared" si="0"/>
        <v>#N/A</v>
      </c>
      <c r="H28" s="39">
        <f>SUM('Mon-Fri'!G28,'Sat-Sun'!G28)</f>
        <v>0</v>
      </c>
      <c r="I28" s="31">
        <f>SUM('Mon-Fri'!H28,'Sat-Sun'!H28,)</f>
        <v>0</v>
      </c>
      <c r="J28" s="209">
        <f t="shared" si="1"/>
        <v>0</v>
      </c>
    </row>
    <row r="29" spans="2:10" ht="17.25">
      <c r="B29" s="1"/>
      <c r="C29" s="3"/>
      <c r="D29" s="3"/>
      <c r="E29" s="3"/>
      <c r="F29" s="3"/>
      <c r="H29" s="59">
        <f>SUM(H14:H28)</f>
        <v>0</v>
      </c>
      <c r="I29" s="32">
        <f>SUM(I14:I28)</f>
        <v>0</v>
      </c>
      <c r="J29" s="210">
        <f t="shared" si="1"/>
        <v>0</v>
      </c>
    </row>
    <row r="30" spans="2:10" ht="17.25">
      <c r="B30" s="1"/>
      <c r="C30" s="3"/>
      <c r="D30" s="3"/>
      <c r="E30" s="3"/>
      <c r="F30" s="3"/>
      <c r="H30" s="3"/>
      <c r="I30" s="4"/>
      <c r="J30" s="4"/>
    </row>
    <row r="31" spans="2:10" ht="17.25">
      <c r="B31" s="1"/>
      <c r="C31" s="3"/>
      <c r="D31" s="3"/>
      <c r="E31" s="3"/>
      <c r="F31" s="3"/>
      <c r="H31" s="3"/>
      <c r="I31" s="4"/>
      <c r="J31" s="4"/>
    </row>
    <row r="32" spans="2:10" ht="17.25">
      <c r="B32" s="1"/>
      <c r="C32" s="3"/>
      <c r="D32" s="3"/>
      <c r="E32" s="3"/>
      <c r="H32" s="10" t="s">
        <v>48</v>
      </c>
      <c r="I32" s="36"/>
      <c r="J32" s="208">
        <f>I32</f>
        <v>0</v>
      </c>
    </row>
    <row r="33" spans="2:10" ht="17.25">
      <c r="B33" s="1"/>
      <c r="C33" s="3"/>
      <c r="D33" s="3"/>
      <c r="E33" s="3"/>
      <c r="H33" s="10" t="s">
        <v>61</v>
      </c>
      <c r="I33" s="33">
        <f>I29-I29*I32</f>
        <v>0</v>
      </c>
      <c r="J33" s="211">
        <f>J29-J29*J32</f>
        <v>0</v>
      </c>
    </row>
    <row r="34" spans="2:10" ht="17.25">
      <c r="H34" s="10" t="s">
        <v>78</v>
      </c>
      <c r="I34" s="33">
        <f>I33+I33*20%</f>
        <v>0</v>
      </c>
      <c r="J34" s="211">
        <f>J33+J33*20%</f>
        <v>0</v>
      </c>
    </row>
    <row r="36" spans="2:10" ht="28.5">
      <c r="B36" s="67" t="s">
        <v>275</v>
      </c>
      <c r="E36" s="67" t="s">
        <v>276</v>
      </c>
    </row>
    <row r="37" spans="2:10" ht="21">
      <c r="B37" s="68" t="s">
        <v>277</v>
      </c>
      <c r="C37" s="69" t="s">
        <v>278</v>
      </c>
      <c r="D37" s="70"/>
      <c r="E37" s="69" t="s">
        <v>279</v>
      </c>
      <c r="F37" s="69" t="s">
        <v>5</v>
      </c>
    </row>
    <row r="38" spans="2:10" ht="17.25">
      <c r="B38" s="71" t="s">
        <v>479</v>
      </c>
      <c r="C38" s="72">
        <v>7.0000000000000007E-2</v>
      </c>
      <c r="E38" s="71" t="s">
        <v>280</v>
      </c>
      <c r="F38" s="72">
        <v>0.75</v>
      </c>
    </row>
    <row r="39" spans="2:10" ht="20.25" customHeight="1">
      <c r="B39" s="71" t="s">
        <v>480</v>
      </c>
      <c r="C39" s="72">
        <v>0.12</v>
      </c>
      <c r="D39" s="64"/>
      <c r="E39" s="71" t="s">
        <v>72</v>
      </c>
      <c r="F39" s="72">
        <v>0.85</v>
      </c>
    </row>
    <row r="40" spans="2:10" ht="20.25" customHeight="1">
      <c r="B40" s="71" t="s">
        <v>481</v>
      </c>
      <c r="C40" s="73">
        <v>0.18</v>
      </c>
      <c r="D40" s="74"/>
      <c r="E40" s="71" t="s">
        <v>73</v>
      </c>
      <c r="F40" s="72">
        <v>1</v>
      </c>
    </row>
    <row r="41" spans="2:10" ht="20.25" customHeight="1">
      <c r="B41" s="71" t="s">
        <v>464</v>
      </c>
      <c r="C41" s="73">
        <v>0.25</v>
      </c>
      <c r="D41" s="74"/>
      <c r="E41" s="71" t="s">
        <v>74</v>
      </c>
      <c r="F41" s="72">
        <v>1.05</v>
      </c>
    </row>
    <row r="42" spans="2:10" ht="20.25" customHeight="1">
      <c r="B42" s="71" t="s">
        <v>465</v>
      </c>
      <c r="C42" s="73">
        <v>0.33</v>
      </c>
      <c r="D42" s="74"/>
      <c r="E42" s="71" t="s">
        <v>281</v>
      </c>
      <c r="F42" s="72">
        <v>1.1000000000000001</v>
      </c>
    </row>
    <row r="43" spans="2:10" ht="20.25" customHeight="1">
      <c r="B43" s="71" t="s">
        <v>466</v>
      </c>
      <c r="C43" s="73">
        <v>0.41</v>
      </c>
      <c r="D43" s="74"/>
      <c r="E43" s="71" t="s">
        <v>282</v>
      </c>
      <c r="F43" s="72">
        <v>1</v>
      </c>
    </row>
    <row r="44" spans="2:10" ht="20.25" customHeight="1">
      <c r="B44" s="71" t="s">
        <v>467</v>
      </c>
      <c r="C44" s="73">
        <v>0.49</v>
      </c>
      <c r="D44" s="74"/>
      <c r="E44" s="71" t="s">
        <v>283</v>
      </c>
      <c r="F44" s="72">
        <v>0.9</v>
      </c>
    </row>
    <row r="45" spans="2:10" ht="20.25" customHeight="1">
      <c r="B45" s="71" t="s">
        <v>468</v>
      </c>
      <c r="C45" s="31" t="s">
        <v>285</v>
      </c>
      <c r="D45" s="74"/>
      <c r="E45" s="71" t="s">
        <v>284</v>
      </c>
      <c r="F45" s="72">
        <v>0.8</v>
      </c>
    </row>
    <row r="46" spans="2:10" ht="20.25" customHeight="1">
      <c r="C46" s="120"/>
      <c r="D46" s="46"/>
      <c r="E46" s="71" t="s">
        <v>286</v>
      </c>
      <c r="F46" s="72">
        <v>0.95</v>
      </c>
    </row>
    <row r="47" spans="2:10" ht="20.25" customHeight="1">
      <c r="B47" s="71" t="s">
        <v>288</v>
      </c>
      <c r="C47" s="72">
        <v>0.1</v>
      </c>
      <c r="D47" s="46"/>
      <c r="E47" s="71" t="s">
        <v>287</v>
      </c>
      <c r="F47" s="72">
        <v>1</v>
      </c>
    </row>
    <row r="48" spans="2:10" ht="20.25" customHeight="1">
      <c r="B48" s="71" t="s">
        <v>310</v>
      </c>
      <c r="C48" s="72">
        <v>0.05</v>
      </c>
      <c r="D48" s="74"/>
      <c r="E48" s="71" t="s">
        <v>289</v>
      </c>
      <c r="F48" s="72">
        <v>1.1000000000000001</v>
      </c>
    </row>
    <row r="49" spans="2:10" ht="20.25" customHeight="1">
      <c r="D49" s="46"/>
      <c r="E49" s="71" t="s">
        <v>290</v>
      </c>
      <c r="F49" s="72">
        <v>1.05</v>
      </c>
    </row>
    <row r="50" spans="2:10" ht="17.25">
      <c r="D50" s="46"/>
    </row>
    <row r="51" spans="2:10" ht="17.25">
      <c r="B51" s="236" t="s">
        <v>291</v>
      </c>
      <c r="C51" s="237"/>
      <c r="D51" s="83"/>
      <c r="E51" s="84"/>
      <c r="F51" s="84"/>
      <c r="G51" s="84"/>
    </row>
    <row r="52" spans="2:10" ht="20.25" customHeight="1">
      <c r="B52" s="238"/>
      <c r="C52" s="239"/>
      <c r="D52" s="83"/>
      <c r="E52" s="84"/>
      <c r="F52" s="84"/>
      <c r="G52" s="84"/>
      <c r="H52" s="75"/>
    </row>
    <row r="53" spans="2:10" ht="20.25" customHeight="1">
      <c r="B53" s="240"/>
      <c r="C53" s="241"/>
      <c r="D53" s="83"/>
      <c r="E53" s="84"/>
      <c r="F53" s="84"/>
      <c r="G53" s="84"/>
    </row>
    <row r="54" spans="2:10" ht="20.25" customHeight="1">
      <c r="B54" s="85"/>
      <c r="C54" s="85"/>
      <c r="D54" s="83"/>
      <c r="E54" s="84"/>
      <c r="F54" s="84"/>
      <c r="G54" s="84"/>
    </row>
    <row r="55" spans="2:10" ht="20.25" customHeight="1">
      <c r="B55" s="85"/>
      <c r="C55" s="84"/>
      <c r="D55" s="84"/>
      <c r="E55" s="84"/>
      <c r="F55" s="84"/>
      <c r="G55" s="84"/>
    </row>
    <row r="56" spans="2:10" ht="20.25" customHeight="1">
      <c r="B56" s="85" t="s">
        <v>485</v>
      </c>
      <c r="C56" s="84"/>
      <c r="D56" s="84"/>
      <c r="E56" s="84"/>
      <c r="F56" s="84"/>
      <c r="G56" s="84"/>
    </row>
    <row r="57" spans="2:10" ht="20.25" customHeight="1"/>
    <row r="58" spans="2:10" ht="26.25" customHeight="1">
      <c r="B58" s="76" t="s">
        <v>75</v>
      </c>
      <c r="C58" s="76"/>
      <c r="D58" s="83"/>
      <c r="E58" s="76" t="s">
        <v>93</v>
      </c>
      <c r="F58" s="86"/>
      <c r="G58" s="233" t="s">
        <v>88</v>
      </c>
      <c r="H58" s="233"/>
    </row>
    <row r="59" spans="2:10" ht="18" customHeight="1">
      <c r="B59" s="234" t="s">
        <v>469</v>
      </c>
      <c r="C59" s="235"/>
      <c r="D59" s="83"/>
      <c r="E59" s="87"/>
      <c r="F59" s="88"/>
      <c r="G59" s="89" t="s">
        <v>89</v>
      </c>
      <c r="H59" s="89" t="s">
        <v>90</v>
      </c>
      <c r="I59" s="49"/>
      <c r="J59" s="53"/>
    </row>
    <row r="60" spans="2:10" ht="18" customHeight="1">
      <c r="B60" s="231" t="s">
        <v>325</v>
      </c>
      <c r="C60" s="232"/>
      <c r="D60" s="90"/>
      <c r="E60" s="91" t="s">
        <v>84</v>
      </c>
      <c r="F60" s="92"/>
      <c r="G60" s="93">
        <v>0.5</v>
      </c>
      <c r="H60" s="94" t="s">
        <v>119</v>
      </c>
    </row>
    <row r="61" spans="2:10" ht="18" customHeight="1">
      <c r="B61" s="234" t="s">
        <v>470</v>
      </c>
      <c r="C61" s="235"/>
      <c r="D61" s="95"/>
      <c r="E61" s="91" t="s">
        <v>113</v>
      </c>
      <c r="F61" s="92"/>
      <c r="G61" s="93">
        <v>0.6</v>
      </c>
      <c r="H61" s="94" t="s">
        <v>119</v>
      </c>
    </row>
    <row r="62" spans="2:10" ht="18" customHeight="1">
      <c r="B62" s="96"/>
      <c r="C62" s="96"/>
      <c r="D62" s="97"/>
      <c r="E62" s="91" t="s">
        <v>114</v>
      </c>
      <c r="F62" s="92"/>
      <c r="G62" s="98">
        <v>1.5</v>
      </c>
      <c r="H62" s="99" t="s">
        <v>33</v>
      </c>
    </row>
    <row r="63" spans="2:10" ht="18" customHeight="1">
      <c r="B63" s="96"/>
      <c r="C63" s="96"/>
      <c r="D63" s="100"/>
      <c r="E63" s="91" t="s">
        <v>115</v>
      </c>
      <c r="F63" s="96"/>
      <c r="G63" s="98">
        <v>1.5</v>
      </c>
      <c r="H63" s="99" t="s">
        <v>33</v>
      </c>
    </row>
    <row r="64" spans="2:10" ht="22.5" customHeight="1">
      <c r="C64" s="119"/>
      <c r="D64" s="101"/>
      <c r="E64" s="91" t="s">
        <v>116</v>
      </c>
      <c r="F64" s="92"/>
      <c r="G64" s="98">
        <v>1</v>
      </c>
      <c r="H64" s="99" t="s">
        <v>34</v>
      </c>
      <c r="I64" s="50"/>
      <c r="J64" s="50"/>
    </row>
    <row r="65" spans="2:8" ht="18" customHeight="1">
      <c r="D65" s="102"/>
      <c r="E65" s="91" t="s">
        <v>117</v>
      </c>
      <c r="F65" s="92"/>
      <c r="G65" s="98">
        <v>1</v>
      </c>
      <c r="H65" s="99" t="s">
        <v>34</v>
      </c>
    </row>
    <row r="66" spans="2:8" ht="23.25" customHeight="1">
      <c r="B66" s="119" t="s">
        <v>324</v>
      </c>
      <c r="C66" s="100"/>
      <c r="D66" s="96"/>
      <c r="E66" s="91" t="s">
        <v>118</v>
      </c>
      <c r="F66" s="92"/>
      <c r="G66" s="98">
        <v>0.5</v>
      </c>
      <c r="H66" s="99" t="s">
        <v>119</v>
      </c>
    </row>
    <row r="67" spans="2:8" ht="18" customHeight="1">
      <c r="B67" s="234" t="s">
        <v>328</v>
      </c>
      <c r="C67" s="235"/>
      <c r="D67" s="96"/>
      <c r="E67" s="91" t="s">
        <v>91</v>
      </c>
      <c r="F67" s="92"/>
      <c r="G67" s="98">
        <v>0.5</v>
      </c>
      <c r="H67" s="94" t="s">
        <v>119</v>
      </c>
    </row>
    <row r="68" spans="2:8" ht="18" customHeight="1">
      <c r="B68" s="231" t="s">
        <v>329</v>
      </c>
      <c r="C68" s="232"/>
      <c r="D68" s="96"/>
      <c r="E68" s="91" t="s">
        <v>99</v>
      </c>
      <c r="F68" s="103"/>
      <c r="G68" s="98">
        <v>0.5</v>
      </c>
      <c r="H68" s="104" t="s">
        <v>119</v>
      </c>
    </row>
    <row r="69" spans="2:8" ht="17.25">
      <c r="B69" s="231" t="s">
        <v>325</v>
      </c>
      <c r="C69" s="232"/>
      <c r="D69" s="96"/>
      <c r="E69" s="227" t="s">
        <v>92</v>
      </c>
      <c r="F69" s="228"/>
      <c r="G69" s="228"/>
      <c r="H69" s="229"/>
    </row>
    <row r="70" spans="2:8">
      <c r="B70" s="84" t="s">
        <v>326</v>
      </c>
      <c r="C70" s="84"/>
      <c r="D70" s="96"/>
      <c r="E70" s="96"/>
      <c r="F70" s="96"/>
      <c r="G70" s="96"/>
      <c r="H70" s="96"/>
    </row>
    <row r="71" spans="2:8">
      <c r="B71" s="84" t="s">
        <v>327</v>
      </c>
      <c r="C71" s="84"/>
      <c r="D71" s="96"/>
      <c r="E71" s="96"/>
      <c r="F71" s="96"/>
      <c r="G71" s="96"/>
      <c r="H71" s="96"/>
    </row>
    <row r="72" spans="2:8">
      <c r="B72" s="96"/>
      <c r="C72" s="96"/>
      <c r="D72" s="96"/>
      <c r="E72" s="96"/>
      <c r="F72" s="96"/>
      <c r="G72" s="96"/>
      <c r="H72" s="96"/>
    </row>
    <row r="73" spans="2:8">
      <c r="B73" s="96"/>
      <c r="C73" s="96"/>
      <c r="D73" s="96"/>
      <c r="E73" s="96"/>
      <c r="F73" s="96"/>
      <c r="G73" s="96"/>
      <c r="H73" s="96"/>
    </row>
    <row r="74" spans="2:8" ht="15" customHeight="1">
      <c r="B74" s="105" t="s">
        <v>86</v>
      </c>
      <c r="C74" s="106"/>
      <c r="D74" s="106"/>
      <c r="E74" s="106"/>
      <c r="F74" s="106"/>
      <c r="G74" s="96"/>
      <c r="H74" s="96"/>
    </row>
    <row r="75" spans="2:8" ht="17.25" customHeight="1">
      <c r="B75" s="102" t="s">
        <v>83</v>
      </c>
      <c r="C75" s="106"/>
      <c r="D75" s="106"/>
      <c r="E75" s="106"/>
      <c r="F75" s="106"/>
      <c r="G75" s="96"/>
      <c r="H75" s="96"/>
    </row>
    <row r="76" spans="2:8" ht="17.25">
      <c r="B76" s="102" t="s">
        <v>292</v>
      </c>
      <c r="C76" s="96"/>
      <c r="D76" s="96"/>
      <c r="E76" s="96"/>
      <c r="F76" s="96"/>
      <c r="G76" s="96"/>
      <c r="H76" s="96"/>
    </row>
    <row r="77" spans="2:8" ht="17.25">
      <c r="B77" s="107" t="s">
        <v>299</v>
      </c>
      <c r="C77" s="96"/>
      <c r="D77" s="96"/>
      <c r="E77" s="96"/>
      <c r="F77" s="96"/>
      <c r="G77" s="96"/>
      <c r="H77" s="96"/>
    </row>
    <row r="78" spans="2:8" ht="17.25">
      <c r="B78" s="107" t="s">
        <v>85</v>
      </c>
      <c r="C78" s="96"/>
      <c r="D78" s="96"/>
      <c r="E78" s="96"/>
      <c r="F78" s="96"/>
      <c r="G78" s="96"/>
      <c r="H78" s="96"/>
    </row>
    <row r="79" spans="2:8">
      <c r="B79" s="96"/>
      <c r="C79" s="96"/>
      <c r="D79" s="96"/>
      <c r="E79" s="96"/>
      <c r="F79" s="96"/>
      <c r="G79" s="96"/>
      <c r="H79" s="96"/>
    </row>
    <row r="80" spans="2:8" ht="17.25">
      <c r="B80" s="102" t="s">
        <v>293</v>
      </c>
      <c r="C80" s="96"/>
      <c r="D80" s="96"/>
      <c r="E80" s="96"/>
      <c r="F80" s="96"/>
      <c r="G80" s="96"/>
      <c r="H80" s="96"/>
    </row>
    <row r="81" spans="2:8" ht="17.25">
      <c r="B81" s="102" t="s">
        <v>294</v>
      </c>
      <c r="C81" s="96"/>
      <c r="D81" s="96"/>
      <c r="E81" s="96"/>
      <c r="F81" s="96"/>
      <c r="G81" s="96"/>
      <c r="H81" s="96"/>
    </row>
  </sheetData>
  <sheetProtection selectLockedCells="1"/>
  <mergeCells count="10">
    <mergeCell ref="E69:H69"/>
    <mergeCell ref="K12:O12"/>
    <mergeCell ref="B60:C60"/>
    <mergeCell ref="G58:H58"/>
    <mergeCell ref="B61:C61"/>
    <mergeCell ref="B59:C59"/>
    <mergeCell ref="B51:C53"/>
    <mergeCell ref="B67:C67"/>
    <mergeCell ref="B68:C68"/>
    <mergeCell ref="B69:C69"/>
  </mergeCells>
  <conditionalFormatting sqref="K14:O14">
    <cfRule type="cellIs" dxfId="3" priority="1" operator="equal">
      <formula>0</formula>
    </cfRule>
    <cfRule type="cellIs" dxfId="2" priority="2" operator="greaterThan">
      <formula>0</formula>
    </cfRule>
  </conditionalFormatting>
  <dataValidations count="2">
    <dataValidation type="list" allowBlank="1" showInputMessage="1" showErrorMessage="1" sqref="D20:D21 D24:D28" xr:uid="{00000000-0002-0000-0000-000000000000}">
      <formula1>Шапки</formula1>
    </dataValidation>
    <dataValidation type="list" allowBlank="1" showInputMessage="1" showErrorMessage="1" sqref="D14:D19" xr:uid="{00000000-0002-0000-0000-000001000000}">
      <formula1>length</formula1>
    </dataValidation>
  </dataValidations>
  <pageMargins left="0.70866141732283472" right="0.70866141732283472" top="0.74803149606299213" bottom="0.74803149606299213" header="0.31496062992125984" footer="0.31496062992125984"/>
  <pageSetup paperSize="9" scale="46" orientation="landscape" r:id="rId1"/>
  <ignoredErrors>
    <ignoredError sqref="F14:F28" evalError="1"/>
    <ignoredError sqref="J3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List!$B$20:$B$32</xm:f>
          </x14:formula1>
          <xm:sqref>D22:D23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CB131"/>
  <sheetViews>
    <sheetView showGridLines="0" tabSelected="1" zoomScale="55" zoomScaleNormal="55" workbookViewId="0">
      <selection activeCell="L23" sqref="L23"/>
    </sheetView>
  </sheetViews>
  <sheetFormatPr defaultColWidth="12.42578125" defaultRowHeight="17.25" outlineLevelCol="1"/>
  <cols>
    <col min="1" max="1" width="2.5703125" style="130" customWidth="1"/>
    <col min="2" max="2" width="28.42578125" style="130" customWidth="1"/>
    <col min="3" max="3" width="16.28515625" style="130" customWidth="1"/>
    <col min="4" max="4" width="33.85546875" style="133" customWidth="1"/>
    <col min="5" max="5" width="31.85546875" style="133" customWidth="1"/>
    <col min="6" max="6" width="35.7109375" style="133" customWidth="1"/>
    <col min="7" max="7" width="27.5703125" style="133" customWidth="1"/>
    <col min="8" max="8" width="28.140625" style="133" customWidth="1"/>
    <col min="9" max="12" width="24.28515625" style="133" customWidth="1"/>
    <col min="13" max="13" width="18.42578125" style="130" customWidth="1"/>
    <col min="14" max="15" width="19.5703125" style="130" customWidth="1"/>
    <col min="16" max="16" width="1" style="130" customWidth="1"/>
    <col min="17" max="47" width="5.28515625" style="130" customWidth="1"/>
    <col min="48" max="48" width="4.28515625" style="130" customWidth="1"/>
    <col min="49" max="51" width="10" style="130" hidden="1" customWidth="1" outlineLevel="1"/>
    <col min="52" max="52" width="10.28515625" style="130" hidden="1" customWidth="1" outlineLevel="1"/>
    <col min="53" max="54" width="9.7109375" style="130" hidden="1" customWidth="1" outlineLevel="1"/>
    <col min="55" max="56" width="10.28515625" style="130" hidden="1" customWidth="1" outlineLevel="1"/>
    <col min="57" max="57" width="9.28515625" style="130" hidden="1" customWidth="1" outlineLevel="1"/>
    <col min="58" max="58" width="9.42578125" style="130" hidden="1" customWidth="1" outlineLevel="1"/>
    <col min="59" max="59" width="10" style="130" hidden="1" customWidth="1" outlineLevel="1"/>
    <col min="60" max="60" width="9.7109375" style="130" hidden="1" customWidth="1" outlineLevel="1"/>
    <col min="61" max="61" width="10.85546875" style="130" hidden="1" customWidth="1" outlineLevel="1"/>
    <col min="62" max="66" width="10.28515625" style="130" hidden="1" customWidth="1" outlineLevel="1"/>
    <col min="67" max="67" width="10.5703125" style="130" hidden="1" customWidth="1" outlineLevel="1"/>
    <col min="68" max="69" width="10" style="130" hidden="1" customWidth="1" outlineLevel="1"/>
    <col min="70" max="71" width="10.5703125" style="130" hidden="1" customWidth="1" outlineLevel="1"/>
    <col min="72" max="72" width="9.42578125" style="84" hidden="1" customWidth="1" outlineLevel="1"/>
    <col min="73" max="73" width="9.7109375" style="130" hidden="1" customWidth="1" outlineLevel="1"/>
    <col min="74" max="74" width="10.28515625" style="130" hidden="1" customWidth="1" outlineLevel="1"/>
    <col min="75" max="75" width="10" style="130" hidden="1" customWidth="1" outlineLevel="1"/>
    <col min="76" max="76" width="11" style="130" hidden="1" customWidth="1" outlineLevel="1"/>
    <col min="77" max="78" width="10.5703125" style="130" hidden="1" customWidth="1" outlineLevel="1"/>
    <col min="79" max="79" width="12.42578125" style="130" collapsed="1"/>
    <col min="80" max="16384" width="12.42578125" style="130"/>
  </cols>
  <sheetData>
    <row r="1" spans="2:12">
      <c r="D1" s="130"/>
      <c r="E1" s="130"/>
      <c r="F1" s="130"/>
      <c r="G1" s="130"/>
      <c r="H1" s="130"/>
      <c r="I1" s="130"/>
      <c r="J1" s="130"/>
      <c r="K1" s="130"/>
      <c r="L1" s="130"/>
    </row>
    <row r="2" spans="2:12">
      <c r="B2" s="131" t="s">
        <v>65</v>
      </c>
      <c r="C2" s="132">
        <f>'Campaign Total'!C2</f>
        <v>0</v>
      </c>
      <c r="D2" s="130"/>
      <c r="E2" s="130"/>
      <c r="F2" s="130"/>
      <c r="G2" s="130"/>
      <c r="H2" s="130"/>
      <c r="I2" s="130"/>
      <c r="J2" s="130"/>
      <c r="K2" s="130"/>
      <c r="L2" s="130"/>
    </row>
    <row r="3" spans="2:12">
      <c r="B3" s="131" t="s">
        <v>66</v>
      </c>
      <c r="C3" s="132">
        <f>'Campaign Total'!C3</f>
        <v>0</v>
      </c>
      <c r="D3" s="130"/>
      <c r="E3" s="130"/>
      <c r="F3" s="130"/>
      <c r="G3" s="130"/>
      <c r="H3" s="130"/>
      <c r="I3" s="130"/>
      <c r="J3" s="130"/>
      <c r="K3" s="130"/>
      <c r="L3" s="130"/>
    </row>
    <row r="4" spans="2:12">
      <c r="B4" s="131" t="s">
        <v>67</v>
      </c>
      <c r="C4" s="132">
        <f>'Campaign Total'!C4</f>
        <v>0</v>
      </c>
      <c r="D4" s="130"/>
      <c r="E4" s="130"/>
      <c r="F4" s="130"/>
      <c r="G4" s="130"/>
      <c r="H4" s="130"/>
      <c r="I4" s="130"/>
      <c r="J4" s="130"/>
      <c r="K4" s="130"/>
      <c r="L4" s="130"/>
    </row>
    <row r="5" spans="2:12">
      <c r="B5" s="131" t="s">
        <v>68</v>
      </c>
      <c r="C5" s="132">
        <f>'Campaign Total'!C5</f>
        <v>0</v>
      </c>
      <c r="D5" s="130"/>
      <c r="E5" s="130"/>
      <c r="F5" s="130"/>
      <c r="G5" s="130"/>
      <c r="H5" s="130"/>
      <c r="I5" s="130"/>
      <c r="J5" s="130"/>
      <c r="K5" s="130"/>
      <c r="L5" s="130"/>
    </row>
    <row r="6" spans="2:12" hidden="1">
      <c r="B6" s="133"/>
      <c r="C6" s="133"/>
      <c r="D6" s="134" t="s">
        <v>5</v>
      </c>
      <c r="F6" s="130"/>
      <c r="G6" s="130"/>
      <c r="H6" s="130"/>
      <c r="I6" s="130"/>
      <c r="J6" s="130"/>
      <c r="K6" s="130"/>
      <c r="L6" s="130"/>
    </row>
    <row r="7" spans="2:12" ht="18" hidden="1" thickBot="1">
      <c r="B7" s="135" t="s">
        <v>28</v>
      </c>
      <c r="C7" s="135"/>
      <c r="D7" s="136">
        <v>1</v>
      </c>
      <c r="F7" s="130"/>
      <c r="G7" s="130"/>
      <c r="H7" s="130"/>
      <c r="I7" s="130"/>
      <c r="J7" s="130"/>
      <c r="K7" s="130"/>
      <c r="L7" s="130"/>
    </row>
    <row r="8" spans="2:12" ht="18" hidden="1" thickBot="1">
      <c r="B8" s="137" t="s">
        <v>29</v>
      </c>
      <c r="C8" s="137"/>
      <c r="D8" s="138">
        <v>2</v>
      </c>
      <c r="E8" s="130"/>
      <c r="F8" s="130"/>
      <c r="G8" s="130"/>
      <c r="H8" s="130"/>
    </row>
    <row r="9" spans="2:12" ht="18" hidden="1" thickBot="1">
      <c r="B9" s="139" t="s">
        <v>30</v>
      </c>
      <c r="C9" s="139"/>
      <c r="D9" s="140">
        <v>1.4</v>
      </c>
      <c r="E9" s="130"/>
      <c r="F9" s="130"/>
      <c r="G9" s="130"/>
      <c r="H9" s="130"/>
    </row>
    <row r="10" spans="2:12" ht="35.25" hidden="1" thickBot="1">
      <c r="B10" s="141" t="s">
        <v>31</v>
      </c>
      <c r="C10" s="141"/>
      <c r="D10" s="142">
        <v>1.3</v>
      </c>
      <c r="E10" s="130"/>
      <c r="F10" s="130"/>
      <c r="G10" s="130"/>
      <c r="H10" s="130"/>
    </row>
    <row r="11" spans="2:12">
      <c r="D11" s="130"/>
      <c r="E11" s="130"/>
      <c r="F11" s="130"/>
      <c r="G11" s="130"/>
      <c r="H11" s="130"/>
    </row>
    <row r="12" spans="2:12">
      <c r="D12" s="130"/>
      <c r="E12" s="130"/>
      <c r="F12" s="130"/>
      <c r="G12" s="130"/>
      <c r="H12" s="130"/>
    </row>
    <row r="13" spans="2:12">
      <c r="B13" s="143" t="s">
        <v>50</v>
      </c>
      <c r="C13" s="134" t="s">
        <v>56</v>
      </c>
      <c r="D13" s="134" t="s">
        <v>60</v>
      </c>
      <c r="E13" s="134" t="s">
        <v>77</v>
      </c>
      <c r="F13" s="134" t="s">
        <v>47</v>
      </c>
      <c r="G13" s="134" t="s">
        <v>32</v>
      </c>
      <c r="H13" s="134" t="s">
        <v>473</v>
      </c>
      <c r="I13" s="134" t="s">
        <v>474</v>
      </c>
    </row>
    <row r="14" spans="2:12" ht="20.100000000000001" customHeight="1">
      <c r="B14" s="144" t="s">
        <v>53</v>
      </c>
      <c r="C14" s="145" t="str">
        <f>'Campaign Total'!C14</f>
        <v/>
      </c>
      <c r="D14" s="146">
        <f xml:space="preserve"> 'Campaign Total'!D14</f>
        <v>0</v>
      </c>
      <c r="E14" s="132">
        <f>'Campaign Total'!E14</f>
        <v>0</v>
      </c>
      <c r="F14" s="147" t="e">
        <f>'Campaign Total'!F14</f>
        <v>#N/A</v>
      </c>
      <c r="G14" s="148">
        <f>AW$128</f>
        <v>0</v>
      </c>
      <c r="H14" s="149">
        <f>IF(ISNUMBER(BL$128),BL$128,"0")</f>
        <v>0</v>
      </c>
      <c r="I14" s="209">
        <f>H14/1.95583</f>
        <v>0</v>
      </c>
    </row>
    <row r="15" spans="2:12" ht="20.100000000000001" customHeight="1">
      <c r="B15" s="144" t="s">
        <v>53</v>
      </c>
      <c r="C15" s="145" t="str">
        <f>'Campaign Total'!C15</f>
        <v/>
      </c>
      <c r="D15" s="146">
        <f xml:space="preserve"> 'Campaign Total'!D15</f>
        <v>0</v>
      </c>
      <c r="E15" s="132">
        <f>'Campaign Total'!E15</f>
        <v>0</v>
      </c>
      <c r="F15" s="147" t="e">
        <f>'Campaign Total'!F15</f>
        <v>#N/A</v>
      </c>
      <c r="G15" s="148">
        <f>AX$128</f>
        <v>0</v>
      </c>
      <c r="H15" s="149">
        <f>IF(ISNUMBER(BM$128),BM$128,"0")</f>
        <v>0</v>
      </c>
      <c r="I15" s="209">
        <f t="shared" ref="I15:I29" si="0">H15/1.95583</f>
        <v>0</v>
      </c>
    </row>
    <row r="16" spans="2:12" ht="20.100000000000001" customHeight="1">
      <c r="B16" s="144" t="s">
        <v>53</v>
      </c>
      <c r="C16" s="145" t="str">
        <f>'Campaign Total'!C16</f>
        <v/>
      </c>
      <c r="D16" s="146">
        <f xml:space="preserve"> 'Campaign Total'!D16</f>
        <v>0</v>
      </c>
      <c r="E16" s="132">
        <f>'Campaign Total'!E16</f>
        <v>0</v>
      </c>
      <c r="F16" s="147" t="e">
        <f>'Campaign Total'!F16</f>
        <v>#N/A</v>
      </c>
      <c r="G16" s="148">
        <f>AY$128</f>
        <v>0</v>
      </c>
      <c r="H16" s="149">
        <f>IF(ISNUMBER(BN$128),BN$128,"0")</f>
        <v>0</v>
      </c>
      <c r="I16" s="209">
        <f t="shared" si="0"/>
        <v>0</v>
      </c>
    </row>
    <row r="17" spans="2:9" ht="20.100000000000001" customHeight="1">
      <c r="B17" s="144" t="s">
        <v>53</v>
      </c>
      <c r="C17" s="145" t="str">
        <f>'Campaign Total'!C17</f>
        <v/>
      </c>
      <c r="D17" s="146">
        <f xml:space="preserve"> 'Campaign Total'!D17</f>
        <v>0</v>
      </c>
      <c r="E17" s="132">
        <f>'Campaign Total'!E17</f>
        <v>0</v>
      </c>
      <c r="F17" s="147" t="e">
        <f>'Campaign Total'!F17</f>
        <v>#N/A</v>
      </c>
      <c r="G17" s="148">
        <f>AZ$128</f>
        <v>0</v>
      </c>
      <c r="H17" s="149">
        <f>IF(ISNUMBER(BO$128),BO$128,"0")</f>
        <v>0</v>
      </c>
      <c r="I17" s="209">
        <f t="shared" si="0"/>
        <v>0</v>
      </c>
    </row>
    <row r="18" spans="2:9" ht="20.100000000000001" customHeight="1">
      <c r="B18" s="144" t="s">
        <v>53</v>
      </c>
      <c r="C18" s="145" t="str">
        <f>'Campaign Total'!C18</f>
        <v/>
      </c>
      <c r="D18" s="146">
        <f xml:space="preserve"> 'Campaign Total'!D18</f>
        <v>0</v>
      </c>
      <c r="E18" s="132">
        <f>'Campaign Total'!E18</f>
        <v>0</v>
      </c>
      <c r="F18" s="147" t="e">
        <f>'Campaign Total'!F18</f>
        <v>#N/A</v>
      </c>
      <c r="G18" s="148">
        <f>BA$128</f>
        <v>0</v>
      </c>
      <c r="H18" s="149">
        <f>IF(ISNUMBER(BP$128),BP$128,"0")</f>
        <v>0</v>
      </c>
      <c r="I18" s="209">
        <f t="shared" si="0"/>
        <v>0</v>
      </c>
    </row>
    <row r="19" spans="2:9" ht="20.100000000000001" customHeight="1">
      <c r="B19" s="144" t="s">
        <v>53</v>
      </c>
      <c r="C19" s="145" t="str">
        <f>'Campaign Total'!C19</f>
        <v/>
      </c>
      <c r="D19" s="146">
        <f xml:space="preserve"> 'Campaign Total'!D19</f>
        <v>0</v>
      </c>
      <c r="E19" s="132">
        <f>'Campaign Total'!E19</f>
        <v>0</v>
      </c>
      <c r="F19" s="147" t="e">
        <f>'Campaign Total'!F19</f>
        <v>#N/A</v>
      </c>
      <c r="G19" s="148">
        <f>BB$128</f>
        <v>0</v>
      </c>
      <c r="H19" s="149">
        <f>IF(ISNUMBER(BQ$128),BQ$128,"0")</f>
        <v>0</v>
      </c>
      <c r="I19" s="209">
        <f t="shared" si="0"/>
        <v>0</v>
      </c>
    </row>
    <row r="20" spans="2:9" ht="20.100000000000001" customHeight="1">
      <c r="B20" s="144" t="s">
        <v>84</v>
      </c>
      <c r="C20" s="145" t="str">
        <f>'Campaign Total'!C20</f>
        <v/>
      </c>
      <c r="D20" s="146">
        <f xml:space="preserve"> 'Campaign Total'!D20</f>
        <v>0</v>
      </c>
      <c r="E20" s="132">
        <f>'Campaign Total'!E20</f>
        <v>0</v>
      </c>
      <c r="F20" s="147" t="e">
        <f>'Campaign Total'!F20</f>
        <v>#N/A</v>
      </c>
      <c r="G20" s="148">
        <f>BC$128</f>
        <v>0</v>
      </c>
      <c r="H20" s="149">
        <f>IF(ISNUMBER(BR$128),BR$128,"0")</f>
        <v>0</v>
      </c>
      <c r="I20" s="209">
        <f t="shared" si="0"/>
        <v>0</v>
      </c>
    </row>
    <row r="21" spans="2:9" ht="20.100000000000001" customHeight="1">
      <c r="B21" s="144" t="s">
        <v>113</v>
      </c>
      <c r="C21" s="145" t="str">
        <f>'Campaign Total'!C21</f>
        <v/>
      </c>
      <c r="D21" s="146">
        <f xml:space="preserve"> 'Campaign Total'!D21</f>
        <v>0</v>
      </c>
      <c r="E21" s="132">
        <f>'Campaign Total'!E21</f>
        <v>0</v>
      </c>
      <c r="F21" s="147" t="e">
        <f>'Campaign Total'!F21</f>
        <v>#N/A</v>
      </c>
      <c r="G21" s="148">
        <f>BD$128</f>
        <v>0</v>
      </c>
      <c r="H21" s="149">
        <f>IF(ISNUMBER(BS$128),BS$128,"0")</f>
        <v>0</v>
      </c>
      <c r="I21" s="209">
        <f t="shared" si="0"/>
        <v>0</v>
      </c>
    </row>
    <row r="22" spans="2:9" ht="20.100000000000001" customHeight="1">
      <c r="B22" s="144" t="s">
        <v>114</v>
      </c>
      <c r="C22" s="145" t="str">
        <f>'Campaign Total'!C22</f>
        <v/>
      </c>
      <c r="D22" s="146">
        <f xml:space="preserve"> 'Campaign Total'!D22</f>
        <v>0</v>
      </c>
      <c r="E22" s="132">
        <f>'Campaign Total'!E22</f>
        <v>0</v>
      </c>
      <c r="F22" s="147" t="e">
        <f>'Campaign Total'!F22</f>
        <v>#N/A</v>
      </c>
      <c r="G22" s="148">
        <f>BE$128</f>
        <v>0</v>
      </c>
      <c r="H22" s="149">
        <f>IF(ISNUMBER(BT$128),BT$128,"0")</f>
        <v>0</v>
      </c>
      <c r="I22" s="209">
        <f t="shared" si="0"/>
        <v>0</v>
      </c>
    </row>
    <row r="23" spans="2:9" ht="20.100000000000001" customHeight="1">
      <c r="B23" s="144" t="s">
        <v>115</v>
      </c>
      <c r="C23" s="145" t="str">
        <f>'Campaign Total'!C23</f>
        <v/>
      </c>
      <c r="D23" s="146">
        <f xml:space="preserve"> 'Campaign Total'!D23</f>
        <v>0</v>
      </c>
      <c r="E23" s="132">
        <f>'Campaign Total'!E23</f>
        <v>0</v>
      </c>
      <c r="F23" s="147" t="e">
        <f>'Campaign Total'!F23</f>
        <v>#N/A</v>
      </c>
      <c r="G23" s="148">
        <f>BF$128</f>
        <v>0</v>
      </c>
      <c r="H23" s="149">
        <f>IF(ISNUMBER(BU$128),BU$128,"0")</f>
        <v>0</v>
      </c>
      <c r="I23" s="209">
        <f t="shared" si="0"/>
        <v>0</v>
      </c>
    </row>
    <row r="24" spans="2:9" ht="20.100000000000001" customHeight="1">
      <c r="B24" s="144" t="s">
        <v>116</v>
      </c>
      <c r="C24" s="145" t="str">
        <f>'Campaign Total'!C24</f>
        <v/>
      </c>
      <c r="D24" s="146">
        <f xml:space="preserve"> 'Campaign Total'!D24</f>
        <v>0</v>
      </c>
      <c r="E24" s="132">
        <f>'Campaign Total'!E24</f>
        <v>0</v>
      </c>
      <c r="F24" s="147" t="e">
        <f>'Campaign Total'!F24</f>
        <v>#N/A</v>
      </c>
      <c r="G24" s="148">
        <f>BG$128</f>
        <v>0</v>
      </c>
      <c r="H24" s="149">
        <f>IF(ISNUMBER(BV$128),BV$128,"0")</f>
        <v>0</v>
      </c>
      <c r="I24" s="209">
        <f t="shared" si="0"/>
        <v>0</v>
      </c>
    </row>
    <row r="25" spans="2:9" ht="20.100000000000001" customHeight="1">
      <c r="B25" s="144" t="s">
        <v>117</v>
      </c>
      <c r="C25" s="145" t="str">
        <f>'Campaign Total'!C25</f>
        <v/>
      </c>
      <c r="D25" s="146">
        <f xml:space="preserve"> 'Campaign Total'!D25</f>
        <v>0</v>
      </c>
      <c r="E25" s="132">
        <f>'Campaign Total'!E25</f>
        <v>0</v>
      </c>
      <c r="F25" s="147" t="e">
        <f>'Campaign Total'!F25</f>
        <v>#N/A</v>
      </c>
      <c r="G25" s="148">
        <f>BH$128</f>
        <v>0</v>
      </c>
      <c r="H25" s="149">
        <f>IF(ISNUMBER(BW$128),BW$128,"0")</f>
        <v>0</v>
      </c>
      <c r="I25" s="209">
        <f t="shared" si="0"/>
        <v>0</v>
      </c>
    </row>
    <row r="26" spans="2:9" ht="20.100000000000001" customHeight="1">
      <c r="B26" s="144" t="s">
        <v>118</v>
      </c>
      <c r="C26" s="145" t="str">
        <f>'Campaign Total'!C26</f>
        <v/>
      </c>
      <c r="D26" s="146">
        <f xml:space="preserve"> 'Campaign Total'!D26</f>
        <v>0</v>
      </c>
      <c r="E26" s="132">
        <f>'Campaign Total'!E26</f>
        <v>0</v>
      </c>
      <c r="F26" s="147" t="e">
        <f>'Campaign Total'!F26</f>
        <v>#N/A</v>
      </c>
      <c r="G26" s="148">
        <f>BI$128</f>
        <v>0</v>
      </c>
      <c r="H26" s="149">
        <f>IF(ISNUMBER(BX$128),BX$128,"0")</f>
        <v>0</v>
      </c>
      <c r="I26" s="209">
        <f t="shared" si="0"/>
        <v>0</v>
      </c>
    </row>
    <row r="27" spans="2:9" ht="20.100000000000001" customHeight="1">
      <c r="B27" s="144" t="s">
        <v>91</v>
      </c>
      <c r="C27" s="145" t="str">
        <f>'Campaign Total'!C27</f>
        <v/>
      </c>
      <c r="D27" s="146">
        <f xml:space="preserve"> 'Campaign Total'!D27</f>
        <v>0</v>
      </c>
      <c r="E27" s="132">
        <f>'Campaign Total'!E27</f>
        <v>0</v>
      </c>
      <c r="F27" s="147" t="e">
        <f>'Campaign Total'!F27</f>
        <v>#N/A</v>
      </c>
      <c r="G27" s="148">
        <f>BJ$128</f>
        <v>0</v>
      </c>
      <c r="H27" s="149">
        <f>IF(ISNUMBER(BY$128),BY$128,"0")</f>
        <v>0</v>
      </c>
      <c r="I27" s="209">
        <f t="shared" si="0"/>
        <v>0</v>
      </c>
    </row>
    <row r="28" spans="2:9" ht="20.100000000000001" customHeight="1">
      <c r="B28" s="144" t="s">
        <v>99</v>
      </c>
      <c r="C28" s="145" t="str">
        <f>'Campaign Total'!C28</f>
        <v/>
      </c>
      <c r="D28" s="146">
        <f xml:space="preserve"> 'Campaign Total'!D28</f>
        <v>0</v>
      </c>
      <c r="E28" s="132">
        <f>'Campaign Total'!E28</f>
        <v>0</v>
      </c>
      <c r="F28" s="147" t="e">
        <f>'Campaign Total'!F28</f>
        <v>#N/A</v>
      </c>
      <c r="G28" s="148">
        <f>BK$128</f>
        <v>0</v>
      </c>
      <c r="H28" s="149">
        <f>IF(ISNUMBER(BZ$128),BZ$128,"0")</f>
        <v>0</v>
      </c>
      <c r="I28" s="209">
        <f t="shared" si="0"/>
        <v>0</v>
      </c>
    </row>
    <row r="29" spans="2:9">
      <c r="C29" s="133"/>
      <c r="G29" s="150">
        <f>SUM(G14:G28)</f>
        <v>0</v>
      </c>
      <c r="H29" s="151">
        <f>SUM(H14:H28)</f>
        <v>0</v>
      </c>
      <c r="I29" s="210">
        <f t="shared" si="0"/>
        <v>0</v>
      </c>
    </row>
    <row r="30" spans="2:9">
      <c r="C30" s="133"/>
    </row>
    <row r="31" spans="2:9">
      <c r="C31" s="133"/>
      <c r="G31" s="145" t="s">
        <v>48</v>
      </c>
      <c r="H31" s="152">
        <f>'Campaign Total'!I32</f>
        <v>0</v>
      </c>
      <c r="I31" s="152">
        <f>'Campaign Total'!J32</f>
        <v>0</v>
      </c>
    </row>
    <row r="32" spans="2:9">
      <c r="C32" s="133"/>
      <c r="G32" s="145" t="s">
        <v>61</v>
      </c>
      <c r="H32" s="153">
        <f>H29-H29*H31</f>
        <v>0</v>
      </c>
      <c r="I32" s="211">
        <f>H32/1.95583</f>
        <v>0</v>
      </c>
    </row>
    <row r="33" spans="1:80" ht="18" thickBot="1"/>
    <row r="34" spans="1:80" ht="20.25" thickBot="1">
      <c r="Q34" s="251" t="s">
        <v>287</v>
      </c>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154"/>
      <c r="AW34" s="155"/>
    </row>
    <row r="35" spans="1:80" ht="20.25" thickBot="1">
      <c r="B35" s="156" t="s">
        <v>486</v>
      </c>
      <c r="C35" s="156"/>
      <c r="D35" s="156"/>
      <c r="E35" s="156"/>
      <c r="F35" s="156"/>
      <c r="G35" s="156"/>
      <c r="H35" s="156"/>
      <c r="I35" s="157"/>
      <c r="J35" s="156"/>
      <c r="K35" s="212"/>
      <c r="L35" s="212"/>
      <c r="P35" s="158"/>
      <c r="Q35" s="256">
        <v>40</v>
      </c>
      <c r="R35" s="256"/>
      <c r="S35" s="256"/>
      <c r="T35" s="256"/>
      <c r="U35" s="257"/>
      <c r="V35" s="255">
        <f>Q35+1</f>
        <v>41</v>
      </c>
      <c r="W35" s="256"/>
      <c r="X35" s="256"/>
      <c r="Y35" s="256"/>
      <c r="Z35" s="256"/>
      <c r="AA35" s="256"/>
      <c r="AB35" s="257"/>
      <c r="AC35" s="255">
        <f>V35+1</f>
        <v>42</v>
      </c>
      <c r="AD35" s="256"/>
      <c r="AE35" s="256"/>
      <c r="AF35" s="256"/>
      <c r="AG35" s="256"/>
      <c r="AH35" s="256"/>
      <c r="AI35" s="257"/>
      <c r="AJ35" s="255">
        <f>AC35+1</f>
        <v>43</v>
      </c>
      <c r="AK35" s="256"/>
      <c r="AL35" s="256"/>
      <c r="AM35" s="256"/>
      <c r="AN35" s="256"/>
      <c r="AO35" s="256"/>
      <c r="AP35" s="257"/>
      <c r="AQ35" s="255">
        <f>AJ35+1</f>
        <v>44</v>
      </c>
      <c r="AR35" s="256"/>
      <c r="AS35" s="256"/>
      <c r="AT35" s="256"/>
      <c r="AU35" s="256"/>
      <c r="AV35" s="159"/>
      <c r="AW35" s="160"/>
      <c r="AX35" s="161"/>
    </row>
    <row r="36" spans="1:80" s="163" customFormat="1" ht="43.5" customHeight="1" thickBot="1">
      <c r="A36" s="162"/>
      <c r="B36" s="186" t="s">
        <v>62</v>
      </c>
      <c r="C36" s="186" t="s">
        <v>94</v>
      </c>
      <c r="D36" s="187" t="s">
        <v>0</v>
      </c>
      <c r="E36" s="187" t="s">
        <v>1</v>
      </c>
      <c r="F36" s="187" t="s">
        <v>2</v>
      </c>
      <c r="G36" s="187" t="s">
        <v>3</v>
      </c>
      <c r="H36" s="187" t="s">
        <v>4</v>
      </c>
      <c r="I36" s="187" t="s">
        <v>475</v>
      </c>
      <c r="J36" s="187" t="s">
        <v>487</v>
      </c>
      <c r="K36" s="187" t="s">
        <v>476</v>
      </c>
      <c r="L36" s="187" t="s">
        <v>488</v>
      </c>
      <c r="M36" s="188" t="s">
        <v>32</v>
      </c>
      <c r="N36" s="188" t="s">
        <v>477</v>
      </c>
      <c r="O36" s="188" t="s">
        <v>478</v>
      </c>
      <c r="Q36" s="165">
        <f>1</f>
        <v>1</v>
      </c>
      <c r="R36" s="165">
        <f t="shared" ref="R36:S36" si="1">Q36+1</f>
        <v>2</v>
      </c>
      <c r="S36" s="165">
        <f t="shared" si="1"/>
        <v>3</v>
      </c>
      <c r="T36" s="164">
        <f>S36+1</f>
        <v>4</v>
      </c>
      <c r="U36" s="164">
        <f t="shared" ref="U36" si="2">T36+1</f>
        <v>5</v>
      </c>
      <c r="V36" s="165">
        <f>U36+1</f>
        <v>6</v>
      </c>
      <c r="W36" s="165">
        <f>V36+1</f>
        <v>7</v>
      </c>
      <c r="X36" s="165">
        <f>W36+1</f>
        <v>8</v>
      </c>
      <c r="Y36" s="165">
        <f t="shared" ref="Y36:Z36" si="3">X36+1</f>
        <v>9</v>
      </c>
      <c r="Z36" s="165">
        <f t="shared" si="3"/>
        <v>10</v>
      </c>
      <c r="AA36" s="164">
        <f>Z36+1</f>
        <v>11</v>
      </c>
      <c r="AB36" s="164">
        <f t="shared" ref="AB36" si="4">AA36+1</f>
        <v>12</v>
      </c>
      <c r="AC36" s="165">
        <f>AB36+1</f>
        <v>13</v>
      </c>
      <c r="AD36" s="165">
        <f>AC36+1</f>
        <v>14</v>
      </c>
      <c r="AE36" s="165">
        <f>AD36+1</f>
        <v>15</v>
      </c>
      <c r="AF36" s="165">
        <f t="shared" ref="AF36:AG36" si="5">AE36+1</f>
        <v>16</v>
      </c>
      <c r="AG36" s="165">
        <f t="shared" si="5"/>
        <v>17</v>
      </c>
      <c r="AH36" s="164">
        <f>AG36+1</f>
        <v>18</v>
      </c>
      <c r="AI36" s="164">
        <f t="shared" ref="AI36" si="6">AH36+1</f>
        <v>19</v>
      </c>
      <c r="AJ36" s="165">
        <f>AI36+1</f>
        <v>20</v>
      </c>
      <c r="AK36" s="165">
        <f>AJ36+1</f>
        <v>21</v>
      </c>
      <c r="AL36" s="165">
        <f>AK36+1</f>
        <v>22</v>
      </c>
      <c r="AM36" s="165">
        <f t="shared" ref="AM36:AN36" si="7">AL36+1</f>
        <v>23</v>
      </c>
      <c r="AN36" s="165">
        <f t="shared" si="7"/>
        <v>24</v>
      </c>
      <c r="AO36" s="164">
        <f>AN36+1</f>
        <v>25</v>
      </c>
      <c r="AP36" s="164">
        <f t="shared" ref="AP36" si="8">AO36+1</f>
        <v>26</v>
      </c>
      <c r="AQ36" s="165">
        <f>AP36+1</f>
        <v>27</v>
      </c>
      <c r="AR36" s="165">
        <f>AQ36+1</f>
        <v>28</v>
      </c>
      <c r="AS36" s="165">
        <f>AR36+1</f>
        <v>29</v>
      </c>
      <c r="AT36" s="165">
        <f t="shared" ref="AT36:AU36" si="9">AS36+1</f>
        <v>30</v>
      </c>
      <c r="AU36" s="165">
        <f t="shared" si="9"/>
        <v>31</v>
      </c>
      <c r="AV36" s="166"/>
      <c r="AW36" s="167" t="s">
        <v>98</v>
      </c>
      <c r="AX36" s="167" t="s">
        <v>51</v>
      </c>
      <c r="AY36" s="167" t="s">
        <v>52</v>
      </c>
      <c r="AZ36" s="167" t="s">
        <v>101</v>
      </c>
      <c r="BA36" s="167" t="s">
        <v>102</v>
      </c>
      <c r="BB36" s="167" t="s">
        <v>103</v>
      </c>
      <c r="BC36" s="167" t="s">
        <v>104</v>
      </c>
      <c r="BD36" s="167" t="s">
        <v>105</v>
      </c>
      <c r="BE36" s="167" t="s">
        <v>106</v>
      </c>
      <c r="BF36" s="167" t="s">
        <v>107</v>
      </c>
      <c r="BG36" s="167" t="s">
        <v>108</v>
      </c>
      <c r="BH36" s="167" t="s">
        <v>109</v>
      </c>
      <c r="BI36" s="167" t="s">
        <v>110</v>
      </c>
      <c r="BJ36" s="167" t="s">
        <v>111</v>
      </c>
      <c r="BK36" s="167" t="s">
        <v>112</v>
      </c>
      <c r="BL36" s="167" t="s">
        <v>57</v>
      </c>
      <c r="BM36" s="167" t="s">
        <v>58</v>
      </c>
      <c r="BN36" s="167" t="s">
        <v>59</v>
      </c>
      <c r="BO36" s="167" t="s">
        <v>120</v>
      </c>
      <c r="BP36" s="167" t="s">
        <v>121</v>
      </c>
      <c r="BQ36" s="167" t="s">
        <v>122</v>
      </c>
      <c r="BR36" s="167" t="s">
        <v>123</v>
      </c>
      <c r="BS36" s="167" t="s">
        <v>124</v>
      </c>
      <c r="BT36" s="167" t="s">
        <v>125</v>
      </c>
      <c r="BU36" s="167" t="s">
        <v>126</v>
      </c>
      <c r="BV36" s="167" t="s">
        <v>127</v>
      </c>
      <c r="BW36" s="167" t="s">
        <v>128</v>
      </c>
      <c r="BX36" s="167" t="s">
        <v>129</v>
      </c>
      <c r="BY36" s="167" t="s">
        <v>130</v>
      </c>
      <c r="BZ36" s="167" t="s">
        <v>131</v>
      </c>
    </row>
    <row r="37" spans="1:80" ht="20.25" thickTop="1" thickBot="1">
      <c r="A37" s="168"/>
      <c r="B37" s="108" t="s">
        <v>63</v>
      </c>
      <c r="C37" s="108">
        <v>0.23958333333333334</v>
      </c>
      <c r="D37" s="121" t="s">
        <v>304</v>
      </c>
      <c r="E37" s="121" t="s">
        <v>303</v>
      </c>
      <c r="F37" s="121" t="s">
        <v>349</v>
      </c>
      <c r="G37" s="121" t="s">
        <v>311</v>
      </c>
      <c r="H37" s="198" t="s">
        <v>460</v>
      </c>
      <c r="I37" s="109"/>
      <c r="J37" s="109"/>
      <c r="K37" s="109"/>
      <c r="L37" s="109"/>
      <c r="M37" s="169"/>
      <c r="N37" s="170"/>
      <c r="O37" s="219"/>
      <c r="Q37" s="172"/>
      <c r="R37" s="172"/>
      <c r="S37" s="172"/>
      <c r="T37" s="171"/>
      <c r="U37" s="171"/>
      <c r="V37" s="172"/>
      <c r="W37" s="172"/>
      <c r="X37" s="172"/>
      <c r="Y37" s="172"/>
      <c r="Z37" s="172"/>
      <c r="AA37" s="171"/>
      <c r="AB37" s="171"/>
      <c r="AC37" s="172"/>
      <c r="AD37" s="172"/>
      <c r="AE37" s="172"/>
      <c r="AF37" s="172"/>
      <c r="AG37" s="172"/>
      <c r="AH37" s="171"/>
      <c r="AI37" s="171"/>
      <c r="AJ37" s="172"/>
      <c r="AK37" s="172"/>
      <c r="AL37" s="172"/>
      <c r="AM37" s="172"/>
      <c r="AN37" s="172"/>
      <c r="AO37" s="171"/>
      <c r="AP37" s="171"/>
      <c r="AQ37" s="172"/>
      <c r="AR37" s="172"/>
      <c r="AS37" s="172"/>
      <c r="AT37" s="172"/>
      <c r="AU37" s="172"/>
      <c r="AW37" s="173">
        <f>COUNTIF($Q37:$AU37,"a")</f>
        <v>0</v>
      </c>
      <c r="AX37" s="173">
        <f>COUNTIF($Q37:$AU37,"b")</f>
        <v>0</v>
      </c>
      <c r="AY37" s="173">
        <f>COUNTIF($Q37:$AU37,"c")</f>
        <v>0</v>
      </c>
      <c r="AZ37" s="173">
        <f>COUNTIF($Q37:$AU37,"d")</f>
        <v>0</v>
      </c>
      <c r="BA37" s="173">
        <f>COUNTIF($Q37:$AU37,"e")</f>
        <v>0</v>
      </c>
      <c r="BB37" s="173">
        <f>COUNTIF($Q37:$AU37,"f")</f>
        <v>0</v>
      </c>
      <c r="BC37" s="173">
        <f>COUNTIF($Q37:$AU37,"g")</f>
        <v>0</v>
      </c>
      <c r="BD37" s="173">
        <f>COUNTIF($Q37:$AU37,"h")</f>
        <v>0</v>
      </c>
      <c r="BE37" s="173">
        <f>COUNTIF($Q37:$AU37,"i")</f>
        <v>0</v>
      </c>
      <c r="BF37" s="173">
        <f>COUNTIF($Q37:$AU37,"j")</f>
        <v>0</v>
      </c>
      <c r="BG37" s="173">
        <f>COUNTIF($Q37:$AU37,"k")</f>
        <v>0</v>
      </c>
      <c r="BH37" s="173">
        <f>COUNTIF($Q37:$AU37,"l")</f>
        <v>0</v>
      </c>
      <c r="BI37" s="173">
        <f>COUNTIF($Q37:$AU37,"m")</f>
        <v>0</v>
      </c>
      <c r="BJ37" s="173">
        <f>COUNTIF($Q37:$AU37,"n")</f>
        <v>0</v>
      </c>
      <c r="BK37" s="173">
        <f>COUNTIF($Q37:$AU37,"o")</f>
        <v>0</v>
      </c>
      <c r="BL37" s="173" t="str">
        <f t="shared" ref="BL37" si="10">IF(AW37&gt;0,($J37*AW37*$F$14),"0")</f>
        <v>0</v>
      </c>
      <c r="BM37" s="173" t="str">
        <f t="shared" ref="BM37" si="11">IF(AX37&gt;0,($J37*AX37*$F$15),"0")</f>
        <v>0</v>
      </c>
      <c r="BN37" s="173" t="str">
        <f t="shared" ref="BN37" si="12">IF(AY37&gt;0,($J37*AY37*$F$16),"0")</f>
        <v>0</v>
      </c>
      <c r="BO37" s="173" t="str">
        <f t="shared" ref="BO37" si="13">IF(AZ37&gt;0,($J37*AZ37*$F$17),"0")</f>
        <v>0</v>
      </c>
      <c r="BP37" s="173" t="str">
        <f t="shared" ref="BP37" si="14">IF(BA37&gt;0,($J37*BA37*$F$17),"0")</f>
        <v>0</v>
      </c>
      <c r="BQ37" s="173" t="str">
        <f t="shared" ref="BQ37" si="15">IF(BB37&gt;0,($J37*BB37*$F$19),"0")</f>
        <v>0</v>
      </c>
      <c r="BR37" s="173" t="str">
        <f t="shared" ref="BR37" si="16">IF(BC37&gt;0,($J37*BC37*$F$20),"0")</f>
        <v>0</v>
      </c>
      <c r="BS37" s="173" t="str">
        <f t="shared" ref="BS37" si="17">IF(BD37&gt;0,($J37*BD37*$F$21),"0")</f>
        <v>0</v>
      </c>
      <c r="BT37" s="173" t="str">
        <f t="shared" ref="BT37" si="18">IF(BE37&gt;0,($J37*BE37*$F$22),"0")</f>
        <v>0</v>
      </c>
      <c r="BU37" s="173" t="str">
        <f t="shared" ref="BU37" si="19">IF(BF37&gt;0,($J37*BF37*$F$23),"0")</f>
        <v>0</v>
      </c>
      <c r="BV37" s="173" t="str">
        <f t="shared" ref="BV37" si="20">IF(BG37&gt;0,($J37*BG37*$F$24),"0")</f>
        <v>0</v>
      </c>
      <c r="BW37" s="173" t="str">
        <f t="shared" ref="BW37" si="21">IF(BH37&gt;0,($J37*BH37*$F$25),"0")</f>
        <v>0</v>
      </c>
      <c r="BX37" s="173" t="str">
        <f t="shared" ref="BX37" si="22">IF(BI37&gt;0,($J37*BI37*$F$26),"0")</f>
        <v>0</v>
      </c>
      <c r="BY37" s="173" t="str">
        <f t="shared" ref="BY37" si="23">IF(BJ37&gt;0,($J37*BJ37*$F$27),"0")</f>
        <v>0</v>
      </c>
      <c r="BZ37" s="173" t="str">
        <f t="shared" ref="BZ37" si="24">IF(BK37&gt;0,($J37*BK37*$F$28),"0")</f>
        <v>0</v>
      </c>
    </row>
    <row r="38" spans="1:80" ht="20.100000000000001" customHeight="1" thickBot="1">
      <c r="A38" s="174"/>
      <c r="B38" s="78" t="s">
        <v>64</v>
      </c>
      <c r="C38" s="78">
        <v>0.25694444444444448</v>
      </c>
      <c r="D38" s="80" t="s">
        <v>143</v>
      </c>
      <c r="E38" s="125" t="s">
        <v>160</v>
      </c>
      <c r="F38" s="125" t="s">
        <v>179</v>
      </c>
      <c r="G38" s="125" t="s">
        <v>197</v>
      </c>
      <c r="H38" s="126" t="s">
        <v>215</v>
      </c>
      <c r="I38" s="111">
        <v>60</v>
      </c>
      <c r="J38" s="111">
        <f>$I38*'Campaign Total'!$F$47</f>
        <v>60</v>
      </c>
      <c r="K38" s="213">
        <f>I38/1.95583</f>
        <v>30.677512871773111</v>
      </c>
      <c r="L38" s="213">
        <f>J38/1.95583</f>
        <v>30.677512871773111</v>
      </c>
      <c r="M38" s="169">
        <f>SUM(AW38:BK38)</f>
        <v>0</v>
      </c>
      <c r="N38" s="220">
        <f>SUM(BL38:BZ38)</f>
        <v>0</v>
      </c>
      <c r="O38" s="222">
        <f>N38/1.95583</f>
        <v>0</v>
      </c>
      <c r="Q38" s="175"/>
      <c r="R38" s="175"/>
      <c r="S38" s="175"/>
      <c r="T38" s="171"/>
      <c r="U38" s="171"/>
      <c r="V38" s="175"/>
      <c r="W38" s="175"/>
      <c r="X38" s="175"/>
      <c r="Y38" s="175"/>
      <c r="Z38" s="175"/>
      <c r="AA38" s="171"/>
      <c r="AB38" s="171"/>
      <c r="AC38" s="175"/>
      <c r="AD38" s="175"/>
      <c r="AE38" s="175"/>
      <c r="AF38" s="175"/>
      <c r="AG38" s="175"/>
      <c r="AH38" s="171"/>
      <c r="AI38" s="171"/>
      <c r="AJ38" s="175"/>
      <c r="AK38" s="175"/>
      <c r="AL38" s="175"/>
      <c r="AM38" s="175"/>
      <c r="AN38" s="175"/>
      <c r="AO38" s="171"/>
      <c r="AP38" s="171"/>
      <c r="AQ38" s="175"/>
      <c r="AR38" s="175"/>
      <c r="AS38" s="175"/>
      <c r="AT38" s="175"/>
      <c r="AU38" s="175"/>
      <c r="AW38" s="173">
        <f>COUNTIF($Q38:$AU38,"a")</f>
        <v>0</v>
      </c>
      <c r="AX38" s="173">
        <f>COUNTIF($Q38:$AU38,"b")</f>
        <v>0</v>
      </c>
      <c r="AY38" s="173">
        <f>COUNTIF($Q38:$AU38,"c")</f>
        <v>0</v>
      </c>
      <c r="AZ38" s="173">
        <f>COUNTIF($Q38:$AU38,"d")</f>
        <v>0</v>
      </c>
      <c r="BA38" s="173">
        <f>COUNTIF($Q38:$AU38,"e")</f>
        <v>0</v>
      </c>
      <c r="BB38" s="173">
        <f>COUNTIF($Q38:$AU38,"f")</f>
        <v>0</v>
      </c>
      <c r="BC38" s="173">
        <f>COUNTIF($Q38:$AU38,"g")</f>
        <v>0</v>
      </c>
      <c r="BD38" s="173">
        <f>COUNTIF($Q38:$AU38,"h")</f>
        <v>0</v>
      </c>
      <c r="BE38" s="173">
        <f>COUNTIF($Q38:$AU38,"i")</f>
        <v>0</v>
      </c>
      <c r="BF38" s="173">
        <f>COUNTIF($Q38:$AU38,"j")</f>
        <v>0</v>
      </c>
      <c r="BG38" s="173">
        <f>COUNTIF($Q38:$AU38,"k")</f>
        <v>0</v>
      </c>
      <c r="BH38" s="173">
        <f>COUNTIF($Q38:$AU38,"l")</f>
        <v>0</v>
      </c>
      <c r="BI38" s="173">
        <f>COUNTIF($Q38:$AU38,"m")</f>
        <v>0</v>
      </c>
      <c r="BJ38" s="173">
        <f>COUNTIF($Q38:$AU38,"n")</f>
        <v>0</v>
      </c>
      <c r="BK38" s="173">
        <f>COUNTIF($Q38:$AU38,"o")</f>
        <v>0</v>
      </c>
      <c r="BL38" s="173" t="str">
        <f t="shared" ref="BL38:BL71" si="25">IF(AW38&gt;0,($J38*AW38*$F$14),"0")</f>
        <v>0</v>
      </c>
      <c r="BM38" s="173" t="str">
        <f t="shared" ref="BM38:BM71" si="26">IF(AX38&gt;0,($J38*AX38*$F$15),"0")</f>
        <v>0</v>
      </c>
      <c r="BN38" s="173" t="str">
        <f t="shared" ref="BN38:BN71" si="27">IF(AY38&gt;0,($J38*AY38*$F$16),"0")</f>
        <v>0</v>
      </c>
      <c r="BO38" s="173" t="str">
        <f t="shared" ref="BO38:BO71" si="28">IF(AZ38&gt;0,($J38*AZ38*$F$17),"0")</f>
        <v>0</v>
      </c>
      <c r="BP38" s="173" t="str">
        <f t="shared" ref="BP38:BP71" si="29">IF(BA38&gt;0,($J38*BA38*$F$17),"0")</f>
        <v>0</v>
      </c>
      <c r="BQ38" s="173" t="str">
        <f t="shared" ref="BQ38:BQ71" si="30">IF(BB38&gt;0,($J38*BB38*$F$19),"0")</f>
        <v>0</v>
      </c>
      <c r="BR38" s="173" t="str">
        <f t="shared" ref="BR38:BR71" si="31">IF(BC38&gt;0,($J38*BC38*$F$20),"0")</f>
        <v>0</v>
      </c>
      <c r="BS38" s="173" t="str">
        <f t="shared" ref="BS38:BS71" si="32">IF(BD38&gt;0,($J38*BD38*$F$21),"0")</f>
        <v>0</v>
      </c>
      <c r="BT38" s="173" t="str">
        <f t="shared" ref="BT38:BT71" si="33">IF(BE38&gt;0,($J38*BE38*$F$22),"0")</f>
        <v>0</v>
      </c>
      <c r="BU38" s="173" t="str">
        <f t="shared" ref="BU38:BU71" si="34">IF(BF38&gt;0,($J38*BF38*$F$23),"0")</f>
        <v>0</v>
      </c>
      <c r="BV38" s="173" t="str">
        <f t="shared" ref="BV38:BV71" si="35">IF(BG38&gt;0,($J38*BG38*$F$24),"0")</f>
        <v>0</v>
      </c>
      <c r="BW38" s="173" t="str">
        <f t="shared" ref="BW38:BW71" si="36">IF(BH38&gt;0,($J38*BH38*$F$25),"0")</f>
        <v>0</v>
      </c>
      <c r="BX38" s="173" t="str">
        <f t="shared" ref="BX38:BX71" si="37">IF(BI38&gt;0,($J38*BI38*$F$26),"0")</f>
        <v>0</v>
      </c>
      <c r="BY38" s="173" t="str">
        <f t="shared" ref="BY38:BY71" si="38">IF(BJ38&gt;0,($J38*BJ38*$F$27),"0")</f>
        <v>0</v>
      </c>
      <c r="BZ38" s="173" t="str">
        <f t="shared" ref="BZ38:BZ71" si="39">IF(BK38&gt;0,($J38*BK38*$F$28),"0")</f>
        <v>0</v>
      </c>
      <c r="CB38" s="176"/>
    </row>
    <row r="39" spans="1:80" ht="20.100000000000001" customHeight="1" thickBot="1">
      <c r="A39" s="168"/>
      <c r="B39" s="108" t="s">
        <v>63</v>
      </c>
      <c r="C39" s="108">
        <v>0.26041666666666669</v>
      </c>
      <c r="D39" s="128" t="s">
        <v>298</v>
      </c>
      <c r="E39" s="121" t="s">
        <v>301</v>
      </c>
      <c r="F39" s="128" t="s">
        <v>302</v>
      </c>
      <c r="G39" s="121" t="s">
        <v>311</v>
      </c>
      <c r="H39" s="128" t="s">
        <v>302</v>
      </c>
      <c r="I39" s="114"/>
      <c r="J39" s="109"/>
      <c r="K39" s="214"/>
      <c r="L39" s="214"/>
      <c r="M39" s="169"/>
      <c r="N39" s="220"/>
      <c r="O39" s="222"/>
      <c r="Q39" s="172"/>
      <c r="R39" s="172"/>
      <c r="S39" s="172"/>
      <c r="T39" s="171"/>
      <c r="U39" s="171"/>
      <c r="V39" s="172"/>
      <c r="W39" s="172"/>
      <c r="X39" s="172"/>
      <c r="Y39" s="172"/>
      <c r="Z39" s="172"/>
      <c r="AA39" s="171"/>
      <c r="AB39" s="171"/>
      <c r="AC39" s="172"/>
      <c r="AD39" s="172"/>
      <c r="AE39" s="172"/>
      <c r="AF39" s="172"/>
      <c r="AG39" s="172"/>
      <c r="AH39" s="171"/>
      <c r="AI39" s="171"/>
      <c r="AJ39" s="172"/>
      <c r="AK39" s="172"/>
      <c r="AL39" s="172"/>
      <c r="AM39" s="172"/>
      <c r="AN39" s="172"/>
      <c r="AO39" s="171"/>
      <c r="AP39" s="171"/>
      <c r="AQ39" s="172"/>
      <c r="AR39" s="172"/>
      <c r="AS39" s="172"/>
      <c r="AT39" s="172"/>
      <c r="AU39" s="172"/>
      <c r="AW39" s="173">
        <f>COUNTIF($Q39:$AU39,"a")</f>
        <v>0</v>
      </c>
      <c r="AX39" s="173">
        <f>COUNTIF($Q39:$AU39,"b")</f>
        <v>0</v>
      </c>
      <c r="AY39" s="173">
        <f>COUNTIF($Q39:$AU39,"c")</f>
        <v>0</v>
      </c>
      <c r="AZ39" s="173">
        <f>COUNTIF($Q39:$AU39,"d")</f>
        <v>0</v>
      </c>
      <c r="BA39" s="173">
        <f>COUNTIF($Q39:$AU39,"e")</f>
        <v>0</v>
      </c>
      <c r="BB39" s="173">
        <f>COUNTIF($Q39:$AU39,"f")</f>
        <v>0</v>
      </c>
      <c r="BC39" s="173">
        <f>COUNTIF($Q39:$AU39,"g")</f>
        <v>0</v>
      </c>
      <c r="BD39" s="173">
        <f>COUNTIF($Q39:$AU39,"h")</f>
        <v>0</v>
      </c>
      <c r="BE39" s="173">
        <f>COUNTIF($Q39:$AU39,"i")</f>
        <v>0</v>
      </c>
      <c r="BF39" s="173">
        <f>COUNTIF($Q39:$AU39,"j")</f>
        <v>0</v>
      </c>
      <c r="BG39" s="173">
        <f>COUNTIF($Q39:$AU39,"k")</f>
        <v>0</v>
      </c>
      <c r="BH39" s="173">
        <f>COUNTIF($Q39:$AU39,"l")</f>
        <v>0</v>
      </c>
      <c r="BI39" s="173">
        <f>COUNTIF($Q39:$AU39,"m")</f>
        <v>0</v>
      </c>
      <c r="BJ39" s="173">
        <f>COUNTIF($Q39:$AU39,"n")</f>
        <v>0</v>
      </c>
      <c r="BK39" s="173">
        <f>COUNTIF($Q39:$AU39,"o")</f>
        <v>0</v>
      </c>
      <c r="BL39" s="173" t="str">
        <f t="shared" ref="BL39" si="40">IF(AW39&gt;0,($J39*AW39*$F$14),"0")</f>
        <v>0</v>
      </c>
      <c r="BM39" s="173" t="str">
        <f t="shared" ref="BM39" si="41">IF(AX39&gt;0,($J39*AX39*$F$15),"0")</f>
        <v>0</v>
      </c>
      <c r="BN39" s="173" t="str">
        <f t="shared" ref="BN39" si="42">IF(AY39&gt;0,($J39*AY39*$F$16),"0")</f>
        <v>0</v>
      </c>
      <c r="BO39" s="173" t="str">
        <f t="shared" ref="BO39" si="43">IF(AZ39&gt;0,($J39*AZ39*$F$17),"0")</f>
        <v>0</v>
      </c>
      <c r="BP39" s="173" t="str">
        <f t="shared" ref="BP39" si="44">IF(BA39&gt;0,($J39*BA39*$F$17),"0")</f>
        <v>0</v>
      </c>
      <c r="BQ39" s="173" t="str">
        <f t="shared" ref="BQ39" si="45">IF(BB39&gt;0,($J39*BB39*$F$19),"0")</f>
        <v>0</v>
      </c>
      <c r="BR39" s="173" t="str">
        <f t="shared" ref="BR39" si="46">IF(BC39&gt;0,($J39*BC39*$F$20),"0")</f>
        <v>0</v>
      </c>
      <c r="BS39" s="173" t="str">
        <f t="shared" ref="BS39" si="47">IF(BD39&gt;0,($J39*BD39*$F$21),"0")</f>
        <v>0</v>
      </c>
      <c r="BT39" s="173" t="str">
        <f t="shared" ref="BT39" si="48">IF(BE39&gt;0,($J39*BE39*$F$22),"0")</f>
        <v>0</v>
      </c>
      <c r="BU39" s="173" t="str">
        <f t="shared" ref="BU39" si="49">IF(BF39&gt;0,($J39*BF39*$F$23),"0")</f>
        <v>0</v>
      </c>
      <c r="BV39" s="173" t="str">
        <f t="shared" ref="BV39" si="50">IF(BG39&gt;0,($J39*BG39*$F$24),"0")</f>
        <v>0</v>
      </c>
      <c r="BW39" s="173" t="str">
        <f t="shared" ref="BW39" si="51">IF(BH39&gt;0,($J39*BH39*$F$25),"0")</f>
        <v>0</v>
      </c>
      <c r="BX39" s="173" t="str">
        <f t="shared" ref="BX39" si="52">IF(BI39&gt;0,($J39*BI39*$F$26),"0")</f>
        <v>0</v>
      </c>
      <c r="BY39" s="173" t="str">
        <f t="shared" ref="BY39" si="53">IF(BJ39&gt;0,($J39*BJ39*$F$27),"0")</f>
        <v>0</v>
      </c>
      <c r="BZ39" s="173" t="str">
        <f t="shared" ref="BZ39" si="54">IF(BK39&gt;0,($J39*BK39*$F$28),"0")</f>
        <v>0</v>
      </c>
      <c r="CB39" s="176"/>
    </row>
    <row r="40" spans="1:80" ht="20.100000000000001" customHeight="1" thickBot="1">
      <c r="A40" s="174"/>
      <c r="B40" s="78" t="s">
        <v>64</v>
      </c>
      <c r="C40" s="78">
        <v>0.27777777777777779</v>
      </c>
      <c r="D40" s="80" t="s">
        <v>358</v>
      </c>
      <c r="E40" s="125" t="s">
        <v>359</v>
      </c>
      <c r="F40" s="125" t="s">
        <v>360</v>
      </c>
      <c r="G40" s="125" t="s">
        <v>361</v>
      </c>
      <c r="H40" s="126" t="s">
        <v>362</v>
      </c>
      <c r="I40" s="111">
        <v>70</v>
      </c>
      <c r="J40" s="111">
        <f>$I40*'Campaign Total'!$F$47</f>
        <v>70</v>
      </c>
      <c r="K40" s="213">
        <f>I40/1.95583</f>
        <v>35.790431683735292</v>
      </c>
      <c r="L40" s="213">
        <f>J40/1.95583</f>
        <v>35.790431683735292</v>
      </c>
      <c r="M40" s="169">
        <f>SUM(AW40:BK40)</f>
        <v>0</v>
      </c>
      <c r="N40" s="220">
        <f>SUM(BL40:BZ40)</f>
        <v>0</v>
      </c>
      <c r="O40" s="222">
        <f t="shared" ref="O40:O103" si="55">N40/1.95583</f>
        <v>0</v>
      </c>
      <c r="Q40" s="175"/>
      <c r="R40" s="175"/>
      <c r="S40" s="175"/>
      <c r="T40" s="171"/>
      <c r="U40" s="171"/>
      <c r="V40" s="175"/>
      <c r="W40" s="175"/>
      <c r="X40" s="175"/>
      <c r="Y40" s="175"/>
      <c r="Z40" s="175"/>
      <c r="AA40" s="171"/>
      <c r="AB40" s="171"/>
      <c r="AC40" s="175"/>
      <c r="AD40" s="175"/>
      <c r="AE40" s="175"/>
      <c r="AF40" s="175"/>
      <c r="AG40" s="175"/>
      <c r="AH40" s="171"/>
      <c r="AI40" s="171"/>
      <c r="AJ40" s="175"/>
      <c r="AK40" s="175"/>
      <c r="AL40" s="175"/>
      <c r="AM40" s="175"/>
      <c r="AN40" s="175"/>
      <c r="AO40" s="171"/>
      <c r="AP40" s="171"/>
      <c r="AQ40" s="175"/>
      <c r="AR40" s="175"/>
      <c r="AS40" s="175"/>
      <c r="AT40" s="175"/>
      <c r="AU40" s="175"/>
      <c r="AW40" s="173">
        <f>COUNTIF($Q40:$AU40,"a")</f>
        <v>0</v>
      </c>
      <c r="AX40" s="173">
        <f>COUNTIF($Q40:$AU40,"b")</f>
        <v>0</v>
      </c>
      <c r="AY40" s="173">
        <f>COUNTIF($Q40:$AU40,"c")</f>
        <v>0</v>
      </c>
      <c r="AZ40" s="173">
        <f>COUNTIF($Q40:$AU40,"d")</f>
        <v>0</v>
      </c>
      <c r="BA40" s="173">
        <f>COUNTIF($Q40:$AU40,"e")</f>
        <v>0</v>
      </c>
      <c r="BB40" s="173">
        <f>COUNTIF($Q40:$AU40,"f")</f>
        <v>0</v>
      </c>
      <c r="BC40" s="173">
        <f>COUNTIF($Q40:$AU40,"g")</f>
        <v>0</v>
      </c>
      <c r="BD40" s="173">
        <f>COUNTIF($Q40:$AU40,"h")</f>
        <v>0</v>
      </c>
      <c r="BE40" s="173">
        <f>COUNTIF($Q40:$AU40,"i")</f>
        <v>0</v>
      </c>
      <c r="BF40" s="173">
        <f>COUNTIF($Q40:$AU40,"j")</f>
        <v>0</v>
      </c>
      <c r="BG40" s="173">
        <f>COUNTIF($Q40:$AU40,"k")</f>
        <v>0</v>
      </c>
      <c r="BH40" s="173">
        <f>COUNTIF($Q40:$AU40,"l")</f>
        <v>0</v>
      </c>
      <c r="BI40" s="173">
        <f>COUNTIF($Q40:$AU40,"m")</f>
        <v>0</v>
      </c>
      <c r="BJ40" s="173">
        <f>COUNTIF($Q40:$AU40,"n")</f>
        <v>0</v>
      </c>
      <c r="BK40" s="173">
        <f>COUNTIF($Q40:$AU40,"o")</f>
        <v>0</v>
      </c>
      <c r="BL40" s="173" t="str">
        <f t="shared" si="25"/>
        <v>0</v>
      </c>
      <c r="BM40" s="173" t="str">
        <f t="shared" si="26"/>
        <v>0</v>
      </c>
      <c r="BN40" s="173" t="str">
        <f t="shared" si="27"/>
        <v>0</v>
      </c>
      <c r="BO40" s="173" t="str">
        <f t="shared" si="28"/>
        <v>0</v>
      </c>
      <c r="BP40" s="173" t="str">
        <f t="shared" si="29"/>
        <v>0</v>
      </c>
      <c r="BQ40" s="173" t="str">
        <f t="shared" si="30"/>
        <v>0</v>
      </c>
      <c r="BR40" s="173" t="str">
        <f t="shared" si="31"/>
        <v>0</v>
      </c>
      <c r="BS40" s="173" t="str">
        <f t="shared" si="32"/>
        <v>0</v>
      </c>
      <c r="BT40" s="173" t="str">
        <f t="shared" si="33"/>
        <v>0</v>
      </c>
      <c r="BU40" s="173" t="str">
        <f t="shared" si="34"/>
        <v>0</v>
      </c>
      <c r="BV40" s="173" t="str">
        <f t="shared" si="35"/>
        <v>0</v>
      </c>
      <c r="BW40" s="173" t="str">
        <f t="shared" si="36"/>
        <v>0</v>
      </c>
      <c r="BX40" s="173" t="str">
        <f t="shared" si="37"/>
        <v>0</v>
      </c>
      <c r="BY40" s="173" t="str">
        <f t="shared" si="38"/>
        <v>0</v>
      </c>
      <c r="BZ40" s="173" t="str">
        <f t="shared" si="39"/>
        <v>0</v>
      </c>
      <c r="CB40" s="176"/>
    </row>
    <row r="41" spans="1:80" ht="20.100000000000001" customHeight="1" thickBot="1">
      <c r="A41" s="168"/>
      <c r="B41" s="108" t="s">
        <v>63</v>
      </c>
      <c r="C41" s="108">
        <v>0.28125</v>
      </c>
      <c r="D41" s="128" t="s">
        <v>298</v>
      </c>
      <c r="E41" s="121" t="s">
        <v>301</v>
      </c>
      <c r="F41" s="128" t="s">
        <v>302</v>
      </c>
      <c r="G41" s="121" t="s">
        <v>349</v>
      </c>
      <c r="H41" s="128" t="s">
        <v>302</v>
      </c>
      <c r="I41" s="114"/>
      <c r="J41" s="109"/>
      <c r="K41" s="214"/>
      <c r="L41" s="214"/>
      <c r="M41" s="169"/>
      <c r="N41" s="220"/>
      <c r="O41" s="222"/>
      <c r="Q41" s="172"/>
      <c r="R41" s="172"/>
      <c r="S41" s="172"/>
      <c r="T41" s="171"/>
      <c r="U41" s="171"/>
      <c r="V41" s="172"/>
      <c r="W41" s="172"/>
      <c r="X41" s="172"/>
      <c r="Y41" s="172"/>
      <c r="Z41" s="172"/>
      <c r="AA41" s="171"/>
      <c r="AB41" s="171"/>
      <c r="AC41" s="172"/>
      <c r="AD41" s="172"/>
      <c r="AE41" s="172"/>
      <c r="AF41" s="172"/>
      <c r="AG41" s="172"/>
      <c r="AH41" s="171"/>
      <c r="AI41" s="171"/>
      <c r="AJ41" s="172"/>
      <c r="AK41" s="172"/>
      <c r="AL41" s="172"/>
      <c r="AM41" s="172"/>
      <c r="AN41" s="172"/>
      <c r="AO41" s="171"/>
      <c r="AP41" s="171"/>
      <c r="AQ41" s="172"/>
      <c r="AR41" s="172"/>
      <c r="AS41" s="172"/>
      <c r="AT41" s="172"/>
      <c r="AU41" s="172"/>
      <c r="AW41" s="173">
        <f>COUNTIF($Q41:$AU41,"a")</f>
        <v>0</v>
      </c>
      <c r="AX41" s="173">
        <f>COUNTIF($Q41:$AU41,"b")</f>
        <v>0</v>
      </c>
      <c r="AY41" s="173">
        <f>COUNTIF($Q41:$AU41,"c")</f>
        <v>0</v>
      </c>
      <c r="AZ41" s="173">
        <f>COUNTIF($Q41:$AU41,"d")</f>
        <v>0</v>
      </c>
      <c r="BA41" s="173">
        <f>COUNTIF($Q41:$AU41,"e")</f>
        <v>0</v>
      </c>
      <c r="BB41" s="173">
        <f>COUNTIF($Q41:$AU41,"f")</f>
        <v>0</v>
      </c>
      <c r="BC41" s="173">
        <f>COUNTIF($Q41:$AU41,"g")</f>
        <v>0</v>
      </c>
      <c r="BD41" s="173">
        <f>COUNTIF($Q41:$AU41,"h")</f>
        <v>0</v>
      </c>
      <c r="BE41" s="173">
        <f>COUNTIF($Q41:$AU41,"i")</f>
        <v>0</v>
      </c>
      <c r="BF41" s="173">
        <f>COUNTIF($Q41:$AU41,"j")</f>
        <v>0</v>
      </c>
      <c r="BG41" s="173">
        <f>COUNTIF($Q41:$AU41,"k")</f>
        <v>0</v>
      </c>
      <c r="BH41" s="173">
        <f>COUNTIF($Q41:$AU41,"l")</f>
        <v>0</v>
      </c>
      <c r="BI41" s="173">
        <f>COUNTIF($Q41:$AU41,"m")</f>
        <v>0</v>
      </c>
      <c r="BJ41" s="173">
        <f>COUNTIF($Q41:$AU41,"n")</f>
        <v>0</v>
      </c>
      <c r="BK41" s="173">
        <f>COUNTIF($Q41:$AU41,"o")</f>
        <v>0</v>
      </c>
      <c r="BL41" s="173" t="str">
        <f t="shared" si="25"/>
        <v>0</v>
      </c>
      <c r="BM41" s="173" t="str">
        <f t="shared" si="26"/>
        <v>0</v>
      </c>
      <c r="BN41" s="173" t="str">
        <f t="shared" si="27"/>
        <v>0</v>
      </c>
      <c r="BO41" s="173" t="str">
        <f t="shared" si="28"/>
        <v>0</v>
      </c>
      <c r="BP41" s="173" t="str">
        <f t="shared" si="29"/>
        <v>0</v>
      </c>
      <c r="BQ41" s="173" t="str">
        <f t="shared" si="30"/>
        <v>0</v>
      </c>
      <c r="BR41" s="173" t="str">
        <f t="shared" si="31"/>
        <v>0</v>
      </c>
      <c r="BS41" s="173" t="str">
        <f t="shared" si="32"/>
        <v>0</v>
      </c>
      <c r="BT41" s="173" t="str">
        <f t="shared" si="33"/>
        <v>0</v>
      </c>
      <c r="BU41" s="173" t="str">
        <f t="shared" si="34"/>
        <v>0</v>
      </c>
      <c r="BV41" s="173" t="str">
        <f t="shared" si="35"/>
        <v>0</v>
      </c>
      <c r="BW41" s="173" t="str">
        <f t="shared" si="36"/>
        <v>0</v>
      </c>
      <c r="BX41" s="173" t="str">
        <f t="shared" si="37"/>
        <v>0</v>
      </c>
      <c r="BY41" s="173" t="str">
        <f t="shared" si="38"/>
        <v>0</v>
      </c>
      <c r="BZ41" s="173" t="str">
        <f t="shared" si="39"/>
        <v>0</v>
      </c>
      <c r="CB41" s="176"/>
    </row>
    <row r="42" spans="1:80" ht="20.100000000000001" customHeight="1" thickBot="1">
      <c r="A42" s="174"/>
      <c r="B42" s="78" t="s">
        <v>64</v>
      </c>
      <c r="C42" s="78">
        <v>0.2986111111111111</v>
      </c>
      <c r="D42" s="80" t="s">
        <v>418</v>
      </c>
      <c r="E42" s="125" t="s">
        <v>161</v>
      </c>
      <c r="F42" s="125" t="s">
        <v>180</v>
      </c>
      <c r="G42" s="125" t="s">
        <v>198</v>
      </c>
      <c r="H42" s="126" t="s">
        <v>216</v>
      </c>
      <c r="I42" s="111">
        <v>80</v>
      </c>
      <c r="J42" s="111">
        <f>$I42*'Campaign Total'!$F$47</f>
        <v>80</v>
      </c>
      <c r="K42" s="213">
        <f>I42/1.95583</f>
        <v>40.903350495697481</v>
      </c>
      <c r="L42" s="213">
        <f>J42/1.95583</f>
        <v>40.903350495697481</v>
      </c>
      <c r="M42" s="169">
        <f>SUM(AW42:BK42)</f>
        <v>0</v>
      </c>
      <c r="N42" s="220">
        <f>SUM(BL42:BZ42)</f>
        <v>0</v>
      </c>
      <c r="O42" s="222">
        <f t="shared" si="55"/>
        <v>0</v>
      </c>
      <c r="Q42" s="175"/>
      <c r="R42" s="175"/>
      <c r="S42" s="175"/>
      <c r="T42" s="171"/>
      <c r="U42" s="171"/>
      <c r="V42" s="175"/>
      <c r="W42" s="175"/>
      <c r="X42" s="175"/>
      <c r="Y42" s="175"/>
      <c r="Z42" s="175"/>
      <c r="AA42" s="171"/>
      <c r="AB42" s="171"/>
      <c r="AC42" s="175"/>
      <c r="AD42" s="175"/>
      <c r="AE42" s="175"/>
      <c r="AF42" s="175"/>
      <c r="AG42" s="175"/>
      <c r="AH42" s="171"/>
      <c r="AI42" s="171"/>
      <c r="AJ42" s="175"/>
      <c r="AK42" s="175"/>
      <c r="AL42" s="175"/>
      <c r="AM42" s="175"/>
      <c r="AN42" s="175"/>
      <c r="AO42" s="171"/>
      <c r="AP42" s="171"/>
      <c r="AQ42" s="175"/>
      <c r="AR42" s="175"/>
      <c r="AS42" s="175"/>
      <c r="AT42" s="175"/>
      <c r="AU42" s="175"/>
      <c r="AW42" s="173">
        <f>COUNTIF($Q42:$AU42,"a")</f>
        <v>0</v>
      </c>
      <c r="AX42" s="173">
        <f>COUNTIF($Q42:$AU42,"b")</f>
        <v>0</v>
      </c>
      <c r="AY42" s="173">
        <f>COUNTIF($Q42:$AU42,"c")</f>
        <v>0</v>
      </c>
      <c r="AZ42" s="173">
        <f>COUNTIF($Q42:$AU42,"d")</f>
        <v>0</v>
      </c>
      <c r="BA42" s="173">
        <f>COUNTIF($Q42:$AU42,"e")</f>
        <v>0</v>
      </c>
      <c r="BB42" s="173">
        <f>COUNTIF($Q42:$AU42,"f")</f>
        <v>0</v>
      </c>
      <c r="BC42" s="173">
        <f>COUNTIF($Q42:$AU42,"g")</f>
        <v>0</v>
      </c>
      <c r="BD42" s="173">
        <f>COUNTIF($Q42:$AU42,"h")</f>
        <v>0</v>
      </c>
      <c r="BE42" s="173">
        <f>COUNTIF($Q42:$AU42,"i")</f>
        <v>0</v>
      </c>
      <c r="BF42" s="173">
        <f>COUNTIF($Q42:$AU42,"j")</f>
        <v>0</v>
      </c>
      <c r="BG42" s="173">
        <f>COUNTIF($Q42:$AU42,"k")</f>
        <v>0</v>
      </c>
      <c r="BH42" s="173">
        <f>COUNTIF($Q42:$AU42,"l")</f>
        <v>0</v>
      </c>
      <c r="BI42" s="173">
        <f>COUNTIF($Q42:$AU42,"m")</f>
        <v>0</v>
      </c>
      <c r="BJ42" s="173">
        <f>COUNTIF($Q42:$AU42,"n")</f>
        <v>0</v>
      </c>
      <c r="BK42" s="173">
        <f>COUNTIF($Q42:$AU42,"o")</f>
        <v>0</v>
      </c>
      <c r="BL42" s="173" t="str">
        <f t="shared" ref="BL42" si="56">IF(AW42&gt;0,($J42*AW42*$F$14),"0")</f>
        <v>0</v>
      </c>
      <c r="BM42" s="173" t="str">
        <f t="shared" ref="BM42" si="57">IF(AX42&gt;0,($J42*AX42*$F$15),"0")</f>
        <v>0</v>
      </c>
      <c r="BN42" s="173" t="str">
        <f t="shared" ref="BN42" si="58">IF(AY42&gt;0,($J42*AY42*$F$16),"0")</f>
        <v>0</v>
      </c>
      <c r="BO42" s="173" t="str">
        <f t="shared" ref="BO42" si="59">IF(AZ42&gt;0,($J42*AZ42*$F$17),"0")</f>
        <v>0</v>
      </c>
      <c r="BP42" s="173" t="str">
        <f t="shared" ref="BP42" si="60">IF(BA42&gt;0,($J42*BA42*$F$17),"0")</f>
        <v>0</v>
      </c>
      <c r="BQ42" s="173" t="str">
        <f t="shared" ref="BQ42" si="61">IF(BB42&gt;0,($J42*BB42*$F$19),"0")</f>
        <v>0</v>
      </c>
      <c r="BR42" s="173" t="str">
        <f t="shared" ref="BR42" si="62">IF(BC42&gt;0,($J42*BC42*$F$20),"0")</f>
        <v>0</v>
      </c>
      <c r="BS42" s="173" t="str">
        <f t="shared" ref="BS42" si="63">IF(BD42&gt;0,($J42*BD42*$F$21),"0")</f>
        <v>0</v>
      </c>
      <c r="BT42" s="173" t="str">
        <f t="shared" ref="BT42" si="64">IF(BE42&gt;0,($J42*BE42*$F$22),"0")</f>
        <v>0</v>
      </c>
      <c r="BU42" s="173" t="str">
        <f t="shared" ref="BU42" si="65">IF(BF42&gt;0,($J42*BF42*$F$23),"0")</f>
        <v>0</v>
      </c>
      <c r="BV42" s="173" t="str">
        <f t="shared" ref="BV42" si="66">IF(BG42&gt;0,($J42*BG42*$F$24),"0")</f>
        <v>0</v>
      </c>
      <c r="BW42" s="173" t="str">
        <f t="shared" ref="BW42" si="67">IF(BH42&gt;0,($J42*BH42*$F$25),"0")</f>
        <v>0</v>
      </c>
      <c r="BX42" s="173" t="str">
        <f t="shared" ref="BX42" si="68">IF(BI42&gt;0,($J42*BI42*$F$26),"0")</f>
        <v>0</v>
      </c>
      <c r="BY42" s="173" t="str">
        <f t="shared" ref="BY42" si="69">IF(BJ42&gt;0,($J42*BJ42*$F$27),"0")</f>
        <v>0</v>
      </c>
      <c r="BZ42" s="173" t="str">
        <f t="shared" ref="BZ42" si="70">IF(BK42&gt;0,($J42*BK42*$F$28),"0")</f>
        <v>0</v>
      </c>
      <c r="CB42" s="176"/>
    </row>
    <row r="43" spans="1:80" ht="20.25" thickTop="1" thickBot="1">
      <c r="A43" s="168"/>
      <c r="B43" s="108" t="s">
        <v>63</v>
      </c>
      <c r="C43" s="108">
        <v>0.30208333333333331</v>
      </c>
      <c r="D43" s="252" t="s">
        <v>350</v>
      </c>
      <c r="E43" s="253"/>
      <c r="F43" s="253"/>
      <c r="G43" s="253"/>
      <c r="H43" s="254"/>
      <c r="I43" s="109"/>
      <c r="J43" s="109"/>
      <c r="K43" s="214"/>
      <c r="L43" s="214"/>
      <c r="M43" s="169"/>
      <c r="N43" s="220"/>
      <c r="O43" s="222"/>
      <c r="Q43" s="172"/>
      <c r="R43" s="172"/>
      <c r="S43" s="172"/>
      <c r="T43" s="171"/>
      <c r="U43" s="171"/>
      <c r="V43" s="172"/>
      <c r="W43" s="172"/>
      <c r="X43" s="172"/>
      <c r="Y43" s="172"/>
      <c r="Z43" s="172"/>
      <c r="AA43" s="171"/>
      <c r="AB43" s="171"/>
      <c r="AC43" s="172"/>
      <c r="AD43" s="172"/>
      <c r="AE43" s="172"/>
      <c r="AF43" s="172"/>
      <c r="AG43" s="172"/>
      <c r="AH43" s="171"/>
      <c r="AI43" s="171"/>
      <c r="AJ43" s="172"/>
      <c r="AK43" s="172"/>
      <c r="AL43" s="172"/>
      <c r="AM43" s="172"/>
      <c r="AN43" s="172"/>
      <c r="AO43" s="171"/>
      <c r="AP43" s="171"/>
      <c r="AQ43" s="172"/>
      <c r="AR43" s="172"/>
      <c r="AS43" s="172"/>
      <c r="AT43" s="172"/>
      <c r="AU43" s="172"/>
      <c r="AW43" s="173">
        <f>COUNTIF($Q43:$AU43,"a")</f>
        <v>0</v>
      </c>
      <c r="AX43" s="173">
        <f>COUNTIF($Q43:$AU43,"b")</f>
        <v>0</v>
      </c>
      <c r="AY43" s="173">
        <f>COUNTIF($Q43:$AU43,"c")</f>
        <v>0</v>
      </c>
      <c r="AZ43" s="173">
        <f>COUNTIF($Q43:$AU43,"d")</f>
        <v>0</v>
      </c>
      <c r="BA43" s="173">
        <f>COUNTIF($Q43:$AU43,"e")</f>
        <v>0</v>
      </c>
      <c r="BB43" s="173">
        <f>COUNTIF($Q43:$AU43,"f")</f>
        <v>0</v>
      </c>
      <c r="BC43" s="173">
        <f>COUNTIF($Q43:$AU43,"g")</f>
        <v>0</v>
      </c>
      <c r="BD43" s="173">
        <f>COUNTIF($Q43:$AU43,"h")</f>
        <v>0</v>
      </c>
      <c r="BE43" s="173">
        <f>COUNTIF($Q43:$AU43,"i")</f>
        <v>0</v>
      </c>
      <c r="BF43" s="173">
        <f>COUNTIF($Q43:$AU43,"j")</f>
        <v>0</v>
      </c>
      <c r="BG43" s="173">
        <f>COUNTIF($Q43:$AU43,"k")</f>
        <v>0</v>
      </c>
      <c r="BH43" s="173">
        <f>COUNTIF($Q43:$AU43,"l")</f>
        <v>0</v>
      </c>
      <c r="BI43" s="173">
        <f>COUNTIF($Q43:$AU43,"m")</f>
        <v>0</v>
      </c>
      <c r="BJ43" s="173">
        <f>COUNTIF($Q43:$AU43,"n")</f>
        <v>0</v>
      </c>
      <c r="BK43" s="173">
        <f>COUNTIF($Q43:$AU43,"o")</f>
        <v>0</v>
      </c>
      <c r="BL43" s="173" t="str">
        <f t="shared" si="25"/>
        <v>0</v>
      </c>
      <c r="BM43" s="173" t="str">
        <f t="shared" si="26"/>
        <v>0</v>
      </c>
      <c r="BN43" s="173" t="str">
        <f t="shared" si="27"/>
        <v>0</v>
      </c>
      <c r="BO43" s="173" t="str">
        <f t="shared" si="28"/>
        <v>0</v>
      </c>
      <c r="BP43" s="173" t="str">
        <f t="shared" si="29"/>
        <v>0</v>
      </c>
      <c r="BQ43" s="173" t="str">
        <f t="shared" si="30"/>
        <v>0</v>
      </c>
      <c r="BR43" s="173" t="str">
        <f t="shared" si="31"/>
        <v>0</v>
      </c>
      <c r="BS43" s="173" t="str">
        <f t="shared" si="32"/>
        <v>0</v>
      </c>
      <c r="BT43" s="173" t="str">
        <f t="shared" si="33"/>
        <v>0</v>
      </c>
      <c r="BU43" s="173" t="str">
        <f t="shared" si="34"/>
        <v>0</v>
      </c>
      <c r="BV43" s="173" t="str">
        <f t="shared" si="35"/>
        <v>0</v>
      </c>
      <c r="BW43" s="173" t="str">
        <f t="shared" si="36"/>
        <v>0</v>
      </c>
      <c r="BX43" s="173" t="str">
        <f t="shared" si="37"/>
        <v>0</v>
      </c>
      <c r="BY43" s="173" t="str">
        <f t="shared" si="38"/>
        <v>0</v>
      </c>
      <c r="BZ43" s="173" t="str">
        <f t="shared" si="39"/>
        <v>0</v>
      </c>
    </row>
    <row r="44" spans="1:80" ht="20.100000000000001" customHeight="1" thickBot="1">
      <c r="A44" s="174"/>
      <c r="B44" s="78" t="s">
        <v>64</v>
      </c>
      <c r="C44" s="78">
        <v>0.31597222222222221</v>
      </c>
      <c r="D44" s="80" t="s">
        <v>144</v>
      </c>
      <c r="E44" s="80" t="s">
        <v>419</v>
      </c>
      <c r="F44" s="80" t="s">
        <v>420</v>
      </c>
      <c r="G44" s="80" t="s">
        <v>421</v>
      </c>
      <c r="H44" s="110" t="s">
        <v>422</v>
      </c>
      <c r="I44" s="111">
        <v>110</v>
      </c>
      <c r="J44" s="111">
        <f>$I44*'Campaign Total'!$F$47</f>
        <v>110</v>
      </c>
      <c r="K44" s="213">
        <f>I44/1.95583</f>
        <v>56.242106931584033</v>
      </c>
      <c r="L44" s="213">
        <f>J44/1.95583</f>
        <v>56.242106931584033</v>
      </c>
      <c r="M44" s="169">
        <f>SUM(AW44:BK44)</f>
        <v>0</v>
      </c>
      <c r="N44" s="220">
        <f>SUM(BL44:BZ44)</f>
        <v>0</v>
      </c>
      <c r="O44" s="222">
        <f t="shared" si="55"/>
        <v>0</v>
      </c>
      <c r="Q44" s="175"/>
      <c r="R44" s="175"/>
      <c r="S44" s="175"/>
      <c r="T44" s="171"/>
      <c r="U44" s="171"/>
      <c r="V44" s="175"/>
      <c r="W44" s="175"/>
      <c r="X44" s="175"/>
      <c r="Y44" s="175"/>
      <c r="Z44" s="175"/>
      <c r="AA44" s="171"/>
      <c r="AB44" s="171"/>
      <c r="AC44" s="175"/>
      <c r="AD44" s="175"/>
      <c r="AE44" s="175"/>
      <c r="AF44" s="175"/>
      <c r="AG44" s="175"/>
      <c r="AH44" s="171"/>
      <c r="AI44" s="171"/>
      <c r="AJ44" s="175"/>
      <c r="AK44" s="175"/>
      <c r="AL44" s="175"/>
      <c r="AM44" s="175"/>
      <c r="AN44" s="175"/>
      <c r="AO44" s="171"/>
      <c r="AP44" s="171"/>
      <c r="AQ44" s="175"/>
      <c r="AR44" s="175"/>
      <c r="AS44" s="175"/>
      <c r="AT44" s="175"/>
      <c r="AU44" s="175"/>
      <c r="AW44" s="173">
        <f>COUNTIF($Q44:$AU44,"a")</f>
        <v>0</v>
      </c>
      <c r="AX44" s="173">
        <f>COUNTIF($Q44:$AU44,"b")</f>
        <v>0</v>
      </c>
      <c r="AY44" s="173">
        <f>COUNTIF($Q44:$AU44,"c")</f>
        <v>0</v>
      </c>
      <c r="AZ44" s="173">
        <f>COUNTIF($Q44:$AU44,"d")</f>
        <v>0</v>
      </c>
      <c r="BA44" s="173">
        <f>COUNTIF($Q44:$AU44,"e")</f>
        <v>0</v>
      </c>
      <c r="BB44" s="173">
        <f>COUNTIF($Q44:$AU44,"f")</f>
        <v>0</v>
      </c>
      <c r="BC44" s="173">
        <f>COUNTIF($Q44:$AU44,"g")</f>
        <v>0</v>
      </c>
      <c r="BD44" s="173">
        <f>COUNTIF($Q44:$AU44,"h")</f>
        <v>0</v>
      </c>
      <c r="BE44" s="173">
        <f>COUNTIF($Q44:$AU44,"i")</f>
        <v>0</v>
      </c>
      <c r="BF44" s="173">
        <f>COUNTIF($Q44:$AU44,"j")</f>
        <v>0</v>
      </c>
      <c r="BG44" s="173">
        <f>COUNTIF($Q44:$AU44,"k")</f>
        <v>0</v>
      </c>
      <c r="BH44" s="173">
        <f>COUNTIF($Q44:$AU44,"l")</f>
        <v>0</v>
      </c>
      <c r="BI44" s="173">
        <f>COUNTIF($Q44:$AU44,"m")</f>
        <v>0</v>
      </c>
      <c r="BJ44" s="173">
        <f>COUNTIF($Q44:$AU44,"n")</f>
        <v>0</v>
      </c>
      <c r="BK44" s="173">
        <f>COUNTIF($Q44:$AU44,"o")</f>
        <v>0</v>
      </c>
      <c r="BL44" s="173" t="str">
        <f t="shared" si="25"/>
        <v>0</v>
      </c>
      <c r="BM44" s="173" t="str">
        <f t="shared" si="26"/>
        <v>0</v>
      </c>
      <c r="BN44" s="173" t="str">
        <f t="shared" si="27"/>
        <v>0</v>
      </c>
      <c r="BO44" s="173" t="str">
        <f t="shared" si="28"/>
        <v>0</v>
      </c>
      <c r="BP44" s="173" t="str">
        <f t="shared" si="29"/>
        <v>0</v>
      </c>
      <c r="BQ44" s="173" t="str">
        <f t="shared" si="30"/>
        <v>0</v>
      </c>
      <c r="BR44" s="173" t="str">
        <f t="shared" si="31"/>
        <v>0</v>
      </c>
      <c r="BS44" s="173" t="str">
        <f t="shared" si="32"/>
        <v>0</v>
      </c>
      <c r="BT44" s="173" t="str">
        <f t="shared" si="33"/>
        <v>0</v>
      </c>
      <c r="BU44" s="173" t="str">
        <f t="shared" si="34"/>
        <v>0</v>
      </c>
      <c r="BV44" s="173" t="str">
        <f t="shared" si="35"/>
        <v>0</v>
      </c>
      <c r="BW44" s="173" t="str">
        <f t="shared" si="36"/>
        <v>0</v>
      </c>
      <c r="BX44" s="173" t="str">
        <f t="shared" si="37"/>
        <v>0</v>
      </c>
      <c r="BY44" s="173" t="str">
        <f t="shared" si="38"/>
        <v>0</v>
      </c>
      <c r="BZ44" s="173" t="str">
        <f t="shared" si="39"/>
        <v>0</v>
      </c>
      <c r="CB44" s="176"/>
    </row>
    <row r="45" spans="1:80" ht="20.100000000000001" customHeight="1" thickTop="1" thickBot="1">
      <c r="A45" s="168"/>
      <c r="B45" s="108" t="s">
        <v>63</v>
      </c>
      <c r="C45" s="108">
        <v>0.31944444444444448</v>
      </c>
      <c r="D45" s="252" t="s">
        <v>350</v>
      </c>
      <c r="E45" s="253"/>
      <c r="F45" s="253"/>
      <c r="G45" s="253"/>
      <c r="H45" s="254"/>
      <c r="I45" s="109"/>
      <c r="J45" s="109"/>
      <c r="K45" s="214"/>
      <c r="L45" s="214"/>
      <c r="M45" s="169"/>
      <c r="N45" s="220"/>
      <c r="O45" s="222"/>
      <c r="Q45" s="172"/>
      <c r="R45" s="172"/>
      <c r="S45" s="172"/>
      <c r="T45" s="171"/>
      <c r="U45" s="171"/>
      <c r="V45" s="172"/>
      <c r="W45" s="172"/>
      <c r="X45" s="172"/>
      <c r="Y45" s="172"/>
      <c r="Z45" s="172"/>
      <c r="AA45" s="171"/>
      <c r="AB45" s="171"/>
      <c r="AC45" s="172"/>
      <c r="AD45" s="172"/>
      <c r="AE45" s="172"/>
      <c r="AF45" s="172"/>
      <c r="AG45" s="172"/>
      <c r="AH45" s="171"/>
      <c r="AI45" s="171"/>
      <c r="AJ45" s="172"/>
      <c r="AK45" s="172"/>
      <c r="AL45" s="172"/>
      <c r="AM45" s="172"/>
      <c r="AN45" s="172"/>
      <c r="AO45" s="171"/>
      <c r="AP45" s="171"/>
      <c r="AQ45" s="172"/>
      <c r="AR45" s="172"/>
      <c r="AS45" s="172"/>
      <c r="AT45" s="172"/>
      <c r="AU45" s="172"/>
      <c r="AW45" s="173">
        <f>COUNTIF($Q45:$AU45,"a")</f>
        <v>0</v>
      </c>
      <c r="AX45" s="173">
        <f>COUNTIF($Q45:$AU45,"b")</f>
        <v>0</v>
      </c>
      <c r="AY45" s="173">
        <f>COUNTIF($Q45:$AU45,"c")</f>
        <v>0</v>
      </c>
      <c r="AZ45" s="173">
        <f>COUNTIF($Q45:$AU45,"d")</f>
        <v>0</v>
      </c>
      <c r="BA45" s="173">
        <f>COUNTIF($Q45:$AU45,"e")</f>
        <v>0</v>
      </c>
      <c r="BB45" s="173">
        <f>COUNTIF($Q45:$AU45,"f")</f>
        <v>0</v>
      </c>
      <c r="BC45" s="173">
        <f>COUNTIF($Q45:$AU45,"g")</f>
        <v>0</v>
      </c>
      <c r="BD45" s="173">
        <f>COUNTIF($Q45:$AU45,"h")</f>
        <v>0</v>
      </c>
      <c r="BE45" s="173">
        <f>COUNTIF($Q45:$AU45,"i")</f>
        <v>0</v>
      </c>
      <c r="BF45" s="173">
        <f>COUNTIF($Q45:$AU45,"j")</f>
        <v>0</v>
      </c>
      <c r="BG45" s="173">
        <f>COUNTIF($Q45:$AU45,"k")</f>
        <v>0</v>
      </c>
      <c r="BH45" s="173">
        <f>COUNTIF($Q45:$AU45,"l")</f>
        <v>0</v>
      </c>
      <c r="BI45" s="173">
        <f>COUNTIF($Q45:$AU45,"m")</f>
        <v>0</v>
      </c>
      <c r="BJ45" s="173">
        <f>COUNTIF($Q45:$AU45,"n")</f>
        <v>0</v>
      </c>
      <c r="BK45" s="173">
        <f>COUNTIF($Q45:$AU45,"o")</f>
        <v>0</v>
      </c>
      <c r="BL45" s="173" t="str">
        <f t="shared" si="25"/>
        <v>0</v>
      </c>
      <c r="BM45" s="173" t="str">
        <f t="shared" si="26"/>
        <v>0</v>
      </c>
      <c r="BN45" s="173" t="str">
        <f t="shared" si="27"/>
        <v>0</v>
      </c>
      <c r="BO45" s="173" t="str">
        <f t="shared" si="28"/>
        <v>0</v>
      </c>
      <c r="BP45" s="173" t="str">
        <f t="shared" si="29"/>
        <v>0</v>
      </c>
      <c r="BQ45" s="173" t="str">
        <f t="shared" si="30"/>
        <v>0</v>
      </c>
      <c r="BR45" s="173" t="str">
        <f t="shared" si="31"/>
        <v>0</v>
      </c>
      <c r="BS45" s="173" t="str">
        <f t="shared" si="32"/>
        <v>0</v>
      </c>
      <c r="BT45" s="173" t="str">
        <f t="shared" si="33"/>
        <v>0</v>
      </c>
      <c r="BU45" s="173" t="str">
        <f t="shared" si="34"/>
        <v>0</v>
      </c>
      <c r="BV45" s="173" t="str">
        <f t="shared" si="35"/>
        <v>0</v>
      </c>
      <c r="BW45" s="173" t="str">
        <f t="shared" si="36"/>
        <v>0</v>
      </c>
      <c r="BX45" s="173" t="str">
        <f t="shared" si="37"/>
        <v>0</v>
      </c>
      <c r="BY45" s="173" t="str">
        <f t="shared" si="38"/>
        <v>0</v>
      </c>
      <c r="BZ45" s="173" t="str">
        <f t="shared" si="39"/>
        <v>0</v>
      </c>
      <c r="CB45" s="176"/>
    </row>
    <row r="46" spans="1:80" ht="20.100000000000001" customHeight="1" thickTop="1" thickBot="1">
      <c r="A46" s="168"/>
      <c r="B46" s="108" t="s">
        <v>63</v>
      </c>
      <c r="C46" s="108">
        <v>0.33333333333333331</v>
      </c>
      <c r="D46" s="252" t="s">
        <v>142</v>
      </c>
      <c r="E46" s="253"/>
      <c r="F46" s="253"/>
      <c r="G46" s="253"/>
      <c r="H46" s="254"/>
      <c r="I46" s="109"/>
      <c r="J46" s="109"/>
      <c r="K46" s="214"/>
      <c r="L46" s="214"/>
      <c r="M46" s="169"/>
      <c r="N46" s="220"/>
      <c r="O46" s="222"/>
      <c r="Q46" s="172"/>
      <c r="R46" s="172"/>
      <c r="S46" s="172"/>
      <c r="T46" s="171"/>
      <c r="U46" s="171"/>
      <c r="V46" s="172"/>
      <c r="W46" s="172"/>
      <c r="X46" s="172"/>
      <c r="Y46" s="172"/>
      <c r="Z46" s="172"/>
      <c r="AA46" s="171"/>
      <c r="AB46" s="171"/>
      <c r="AC46" s="172"/>
      <c r="AD46" s="172"/>
      <c r="AE46" s="172"/>
      <c r="AF46" s="172"/>
      <c r="AG46" s="172"/>
      <c r="AH46" s="171"/>
      <c r="AI46" s="171"/>
      <c r="AJ46" s="172"/>
      <c r="AK46" s="172"/>
      <c r="AL46" s="172"/>
      <c r="AM46" s="172"/>
      <c r="AN46" s="172"/>
      <c r="AO46" s="171"/>
      <c r="AP46" s="171"/>
      <c r="AQ46" s="172"/>
      <c r="AR46" s="172"/>
      <c r="AS46" s="172"/>
      <c r="AT46" s="172"/>
      <c r="AU46" s="172"/>
      <c r="AW46" s="173">
        <f>COUNTIF($Q46:$AU46,"a")</f>
        <v>0</v>
      </c>
      <c r="AX46" s="173">
        <f>COUNTIF($Q46:$AU46,"b")</f>
        <v>0</v>
      </c>
      <c r="AY46" s="173">
        <f>COUNTIF($Q46:$AU46,"c")</f>
        <v>0</v>
      </c>
      <c r="AZ46" s="173">
        <f>COUNTIF($Q46:$AU46,"d")</f>
        <v>0</v>
      </c>
      <c r="BA46" s="173">
        <f>COUNTIF($Q46:$AU46,"e")</f>
        <v>0</v>
      </c>
      <c r="BB46" s="173">
        <f>COUNTIF($Q46:$AU46,"f")</f>
        <v>0</v>
      </c>
      <c r="BC46" s="173">
        <f>COUNTIF($Q46:$AU46,"g")</f>
        <v>0</v>
      </c>
      <c r="BD46" s="173">
        <f>COUNTIF($Q46:$AU46,"h")</f>
        <v>0</v>
      </c>
      <c r="BE46" s="173">
        <f>COUNTIF($Q46:$AU46,"i")</f>
        <v>0</v>
      </c>
      <c r="BF46" s="173">
        <f>COUNTIF($Q46:$AU46,"j")</f>
        <v>0</v>
      </c>
      <c r="BG46" s="173">
        <f>COUNTIF($Q46:$AU46,"k")</f>
        <v>0</v>
      </c>
      <c r="BH46" s="173">
        <f>COUNTIF($Q46:$AU46,"l")</f>
        <v>0</v>
      </c>
      <c r="BI46" s="173">
        <f>COUNTIF($Q46:$AU46,"m")</f>
        <v>0</v>
      </c>
      <c r="BJ46" s="173">
        <f>COUNTIF($Q46:$AU46,"n")</f>
        <v>0</v>
      </c>
      <c r="BK46" s="173">
        <f>COUNTIF($Q46:$AU46,"o")</f>
        <v>0</v>
      </c>
      <c r="BL46" s="173" t="str">
        <f t="shared" si="25"/>
        <v>0</v>
      </c>
      <c r="BM46" s="173" t="str">
        <f t="shared" si="26"/>
        <v>0</v>
      </c>
      <c r="BN46" s="173" t="str">
        <f t="shared" si="27"/>
        <v>0</v>
      </c>
      <c r="BO46" s="173" t="str">
        <f t="shared" si="28"/>
        <v>0</v>
      </c>
      <c r="BP46" s="173" t="str">
        <f t="shared" si="29"/>
        <v>0</v>
      </c>
      <c r="BQ46" s="173" t="str">
        <f t="shared" si="30"/>
        <v>0</v>
      </c>
      <c r="BR46" s="173" t="str">
        <f t="shared" si="31"/>
        <v>0</v>
      </c>
      <c r="BS46" s="173" t="str">
        <f t="shared" si="32"/>
        <v>0</v>
      </c>
      <c r="BT46" s="173" t="str">
        <f t="shared" si="33"/>
        <v>0</v>
      </c>
      <c r="BU46" s="173" t="str">
        <f t="shared" si="34"/>
        <v>0</v>
      </c>
      <c r="BV46" s="173" t="str">
        <f t="shared" si="35"/>
        <v>0</v>
      </c>
      <c r="BW46" s="173" t="str">
        <f t="shared" si="36"/>
        <v>0</v>
      </c>
      <c r="BX46" s="173" t="str">
        <f t="shared" si="37"/>
        <v>0</v>
      </c>
      <c r="BY46" s="173" t="str">
        <f t="shared" si="38"/>
        <v>0</v>
      </c>
      <c r="BZ46" s="173" t="str">
        <f t="shared" si="39"/>
        <v>0</v>
      </c>
      <c r="CB46" s="176"/>
    </row>
    <row r="47" spans="1:80" ht="20.100000000000001" customHeight="1" thickBot="1">
      <c r="A47" s="168"/>
      <c r="B47" s="108" t="s">
        <v>63</v>
      </c>
      <c r="C47" s="108">
        <v>0.34375</v>
      </c>
      <c r="D47" s="198" t="s">
        <v>482</v>
      </c>
      <c r="E47" s="121" t="s">
        <v>302</v>
      </c>
      <c r="F47" s="121" t="s">
        <v>301</v>
      </c>
      <c r="G47" s="121" t="s">
        <v>298</v>
      </c>
      <c r="H47" s="121" t="s">
        <v>305</v>
      </c>
      <c r="I47" s="109"/>
      <c r="J47" s="109"/>
      <c r="K47" s="214"/>
      <c r="L47" s="214"/>
      <c r="M47" s="169"/>
      <c r="N47" s="220"/>
      <c r="O47" s="222"/>
      <c r="Q47" s="172"/>
      <c r="R47" s="172"/>
      <c r="S47" s="172"/>
      <c r="T47" s="171"/>
      <c r="U47" s="171"/>
      <c r="V47" s="172"/>
      <c r="W47" s="172"/>
      <c r="X47" s="172"/>
      <c r="Y47" s="172"/>
      <c r="Z47" s="172"/>
      <c r="AA47" s="171"/>
      <c r="AB47" s="171"/>
      <c r="AC47" s="172"/>
      <c r="AD47" s="172"/>
      <c r="AE47" s="172"/>
      <c r="AF47" s="172"/>
      <c r="AG47" s="172"/>
      <c r="AH47" s="171"/>
      <c r="AI47" s="171"/>
      <c r="AJ47" s="172"/>
      <c r="AK47" s="172"/>
      <c r="AL47" s="172"/>
      <c r="AM47" s="172"/>
      <c r="AN47" s="172"/>
      <c r="AO47" s="171"/>
      <c r="AP47" s="171"/>
      <c r="AQ47" s="172"/>
      <c r="AR47" s="172"/>
      <c r="AS47" s="172"/>
      <c r="AT47" s="172"/>
      <c r="AU47" s="172"/>
      <c r="AW47" s="173">
        <f>COUNTIF($Q47:$AU47,"a")</f>
        <v>0</v>
      </c>
      <c r="AX47" s="173">
        <f>COUNTIF($Q47:$AU47,"b")</f>
        <v>0</v>
      </c>
      <c r="AY47" s="173">
        <f>COUNTIF($Q47:$AU47,"c")</f>
        <v>0</v>
      </c>
      <c r="AZ47" s="173">
        <f>COUNTIF($Q47:$AU47,"d")</f>
        <v>0</v>
      </c>
      <c r="BA47" s="173">
        <f>COUNTIF($Q47:$AU47,"e")</f>
        <v>0</v>
      </c>
      <c r="BB47" s="173">
        <f>COUNTIF($Q47:$AU47,"f")</f>
        <v>0</v>
      </c>
      <c r="BC47" s="173">
        <f>COUNTIF($Q47:$AU47,"g")</f>
        <v>0</v>
      </c>
      <c r="BD47" s="173">
        <f>COUNTIF($Q47:$AU47,"h")</f>
        <v>0</v>
      </c>
      <c r="BE47" s="173">
        <f>COUNTIF($Q47:$AU47,"i")</f>
        <v>0</v>
      </c>
      <c r="BF47" s="173">
        <f>COUNTIF($Q47:$AU47,"j")</f>
        <v>0</v>
      </c>
      <c r="BG47" s="173">
        <f>COUNTIF($Q47:$AU47,"k")</f>
        <v>0</v>
      </c>
      <c r="BH47" s="173">
        <f>COUNTIF($Q47:$AU47,"l")</f>
        <v>0</v>
      </c>
      <c r="BI47" s="173">
        <f>COUNTIF($Q47:$AU47,"m")</f>
        <v>0</v>
      </c>
      <c r="BJ47" s="173">
        <f>COUNTIF($Q47:$AU47,"n")</f>
        <v>0</v>
      </c>
      <c r="BK47" s="173">
        <f>COUNTIF($Q47:$AU47,"o")</f>
        <v>0</v>
      </c>
      <c r="BL47" s="173" t="str">
        <f t="shared" ref="BL47" si="71">IF(AW47&gt;0,($J47*AW47*$F$14),"0")</f>
        <v>0</v>
      </c>
      <c r="BM47" s="173" t="str">
        <f t="shared" ref="BM47" si="72">IF(AX47&gt;0,($J47*AX47*$F$15),"0")</f>
        <v>0</v>
      </c>
      <c r="BN47" s="173" t="str">
        <f t="shared" ref="BN47" si="73">IF(AY47&gt;0,($J47*AY47*$F$16),"0")</f>
        <v>0</v>
      </c>
      <c r="BO47" s="173" t="str">
        <f t="shared" ref="BO47" si="74">IF(AZ47&gt;0,($J47*AZ47*$F$17),"0")</f>
        <v>0</v>
      </c>
      <c r="BP47" s="173" t="str">
        <f t="shared" ref="BP47" si="75">IF(BA47&gt;0,($J47*BA47*$F$17),"0")</f>
        <v>0</v>
      </c>
      <c r="BQ47" s="173" t="str">
        <f t="shared" ref="BQ47" si="76">IF(BB47&gt;0,($J47*BB47*$F$19),"0")</f>
        <v>0</v>
      </c>
      <c r="BR47" s="173" t="str">
        <f t="shared" ref="BR47" si="77">IF(BC47&gt;0,($J47*BC47*$F$20),"0")</f>
        <v>0</v>
      </c>
      <c r="BS47" s="173" t="str">
        <f t="shared" ref="BS47" si="78">IF(BD47&gt;0,($J47*BD47*$F$21),"0")</f>
        <v>0</v>
      </c>
      <c r="BT47" s="173" t="str">
        <f t="shared" ref="BT47" si="79">IF(BE47&gt;0,($J47*BE47*$F$22),"0")</f>
        <v>0</v>
      </c>
      <c r="BU47" s="173" t="str">
        <f t="shared" ref="BU47" si="80">IF(BF47&gt;0,($J47*BF47*$F$23),"0")</f>
        <v>0</v>
      </c>
      <c r="BV47" s="173" t="str">
        <f t="shared" ref="BV47" si="81">IF(BG47&gt;0,($J47*BG47*$F$24),"0")</f>
        <v>0</v>
      </c>
      <c r="BW47" s="173" t="str">
        <f t="shared" ref="BW47" si="82">IF(BH47&gt;0,($J47*BH47*$F$25),"0")</f>
        <v>0</v>
      </c>
      <c r="BX47" s="173" t="str">
        <f t="shared" ref="BX47" si="83">IF(BI47&gt;0,($J47*BI47*$F$26),"0")</f>
        <v>0</v>
      </c>
      <c r="BY47" s="173" t="str">
        <f t="shared" ref="BY47" si="84">IF(BJ47&gt;0,($J47*BJ47*$F$27),"0")</f>
        <v>0</v>
      </c>
      <c r="BZ47" s="173" t="str">
        <f t="shared" ref="BZ47" si="85">IF(BK47&gt;0,($J47*BK47*$F$28),"0")</f>
        <v>0</v>
      </c>
      <c r="CB47" s="176"/>
    </row>
    <row r="48" spans="1:80" ht="20.100000000000001" customHeight="1" thickBot="1">
      <c r="A48" s="174"/>
      <c r="B48" s="78" t="s">
        <v>64</v>
      </c>
      <c r="C48" s="78">
        <v>0.3611111111111111</v>
      </c>
      <c r="D48" s="80" t="s">
        <v>363</v>
      </c>
      <c r="E48" s="80" t="s">
        <v>162</v>
      </c>
      <c r="F48" s="80" t="s">
        <v>364</v>
      </c>
      <c r="G48" s="80" t="s">
        <v>365</v>
      </c>
      <c r="H48" s="110" t="s">
        <v>366</v>
      </c>
      <c r="I48" s="111">
        <v>200</v>
      </c>
      <c r="J48" s="111">
        <f>$I48*'Campaign Total'!$F$47</f>
        <v>200</v>
      </c>
      <c r="K48" s="213">
        <f>I48/1.95583</f>
        <v>102.2583762392437</v>
      </c>
      <c r="L48" s="213">
        <f>J48/1.95583</f>
        <v>102.2583762392437</v>
      </c>
      <c r="M48" s="169">
        <f t="shared" ref="M48" si="86">SUM(AW48:BK48)</f>
        <v>0</v>
      </c>
      <c r="N48" s="220">
        <f t="shared" ref="N48" si="87">SUM(BL48:BZ48)</f>
        <v>0</v>
      </c>
      <c r="O48" s="222">
        <f t="shared" si="55"/>
        <v>0</v>
      </c>
      <c r="Q48" s="175"/>
      <c r="R48" s="175"/>
      <c r="S48" s="175"/>
      <c r="T48" s="171"/>
      <c r="U48" s="171"/>
      <c r="V48" s="175"/>
      <c r="W48" s="175"/>
      <c r="X48" s="175"/>
      <c r="Y48" s="175"/>
      <c r="Z48" s="175"/>
      <c r="AA48" s="171"/>
      <c r="AB48" s="171"/>
      <c r="AC48" s="175"/>
      <c r="AD48" s="175"/>
      <c r="AE48" s="175"/>
      <c r="AF48" s="175"/>
      <c r="AG48" s="175"/>
      <c r="AH48" s="171"/>
      <c r="AI48" s="171"/>
      <c r="AJ48" s="175"/>
      <c r="AK48" s="175"/>
      <c r="AL48" s="175"/>
      <c r="AM48" s="175"/>
      <c r="AN48" s="175"/>
      <c r="AO48" s="171"/>
      <c r="AP48" s="171"/>
      <c r="AQ48" s="175"/>
      <c r="AR48" s="175"/>
      <c r="AS48" s="175"/>
      <c r="AT48" s="175"/>
      <c r="AU48" s="175"/>
      <c r="AW48" s="173">
        <f>COUNTIF($Q48:$AU48,"a")</f>
        <v>0</v>
      </c>
      <c r="AX48" s="173">
        <f>COUNTIF($Q48:$AU48,"b")</f>
        <v>0</v>
      </c>
      <c r="AY48" s="173">
        <f>COUNTIF($Q48:$AU48,"c")</f>
        <v>0</v>
      </c>
      <c r="AZ48" s="173">
        <f>COUNTIF($Q48:$AU48,"d")</f>
        <v>0</v>
      </c>
      <c r="BA48" s="173">
        <f>COUNTIF($Q48:$AU48,"e")</f>
        <v>0</v>
      </c>
      <c r="BB48" s="173">
        <f>COUNTIF($Q48:$AU48,"f")</f>
        <v>0</v>
      </c>
      <c r="BC48" s="173">
        <f>COUNTIF($Q48:$AU48,"g")</f>
        <v>0</v>
      </c>
      <c r="BD48" s="173">
        <f>COUNTIF($Q48:$AU48,"h")</f>
        <v>0</v>
      </c>
      <c r="BE48" s="173">
        <f>COUNTIF($Q48:$AU48,"i")</f>
        <v>0</v>
      </c>
      <c r="BF48" s="173">
        <f>COUNTIF($Q48:$AU48,"j")</f>
        <v>0</v>
      </c>
      <c r="BG48" s="173">
        <f>COUNTIF($Q48:$AU48,"k")</f>
        <v>0</v>
      </c>
      <c r="BH48" s="173">
        <f>COUNTIF($Q48:$AU48,"l")</f>
        <v>0</v>
      </c>
      <c r="BI48" s="173">
        <f>COUNTIF($Q48:$AU48,"m")</f>
        <v>0</v>
      </c>
      <c r="BJ48" s="173">
        <f>COUNTIF($Q48:$AU48,"n")</f>
        <v>0</v>
      </c>
      <c r="BK48" s="173">
        <f>COUNTIF($Q48:$AU48,"o")</f>
        <v>0</v>
      </c>
      <c r="BL48" s="173" t="str">
        <f t="shared" ref="BL48" si="88">IF(AW48&gt;0,($J48*AW48*$F$14),"0")</f>
        <v>0</v>
      </c>
      <c r="BM48" s="173" t="str">
        <f t="shared" ref="BM48" si="89">IF(AX48&gt;0,($J48*AX48*$F$15),"0")</f>
        <v>0</v>
      </c>
      <c r="BN48" s="173" t="str">
        <f t="shared" ref="BN48" si="90">IF(AY48&gt;0,($J48*AY48*$F$16),"0")</f>
        <v>0</v>
      </c>
      <c r="BO48" s="173" t="str">
        <f t="shared" ref="BO48" si="91">IF(AZ48&gt;0,($J48*AZ48*$F$17),"0")</f>
        <v>0</v>
      </c>
      <c r="BP48" s="173" t="str">
        <f t="shared" ref="BP48" si="92">IF(BA48&gt;0,($J48*BA48*$F$17),"0")</f>
        <v>0</v>
      </c>
      <c r="BQ48" s="173" t="str">
        <f t="shared" ref="BQ48" si="93">IF(BB48&gt;0,($J48*BB48*$F$19),"0")</f>
        <v>0</v>
      </c>
      <c r="BR48" s="173" t="str">
        <f t="shared" ref="BR48" si="94">IF(BC48&gt;0,($J48*BC48*$F$20),"0")</f>
        <v>0</v>
      </c>
      <c r="BS48" s="173" t="str">
        <f t="shared" ref="BS48" si="95">IF(BD48&gt;0,($J48*BD48*$F$21),"0")</f>
        <v>0</v>
      </c>
      <c r="BT48" s="173" t="str">
        <f t="shared" ref="BT48" si="96">IF(BE48&gt;0,($J48*BE48*$F$22),"0")</f>
        <v>0</v>
      </c>
      <c r="BU48" s="173" t="str">
        <f t="shared" ref="BU48" si="97">IF(BF48&gt;0,($J48*BF48*$F$23),"0")</f>
        <v>0</v>
      </c>
      <c r="BV48" s="173" t="str">
        <f t="shared" ref="BV48" si="98">IF(BG48&gt;0,($J48*BG48*$F$24),"0")</f>
        <v>0</v>
      </c>
      <c r="BW48" s="173" t="str">
        <f t="shared" ref="BW48" si="99">IF(BH48&gt;0,($J48*BH48*$F$25),"0")</f>
        <v>0</v>
      </c>
      <c r="BX48" s="173" t="str">
        <f t="shared" ref="BX48" si="100">IF(BI48&gt;0,($J48*BI48*$F$26),"0")</f>
        <v>0</v>
      </c>
      <c r="BY48" s="173" t="str">
        <f t="shared" ref="BY48" si="101">IF(BJ48&gt;0,($J48*BJ48*$F$27),"0")</f>
        <v>0</v>
      </c>
      <c r="BZ48" s="173" t="str">
        <f t="shared" ref="BZ48" si="102">IF(BK48&gt;0,($J48*BK48*$F$28),"0")</f>
        <v>0</v>
      </c>
      <c r="CB48" s="176"/>
    </row>
    <row r="49" spans="1:80" ht="19.5" thickBot="1">
      <c r="A49" s="168"/>
      <c r="B49" s="108" t="s">
        <v>63</v>
      </c>
      <c r="C49" s="108">
        <v>0.36458333333333331</v>
      </c>
      <c r="D49" s="198" t="s">
        <v>460</v>
      </c>
      <c r="E49" s="121" t="s">
        <v>302</v>
      </c>
      <c r="F49" s="121" t="s">
        <v>301</v>
      </c>
      <c r="G49" s="121" t="s">
        <v>298</v>
      </c>
      <c r="H49" s="121" t="s">
        <v>303</v>
      </c>
      <c r="I49" s="109"/>
      <c r="J49" s="109"/>
      <c r="K49" s="214"/>
      <c r="L49" s="214"/>
      <c r="M49" s="169"/>
      <c r="N49" s="220"/>
      <c r="O49" s="222"/>
      <c r="Q49" s="172"/>
      <c r="R49" s="172"/>
      <c r="S49" s="172"/>
      <c r="T49" s="171"/>
      <c r="U49" s="171"/>
      <c r="V49" s="172"/>
      <c r="W49" s="172"/>
      <c r="X49" s="172"/>
      <c r="Y49" s="172"/>
      <c r="Z49" s="172"/>
      <c r="AA49" s="171"/>
      <c r="AB49" s="171"/>
      <c r="AC49" s="172"/>
      <c r="AD49" s="172"/>
      <c r="AE49" s="172"/>
      <c r="AF49" s="172"/>
      <c r="AG49" s="172"/>
      <c r="AH49" s="171"/>
      <c r="AI49" s="171"/>
      <c r="AJ49" s="172"/>
      <c r="AK49" s="172"/>
      <c r="AL49" s="172"/>
      <c r="AM49" s="172"/>
      <c r="AN49" s="172"/>
      <c r="AO49" s="171"/>
      <c r="AP49" s="171"/>
      <c r="AQ49" s="172"/>
      <c r="AR49" s="172"/>
      <c r="AS49" s="172"/>
      <c r="AT49" s="172"/>
      <c r="AU49" s="172"/>
      <c r="AW49" s="173">
        <f>COUNTIF($Q49:$AU49,"a")</f>
        <v>0</v>
      </c>
      <c r="AX49" s="173">
        <f>COUNTIF($Q49:$AU49,"b")</f>
        <v>0</v>
      </c>
      <c r="AY49" s="173">
        <f>COUNTIF($Q49:$AU49,"c")</f>
        <v>0</v>
      </c>
      <c r="AZ49" s="173">
        <f>COUNTIF($Q49:$AU49,"d")</f>
        <v>0</v>
      </c>
      <c r="BA49" s="173">
        <f>COUNTIF($Q49:$AU49,"e")</f>
        <v>0</v>
      </c>
      <c r="BB49" s="173">
        <f>COUNTIF($Q49:$AU49,"f")</f>
        <v>0</v>
      </c>
      <c r="BC49" s="173">
        <f>COUNTIF($Q49:$AU49,"g")</f>
        <v>0</v>
      </c>
      <c r="BD49" s="173">
        <f>COUNTIF($Q49:$AU49,"h")</f>
        <v>0</v>
      </c>
      <c r="BE49" s="173">
        <f>COUNTIF($Q49:$AU49,"i")</f>
        <v>0</v>
      </c>
      <c r="BF49" s="173">
        <f>COUNTIF($Q49:$AU49,"j")</f>
        <v>0</v>
      </c>
      <c r="BG49" s="173">
        <f>COUNTIF($Q49:$AU49,"k")</f>
        <v>0</v>
      </c>
      <c r="BH49" s="173">
        <f>COUNTIF($Q49:$AU49,"l")</f>
        <v>0</v>
      </c>
      <c r="BI49" s="173">
        <f>COUNTIF($Q49:$AU49,"m")</f>
        <v>0</v>
      </c>
      <c r="BJ49" s="173">
        <f>COUNTIF($Q49:$AU49,"n")</f>
        <v>0</v>
      </c>
      <c r="BK49" s="173">
        <f>COUNTIF($Q49:$AU49,"o")</f>
        <v>0</v>
      </c>
      <c r="BL49" s="173" t="str">
        <f t="shared" si="25"/>
        <v>0</v>
      </c>
      <c r="BM49" s="173" t="str">
        <f t="shared" si="26"/>
        <v>0</v>
      </c>
      <c r="BN49" s="173" t="str">
        <f t="shared" si="27"/>
        <v>0</v>
      </c>
      <c r="BO49" s="173" t="str">
        <f t="shared" si="28"/>
        <v>0</v>
      </c>
      <c r="BP49" s="173" t="str">
        <f t="shared" si="29"/>
        <v>0</v>
      </c>
      <c r="BQ49" s="173" t="str">
        <f t="shared" si="30"/>
        <v>0</v>
      </c>
      <c r="BR49" s="173" t="str">
        <f t="shared" si="31"/>
        <v>0</v>
      </c>
      <c r="BS49" s="173" t="str">
        <f t="shared" si="32"/>
        <v>0</v>
      </c>
      <c r="BT49" s="173" t="str">
        <f t="shared" si="33"/>
        <v>0</v>
      </c>
      <c r="BU49" s="173" t="str">
        <f t="shared" si="34"/>
        <v>0</v>
      </c>
      <c r="BV49" s="173" t="str">
        <f t="shared" si="35"/>
        <v>0</v>
      </c>
      <c r="BW49" s="173" t="str">
        <f t="shared" si="36"/>
        <v>0</v>
      </c>
      <c r="BX49" s="173" t="str">
        <f t="shared" si="37"/>
        <v>0</v>
      </c>
      <c r="BY49" s="173" t="str">
        <f t="shared" si="38"/>
        <v>0</v>
      </c>
      <c r="BZ49" s="173" t="str">
        <f t="shared" si="39"/>
        <v>0</v>
      </c>
      <c r="CB49" s="176"/>
    </row>
    <row r="50" spans="1:80" ht="20.100000000000001" customHeight="1" thickBot="1">
      <c r="A50" s="174"/>
      <c r="B50" s="78" t="s">
        <v>64</v>
      </c>
      <c r="C50" s="78">
        <v>0.38194444444444442</v>
      </c>
      <c r="D50" s="80" t="s">
        <v>145</v>
      </c>
      <c r="E50" s="80" t="s">
        <v>163</v>
      </c>
      <c r="F50" s="80" t="s">
        <v>181</v>
      </c>
      <c r="G50" s="80" t="s">
        <v>199</v>
      </c>
      <c r="H50" s="110" t="s">
        <v>217</v>
      </c>
      <c r="I50" s="111">
        <v>170</v>
      </c>
      <c r="J50" s="111">
        <f>$I50*'Campaign Total'!$F$47</f>
        <v>170</v>
      </c>
      <c r="K50" s="213">
        <f>I50/1.95583</f>
        <v>86.919619803357151</v>
      </c>
      <c r="L50" s="213">
        <f>J50/1.95583</f>
        <v>86.919619803357151</v>
      </c>
      <c r="M50" s="169">
        <f>SUM(AW50:BK50)</f>
        <v>0</v>
      </c>
      <c r="N50" s="220">
        <f>SUM(BL50:BZ50)</f>
        <v>0</v>
      </c>
      <c r="O50" s="222">
        <f t="shared" si="55"/>
        <v>0</v>
      </c>
      <c r="Q50" s="175"/>
      <c r="R50" s="175"/>
      <c r="S50" s="175"/>
      <c r="T50" s="171"/>
      <c r="U50" s="171"/>
      <c r="V50" s="175"/>
      <c r="W50" s="175"/>
      <c r="X50" s="175"/>
      <c r="Y50" s="175"/>
      <c r="Z50" s="175"/>
      <c r="AA50" s="171"/>
      <c r="AB50" s="171"/>
      <c r="AC50" s="175"/>
      <c r="AD50" s="175"/>
      <c r="AE50" s="175"/>
      <c r="AF50" s="175"/>
      <c r="AG50" s="175"/>
      <c r="AH50" s="171"/>
      <c r="AI50" s="171"/>
      <c r="AJ50" s="175"/>
      <c r="AK50" s="175"/>
      <c r="AL50" s="175"/>
      <c r="AM50" s="175"/>
      <c r="AN50" s="175"/>
      <c r="AO50" s="171"/>
      <c r="AP50" s="171"/>
      <c r="AQ50" s="175"/>
      <c r="AR50" s="175"/>
      <c r="AS50" s="175"/>
      <c r="AT50" s="175"/>
      <c r="AU50" s="175"/>
      <c r="AW50" s="173">
        <f>COUNTIF($Q50:$AU50,"a")</f>
        <v>0</v>
      </c>
      <c r="AX50" s="173">
        <f>COUNTIF($Q50:$AU50,"b")</f>
        <v>0</v>
      </c>
      <c r="AY50" s="173">
        <f>COUNTIF($Q50:$AU50,"c")</f>
        <v>0</v>
      </c>
      <c r="AZ50" s="173">
        <f>COUNTIF($Q50:$AU50,"d")</f>
        <v>0</v>
      </c>
      <c r="BA50" s="173">
        <f>COUNTIF($Q50:$AU50,"e")</f>
        <v>0</v>
      </c>
      <c r="BB50" s="173">
        <f>COUNTIF($Q50:$AU50,"f")</f>
        <v>0</v>
      </c>
      <c r="BC50" s="173">
        <f>COUNTIF($Q50:$AU50,"g")</f>
        <v>0</v>
      </c>
      <c r="BD50" s="173">
        <f>COUNTIF($Q50:$AU50,"h")</f>
        <v>0</v>
      </c>
      <c r="BE50" s="173">
        <f>COUNTIF($Q50:$AU50,"i")</f>
        <v>0</v>
      </c>
      <c r="BF50" s="173">
        <f>COUNTIF($Q50:$AU50,"j")</f>
        <v>0</v>
      </c>
      <c r="BG50" s="173">
        <f>COUNTIF($Q50:$AU50,"k")</f>
        <v>0</v>
      </c>
      <c r="BH50" s="173">
        <f>COUNTIF($Q50:$AU50,"l")</f>
        <v>0</v>
      </c>
      <c r="BI50" s="173">
        <f>COUNTIF($Q50:$AU50,"m")</f>
        <v>0</v>
      </c>
      <c r="BJ50" s="173">
        <f>COUNTIF($Q50:$AU50,"n")</f>
        <v>0</v>
      </c>
      <c r="BK50" s="173">
        <f>COUNTIF($Q50:$AU50,"o")</f>
        <v>0</v>
      </c>
      <c r="BL50" s="173" t="str">
        <f>IF(AW50&gt;0,($J50*AW50*$F$14),"0")</f>
        <v>0</v>
      </c>
      <c r="BM50" s="173" t="str">
        <f>IF(AX50&gt;0,($J50*AX50*$F$15),"0")</f>
        <v>0</v>
      </c>
      <c r="BN50" s="173" t="str">
        <f>IF(AY50&gt;0,($J50*AY50*$F$16),"0")</f>
        <v>0</v>
      </c>
      <c r="BO50" s="173" t="str">
        <f>IF(AZ50&gt;0,($J50*AZ50*$F$17),"0")</f>
        <v>0</v>
      </c>
      <c r="BP50" s="173" t="str">
        <f>IF(BA50&gt;0,($J50*BA50*$F$17),"0")</f>
        <v>0</v>
      </c>
      <c r="BQ50" s="173" t="str">
        <f>IF(BB50&gt;0,($J50*BB50*$F$19),"0")</f>
        <v>0</v>
      </c>
      <c r="BR50" s="173" t="str">
        <f>IF(BC50&gt;0,($J50*BC50*$F$20),"0")</f>
        <v>0</v>
      </c>
      <c r="BS50" s="173" t="str">
        <f>IF(BD50&gt;0,($J50*BD50*$F$21),"0")</f>
        <v>0</v>
      </c>
      <c r="BT50" s="173" t="str">
        <f>IF(BE50&gt;0,($J50*BE50*$F$22),"0")</f>
        <v>0</v>
      </c>
      <c r="BU50" s="173" t="str">
        <f>IF(BF50&gt;0,($J50*BF50*$F$23),"0")</f>
        <v>0</v>
      </c>
      <c r="BV50" s="173" t="str">
        <f>IF(BG50&gt;0,($J50*BG50*$F$24),"0")</f>
        <v>0</v>
      </c>
      <c r="BW50" s="173" t="str">
        <f>IF(BH50&gt;0,($J50*BH50*$F$25),"0")</f>
        <v>0</v>
      </c>
      <c r="BX50" s="173" t="str">
        <f>IF(BI50&gt;0,($J50*BI50*$F$26),"0")</f>
        <v>0</v>
      </c>
      <c r="BY50" s="173" t="str">
        <f>IF(BJ50&gt;0,($J50*BJ50*$F$27),"0")</f>
        <v>0</v>
      </c>
      <c r="BZ50" s="173" t="str">
        <f>IF(BK50&gt;0,($J50*BK50*$F$28),"0")</f>
        <v>0</v>
      </c>
      <c r="CB50" s="176"/>
    </row>
    <row r="51" spans="1:80" ht="19.5" customHeight="1" thickTop="1" thickBot="1">
      <c r="A51" s="168"/>
      <c r="B51" s="108" t="s">
        <v>63</v>
      </c>
      <c r="C51" s="108">
        <v>0.38541666666666669</v>
      </c>
      <c r="D51" s="252" t="s">
        <v>142</v>
      </c>
      <c r="E51" s="253"/>
      <c r="F51" s="253"/>
      <c r="G51" s="253"/>
      <c r="H51" s="254"/>
      <c r="I51" s="109"/>
      <c r="J51" s="109"/>
      <c r="K51" s="214"/>
      <c r="L51" s="214"/>
      <c r="M51" s="169"/>
      <c r="N51" s="220"/>
      <c r="O51" s="222"/>
      <c r="Q51" s="172"/>
      <c r="R51" s="172"/>
      <c r="S51" s="172"/>
      <c r="T51" s="171"/>
      <c r="U51" s="171"/>
      <c r="V51" s="172"/>
      <c r="W51" s="172"/>
      <c r="X51" s="172"/>
      <c r="Y51" s="172"/>
      <c r="Z51" s="172"/>
      <c r="AA51" s="171"/>
      <c r="AB51" s="171"/>
      <c r="AC51" s="172"/>
      <c r="AD51" s="172"/>
      <c r="AE51" s="172"/>
      <c r="AF51" s="172"/>
      <c r="AG51" s="172"/>
      <c r="AH51" s="171"/>
      <c r="AI51" s="171"/>
      <c r="AJ51" s="172"/>
      <c r="AK51" s="172"/>
      <c r="AL51" s="172"/>
      <c r="AM51" s="172"/>
      <c r="AN51" s="172"/>
      <c r="AO51" s="171"/>
      <c r="AP51" s="171"/>
      <c r="AQ51" s="172"/>
      <c r="AR51" s="172"/>
      <c r="AS51" s="172"/>
      <c r="AT51" s="172"/>
      <c r="AU51" s="172"/>
      <c r="AW51" s="173">
        <f>COUNTIF($Q51:$AU51,"a")</f>
        <v>0</v>
      </c>
      <c r="AX51" s="173">
        <f>COUNTIF($Q51:$AU51,"b")</f>
        <v>0</v>
      </c>
      <c r="AY51" s="173">
        <f>COUNTIF($Q51:$AU51,"c")</f>
        <v>0</v>
      </c>
      <c r="AZ51" s="173">
        <f>COUNTIF($Q51:$AU51,"d")</f>
        <v>0</v>
      </c>
      <c r="BA51" s="173">
        <f>COUNTIF($Q51:$AU51,"e")</f>
        <v>0</v>
      </c>
      <c r="BB51" s="173">
        <f>COUNTIF($Q51:$AU51,"f")</f>
        <v>0</v>
      </c>
      <c r="BC51" s="173">
        <f>COUNTIF($Q51:$AU51,"g")</f>
        <v>0</v>
      </c>
      <c r="BD51" s="173">
        <f>COUNTIF($Q51:$AU51,"h")</f>
        <v>0</v>
      </c>
      <c r="BE51" s="173">
        <f>COUNTIF($Q51:$AU51,"i")</f>
        <v>0</v>
      </c>
      <c r="BF51" s="173">
        <f>COUNTIF($Q51:$AU51,"j")</f>
        <v>0</v>
      </c>
      <c r="BG51" s="173">
        <f>COUNTIF($Q51:$AU51,"k")</f>
        <v>0</v>
      </c>
      <c r="BH51" s="173">
        <f>COUNTIF($Q51:$AU51,"l")</f>
        <v>0</v>
      </c>
      <c r="BI51" s="173">
        <f>COUNTIF($Q51:$AU51,"m")</f>
        <v>0</v>
      </c>
      <c r="BJ51" s="173">
        <f>COUNTIF($Q51:$AU51,"n")</f>
        <v>0</v>
      </c>
      <c r="BK51" s="173">
        <f>COUNTIF($Q51:$AU51,"o")</f>
        <v>0</v>
      </c>
      <c r="BL51" s="173" t="str">
        <f t="shared" ref="BL51" si="103">IF(AW51&gt;0,($J51*AW51*$F$14),"0")</f>
        <v>0</v>
      </c>
      <c r="BM51" s="173" t="str">
        <f t="shared" ref="BM51" si="104">IF(AX51&gt;0,($J51*AX51*$F$15),"0")</f>
        <v>0</v>
      </c>
      <c r="BN51" s="173" t="str">
        <f t="shared" ref="BN51" si="105">IF(AY51&gt;0,($J51*AY51*$F$16),"0")</f>
        <v>0</v>
      </c>
      <c r="BO51" s="173" t="str">
        <f t="shared" ref="BO51" si="106">IF(AZ51&gt;0,($J51*AZ51*$F$17),"0")</f>
        <v>0</v>
      </c>
      <c r="BP51" s="173" t="str">
        <f t="shared" ref="BP51" si="107">IF(BA51&gt;0,($J51*BA51*$F$17),"0")</f>
        <v>0</v>
      </c>
      <c r="BQ51" s="173" t="str">
        <f t="shared" ref="BQ51" si="108">IF(BB51&gt;0,($J51*BB51*$F$19),"0")</f>
        <v>0</v>
      </c>
      <c r="BR51" s="173" t="str">
        <f t="shared" ref="BR51" si="109">IF(BC51&gt;0,($J51*BC51*$F$20),"0")</f>
        <v>0</v>
      </c>
      <c r="BS51" s="173" t="str">
        <f t="shared" ref="BS51" si="110">IF(BD51&gt;0,($J51*BD51*$F$21),"0")</f>
        <v>0</v>
      </c>
      <c r="BT51" s="173" t="str">
        <f t="shared" ref="BT51" si="111">IF(BE51&gt;0,($J51*BE51*$F$22),"0")</f>
        <v>0</v>
      </c>
      <c r="BU51" s="173" t="str">
        <f t="shared" ref="BU51" si="112">IF(BF51&gt;0,($J51*BF51*$F$23),"0")</f>
        <v>0</v>
      </c>
      <c r="BV51" s="173" t="str">
        <f t="shared" ref="BV51" si="113">IF(BG51&gt;0,($J51*BG51*$F$24),"0")</f>
        <v>0</v>
      </c>
      <c r="BW51" s="173" t="str">
        <f t="shared" ref="BW51" si="114">IF(BH51&gt;0,($J51*BH51*$F$25),"0")</f>
        <v>0</v>
      </c>
      <c r="BX51" s="173" t="str">
        <f t="shared" ref="BX51" si="115">IF(BI51&gt;0,($J51*BI51*$F$26),"0")</f>
        <v>0</v>
      </c>
      <c r="BY51" s="173" t="str">
        <f t="shared" ref="BY51" si="116">IF(BJ51&gt;0,($J51*BJ51*$F$27),"0")</f>
        <v>0</v>
      </c>
      <c r="BZ51" s="173" t="str">
        <f t="shared" ref="BZ51" si="117">IF(BK51&gt;0,($J51*BK51*$F$28),"0")</f>
        <v>0</v>
      </c>
      <c r="CB51" s="176"/>
    </row>
    <row r="52" spans="1:80" ht="20.100000000000001" customHeight="1" thickBot="1">
      <c r="A52" s="174"/>
      <c r="B52" s="108" t="s">
        <v>63</v>
      </c>
      <c r="C52" s="108">
        <v>0.39583333333333331</v>
      </c>
      <c r="D52" s="242" t="s">
        <v>351</v>
      </c>
      <c r="E52" s="243"/>
      <c r="F52" s="243"/>
      <c r="G52" s="243"/>
      <c r="H52" s="244"/>
      <c r="I52" s="109"/>
      <c r="J52" s="109"/>
      <c r="K52" s="214"/>
      <c r="L52" s="214"/>
      <c r="M52" s="169"/>
      <c r="N52" s="220"/>
      <c r="O52" s="222"/>
      <c r="Q52" s="172"/>
      <c r="R52" s="172"/>
      <c r="S52" s="172"/>
      <c r="T52" s="171"/>
      <c r="U52" s="171"/>
      <c r="V52" s="172"/>
      <c r="W52" s="172"/>
      <c r="X52" s="172"/>
      <c r="Y52" s="172"/>
      <c r="Z52" s="172"/>
      <c r="AA52" s="171"/>
      <c r="AB52" s="171"/>
      <c r="AC52" s="172"/>
      <c r="AD52" s="172"/>
      <c r="AE52" s="172"/>
      <c r="AF52" s="172"/>
      <c r="AG52" s="172"/>
      <c r="AH52" s="171"/>
      <c r="AI52" s="171"/>
      <c r="AJ52" s="172"/>
      <c r="AK52" s="172"/>
      <c r="AL52" s="172"/>
      <c r="AM52" s="172"/>
      <c r="AN52" s="172"/>
      <c r="AO52" s="171"/>
      <c r="AP52" s="171"/>
      <c r="AQ52" s="172"/>
      <c r="AR52" s="172"/>
      <c r="AS52" s="172"/>
      <c r="AT52" s="172"/>
      <c r="AU52" s="172"/>
      <c r="AW52" s="173">
        <f>COUNTIF($Q52:$AU52,"a")</f>
        <v>0</v>
      </c>
      <c r="AX52" s="173">
        <f>COUNTIF($Q52:$AU52,"b")</f>
        <v>0</v>
      </c>
      <c r="AY52" s="173">
        <f>COUNTIF($Q52:$AU52,"c")</f>
        <v>0</v>
      </c>
      <c r="AZ52" s="173">
        <f>COUNTIF($Q52:$AU52,"d")</f>
        <v>0</v>
      </c>
      <c r="BA52" s="173">
        <f>COUNTIF($Q52:$AU52,"e")</f>
        <v>0</v>
      </c>
      <c r="BB52" s="173">
        <f>COUNTIF($Q52:$AU52,"f")</f>
        <v>0</v>
      </c>
      <c r="BC52" s="173">
        <f>COUNTIF($Q52:$AU52,"g")</f>
        <v>0</v>
      </c>
      <c r="BD52" s="173">
        <f>COUNTIF($Q52:$AU52,"h")</f>
        <v>0</v>
      </c>
      <c r="BE52" s="173">
        <f>COUNTIF($Q52:$AU52,"i")</f>
        <v>0</v>
      </c>
      <c r="BF52" s="173">
        <f>COUNTIF($Q52:$AU52,"j")</f>
        <v>0</v>
      </c>
      <c r="BG52" s="173">
        <f>COUNTIF($Q52:$AU52,"k")</f>
        <v>0</v>
      </c>
      <c r="BH52" s="173">
        <f>COUNTIF($Q52:$AU52,"l")</f>
        <v>0</v>
      </c>
      <c r="BI52" s="173">
        <f>COUNTIF($Q52:$AU52,"m")</f>
        <v>0</v>
      </c>
      <c r="BJ52" s="173">
        <f>COUNTIF($Q52:$AU52,"n")</f>
        <v>0</v>
      </c>
      <c r="BK52" s="173">
        <f>COUNTIF($Q52:$AU52,"o")</f>
        <v>0</v>
      </c>
      <c r="BL52" s="173" t="str">
        <f t="shared" ref="BL52:BL53" si="118">IF(AW52&gt;0,($J52*AW52*$F$14),"0")</f>
        <v>0</v>
      </c>
      <c r="BM52" s="173" t="str">
        <f t="shared" ref="BM52:BM53" si="119">IF(AX52&gt;0,($J52*AX52*$F$15),"0")</f>
        <v>0</v>
      </c>
      <c r="BN52" s="173" t="str">
        <f t="shared" ref="BN52:BN53" si="120">IF(AY52&gt;0,($J52*AY52*$F$16),"0")</f>
        <v>0</v>
      </c>
      <c r="BO52" s="173" t="str">
        <f t="shared" ref="BO52:BO53" si="121">IF(AZ52&gt;0,($J52*AZ52*$F$17),"0")</f>
        <v>0</v>
      </c>
      <c r="BP52" s="173" t="str">
        <f t="shared" ref="BP52:BP53" si="122">IF(BA52&gt;0,($J52*BA52*$F$17),"0")</f>
        <v>0</v>
      </c>
      <c r="BQ52" s="173" t="str">
        <f t="shared" ref="BQ52:BQ53" si="123">IF(BB52&gt;0,($J52*BB52*$F$19),"0")</f>
        <v>0</v>
      </c>
      <c r="BR52" s="173" t="str">
        <f t="shared" ref="BR52:BR53" si="124">IF(BC52&gt;0,($J52*BC52*$F$20),"0")</f>
        <v>0</v>
      </c>
      <c r="BS52" s="173" t="str">
        <f t="shared" ref="BS52:BS53" si="125">IF(BD52&gt;0,($J52*BD52*$F$21),"0")</f>
        <v>0</v>
      </c>
      <c r="BT52" s="173" t="str">
        <f t="shared" ref="BT52:BT53" si="126">IF(BE52&gt;0,($J52*BE52*$F$22),"0")</f>
        <v>0</v>
      </c>
      <c r="BU52" s="173" t="str">
        <f t="shared" ref="BU52:BU53" si="127">IF(BF52&gt;0,($J52*BF52*$F$23),"0")</f>
        <v>0</v>
      </c>
      <c r="BV52" s="173" t="str">
        <f t="shared" ref="BV52:BV53" si="128">IF(BG52&gt;0,($J52*BG52*$F$24),"0")</f>
        <v>0</v>
      </c>
      <c r="BW52" s="173" t="str">
        <f t="shared" ref="BW52:BW53" si="129">IF(BH52&gt;0,($J52*BH52*$F$25),"0")</f>
        <v>0</v>
      </c>
      <c r="BX52" s="173" t="str">
        <f t="shared" ref="BX52:BX53" si="130">IF(BI52&gt;0,($J52*BI52*$F$26),"0")</f>
        <v>0</v>
      </c>
      <c r="BY52" s="173" t="str">
        <f t="shared" ref="BY52:BY53" si="131">IF(BJ52&gt;0,($J52*BJ52*$F$27),"0")</f>
        <v>0</v>
      </c>
      <c r="BZ52" s="173" t="str">
        <f t="shared" ref="BZ52:BZ53" si="132">IF(BK52&gt;0,($J52*BK52*$F$28),"0")</f>
        <v>0</v>
      </c>
      <c r="CB52" s="176"/>
    </row>
    <row r="53" spans="1:80" ht="20.100000000000001" customHeight="1" thickBot="1">
      <c r="A53" s="168"/>
      <c r="B53" s="78" t="s">
        <v>64</v>
      </c>
      <c r="C53" s="78">
        <v>0.41319444444444442</v>
      </c>
      <c r="D53" s="80" t="s">
        <v>367</v>
      </c>
      <c r="E53" s="80" t="s">
        <v>441</v>
      </c>
      <c r="F53" s="80" t="s">
        <v>442</v>
      </c>
      <c r="G53" s="80" t="s">
        <v>443</v>
      </c>
      <c r="H53" s="80" t="s">
        <v>444</v>
      </c>
      <c r="I53" s="111">
        <v>203</v>
      </c>
      <c r="J53" s="111">
        <f>$I53*'Campaign Total'!$F$47</f>
        <v>203</v>
      </c>
      <c r="K53" s="213">
        <f>I53/1.95583</f>
        <v>103.79225188283236</v>
      </c>
      <c r="L53" s="213">
        <f>J53/1.95583</f>
        <v>103.79225188283236</v>
      </c>
      <c r="M53" s="169">
        <f>SUM(AW53:BK53)</f>
        <v>0</v>
      </c>
      <c r="N53" s="220">
        <f>SUM(BL53:BZ53)</f>
        <v>0</v>
      </c>
      <c r="O53" s="222">
        <f t="shared" si="55"/>
        <v>0</v>
      </c>
      <c r="Q53" s="175"/>
      <c r="R53" s="175"/>
      <c r="S53" s="175"/>
      <c r="T53" s="171"/>
      <c r="U53" s="171"/>
      <c r="V53" s="175"/>
      <c r="W53" s="175"/>
      <c r="X53" s="175"/>
      <c r="Y53" s="175"/>
      <c r="Z53" s="175"/>
      <c r="AA53" s="171"/>
      <c r="AB53" s="171"/>
      <c r="AC53" s="175"/>
      <c r="AD53" s="175"/>
      <c r="AE53" s="175"/>
      <c r="AF53" s="175"/>
      <c r="AG53" s="175"/>
      <c r="AH53" s="171"/>
      <c r="AI53" s="171"/>
      <c r="AJ53" s="175"/>
      <c r="AK53" s="175"/>
      <c r="AL53" s="175"/>
      <c r="AM53" s="175"/>
      <c r="AN53" s="175"/>
      <c r="AO53" s="171"/>
      <c r="AP53" s="171"/>
      <c r="AQ53" s="175"/>
      <c r="AR53" s="175"/>
      <c r="AS53" s="175"/>
      <c r="AT53" s="175"/>
      <c r="AU53" s="175"/>
      <c r="AW53" s="173">
        <f>COUNTIF($Q53:$AU53,"a")</f>
        <v>0</v>
      </c>
      <c r="AX53" s="173">
        <f>COUNTIF($Q53:$AU53,"b")</f>
        <v>0</v>
      </c>
      <c r="AY53" s="173">
        <f>COUNTIF($Q53:$AU53,"c")</f>
        <v>0</v>
      </c>
      <c r="AZ53" s="173">
        <f>COUNTIF($Q53:$AU53,"d")</f>
        <v>0</v>
      </c>
      <c r="BA53" s="173">
        <f>COUNTIF($Q53:$AU53,"e")</f>
        <v>0</v>
      </c>
      <c r="BB53" s="173">
        <f>COUNTIF($Q53:$AU53,"f")</f>
        <v>0</v>
      </c>
      <c r="BC53" s="173">
        <f>COUNTIF($Q53:$AU53,"g")</f>
        <v>0</v>
      </c>
      <c r="BD53" s="173">
        <f>COUNTIF($Q53:$AU53,"h")</f>
        <v>0</v>
      </c>
      <c r="BE53" s="173">
        <f>COUNTIF($Q53:$AU53,"i")</f>
        <v>0</v>
      </c>
      <c r="BF53" s="173">
        <f>COUNTIF($Q53:$AU53,"j")</f>
        <v>0</v>
      </c>
      <c r="BG53" s="173">
        <f>COUNTIF($Q53:$AU53,"k")</f>
        <v>0</v>
      </c>
      <c r="BH53" s="173">
        <f>COUNTIF($Q53:$AU53,"l")</f>
        <v>0</v>
      </c>
      <c r="BI53" s="173">
        <f>COUNTIF($Q53:$AU53,"m")</f>
        <v>0</v>
      </c>
      <c r="BJ53" s="173">
        <f>COUNTIF($Q53:$AU53,"n")</f>
        <v>0</v>
      </c>
      <c r="BK53" s="173">
        <f>COUNTIF($Q53:$AU53,"o")</f>
        <v>0</v>
      </c>
      <c r="BL53" s="173" t="str">
        <f t="shared" si="118"/>
        <v>0</v>
      </c>
      <c r="BM53" s="173" t="str">
        <f t="shared" si="119"/>
        <v>0</v>
      </c>
      <c r="BN53" s="173" t="str">
        <f t="shared" si="120"/>
        <v>0</v>
      </c>
      <c r="BO53" s="173" t="str">
        <f t="shared" si="121"/>
        <v>0</v>
      </c>
      <c r="BP53" s="173" t="str">
        <f t="shared" si="122"/>
        <v>0</v>
      </c>
      <c r="BQ53" s="173" t="str">
        <f t="shared" si="123"/>
        <v>0</v>
      </c>
      <c r="BR53" s="173" t="str">
        <f t="shared" si="124"/>
        <v>0</v>
      </c>
      <c r="BS53" s="173" t="str">
        <f t="shared" si="125"/>
        <v>0</v>
      </c>
      <c r="BT53" s="173" t="str">
        <f t="shared" si="126"/>
        <v>0</v>
      </c>
      <c r="BU53" s="173" t="str">
        <f t="shared" si="127"/>
        <v>0</v>
      </c>
      <c r="BV53" s="173" t="str">
        <f t="shared" si="128"/>
        <v>0</v>
      </c>
      <c r="BW53" s="173" t="str">
        <f t="shared" si="129"/>
        <v>0</v>
      </c>
      <c r="BX53" s="173" t="str">
        <f t="shared" si="130"/>
        <v>0</v>
      </c>
      <c r="BY53" s="173" t="str">
        <f t="shared" si="131"/>
        <v>0</v>
      </c>
      <c r="BZ53" s="173" t="str">
        <f t="shared" si="132"/>
        <v>0</v>
      </c>
      <c r="CB53" s="176"/>
    </row>
    <row r="54" spans="1:80" ht="20.100000000000001" customHeight="1" thickBot="1">
      <c r="A54" s="174"/>
      <c r="B54" s="108" t="s">
        <v>63</v>
      </c>
      <c r="C54" s="108">
        <v>0.41666666666666669</v>
      </c>
      <c r="D54" s="242" t="s">
        <v>351</v>
      </c>
      <c r="E54" s="243"/>
      <c r="F54" s="243"/>
      <c r="G54" s="243"/>
      <c r="H54" s="244"/>
      <c r="I54" s="109"/>
      <c r="J54" s="109"/>
      <c r="K54" s="214"/>
      <c r="L54" s="214"/>
      <c r="M54" s="169"/>
      <c r="N54" s="220"/>
      <c r="O54" s="222"/>
      <c r="Q54" s="172"/>
      <c r="R54" s="172"/>
      <c r="S54" s="172"/>
      <c r="T54" s="171"/>
      <c r="U54" s="171"/>
      <c r="V54" s="172"/>
      <c r="W54" s="172"/>
      <c r="X54" s="172"/>
      <c r="Y54" s="172"/>
      <c r="Z54" s="172"/>
      <c r="AA54" s="171"/>
      <c r="AB54" s="171"/>
      <c r="AC54" s="172"/>
      <c r="AD54" s="172"/>
      <c r="AE54" s="172"/>
      <c r="AF54" s="172"/>
      <c r="AG54" s="172"/>
      <c r="AH54" s="171"/>
      <c r="AI54" s="171"/>
      <c r="AJ54" s="172"/>
      <c r="AK54" s="172"/>
      <c r="AL54" s="172"/>
      <c r="AM54" s="172"/>
      <c r="AN54" s="172"/>
      <c r="AO54" s="171"/>
      <c r="AP54" s="171"/>
      <c r="AQ54" s="172"/>
      <c r="AR54" s="172"/>
      <c r="AS54" s="172"/>
      <c r="AT54" s="172"/>
      <c r="AU54" s="172"/>
      <c r="AW54" s="173">
        <f>COUNTIF($Q54:$AU54,"a")</f>
        <v>0</v>
      </c>
      <c r="AX54" s="173">
        <f>COUNTIF($Q54:$AU54,"b")</f>
        <v>0</v>
      </c>
      <c r="AY54" s="173">
        <f>COUNTIF($Q54:$AU54,"c")</f>
        <v>0</v>
      </c>
      <c r="AZ54" s="173">
        <f>COUNTIF($Q54:$AU54,"d")</f>
        <v>0</v>
      </c>
      <c r="BA54" s="173">
        <f>COUNTIF($Q54:$AU54,"e")</f>
        <v>0</v>
      </c>
      <c r="BB54" s="173">
        <f>COUNTIF($Q54:$AU54,"f")</f>
        <v>0</v>
      </c>
      <c r="BC54" s="173">
        <f>COUNTIF($Q54:$AU54,"g")</f>
        <v>0</v>
      </c>
      <c r="BD54" s="173">
        <f>COUNTIF($Q54:$AU54,"h")</f>
        <v>0</v>
      </c>
      <c r="BE54" s="173">
        <f>COUNTIF($Q54:$AU54,"i")</f>
        <v>0</v>
      </c>
      <c r="BF54" s="173">
        <f>COUNTIF($Q54:$AU54,"j")</f>
        <v>0</v>
      </c>
      <c r="BG54" s="173">
        <f>COUNTIF($Q54:$AU54,"k")</f>
        <v>0</v>
      </c>
      <c r="BH54" s="173">
        <f>COUNTIF($Q54:$AU54,"l")</f>
        <v>0</v>
      </c>
      <c r="BI54" s="173">
        <f>COUNTIF($Q54:$AU54,"m")</f>
        <v>0</v>
      </c>
      <c r="BJ54" s="173">
        <f>COUNTIF($Q54:$AU54,"n")</f>
        <v>0</v>
      </c>
      <c r="BK54" s="173">
        <f>COUNTIF($Q54:$AU54,"o")</f>
        <v>0</v>
      </c>
      <c r="BL54" s="173" t="str">
        <f t="shared" si="25"/>
        <v>0</v>
      </c>
      <c r="BM54" s="173" t="str">
        <f t="shared" si="26"/>
        <v>0</v>
      </c>
      <c r="BN54" s="173" t="str">
        <f t="shared" si="27"/>
        <v>0</v>
      </c>
      <c r="BO54" s="173" t="str">
        <f t="shared" si="28"/>
        <v>0</v>
      </c>
      <c r="BP54" s="173" t="str">
        <f t="shared" si="29"/>
        <v>0</v>
      </c>
      <c r="BQ54" s="173" t="str">
        <f t="shared" si="30"/>
        <v>0</v>
      </c>
      <c r="BR54" s="173" t="str">
        <f t="shared" si="31"/>
        <v>0</v>
      </c>
      <c r="BS54" s="173" t="str">
        <f t="shared" si="32"/>
        <v>0</v>
      </c>
      <c r="BT54" s="173" t="str">
        <f t="shared" si="33"/>
        <v>0</v>
      </c>
      <c r="BU54" s="173" t="str">
        <f t="shared" si="34"/>
        <v>0</v>
      </c>
      <c r="BV54" s="173" t="str">
        <f t="shared" si="35"/>
        <v>0</v>
      </c>
      <c r="BW54" s="173" t="str">
        <f t="shared" si="36"/>
        <v>0</v>
      </c>
      <c r="BX54" s="173" t="str">
        <f t="shared" si="37"/>
        <v>0</v>
      </c>
      <c r="BY54" s="173" t="str">
        <f t="shared" si="38"/>
        <v>0</v>
      </c>
      <c r="BZ54" s="173" t="str">
        <f t="shared" si="39"/>
        <v>0</v>
      </c>
      <c r="CB54" s="176"/>
    </row>
    <row r="55" spans="1:80" ht="20.100000000000001" customHeight="1" thickBot="1">
      <c r="A55" s="168"/>
      <c r="B55" s="78" t="s">
        <v>64</v>
      </c>
      <c r="C55" s="78">
        <v>0.43402777777777773</v>
      </c>
      <c r="D55" s="80" t="s">
        <v>146</v>
      </c>
      <c r="E55" s="80" t="s">
        <v>164</v>
      </c>
      <c r="F55" s="80" t="s">
        <v>182</v>
      </c>
      <c r="G55" s="80" t="s">
        <v>200</v>
      </c>
      <c r="H55" s="110" t="s">
        <v>218</v>
      </c>
      <c r="I55" s="111">
        <v>181</v>
      </c>
      <c r="J55" s="111">
        <f>$I55*'Campaign Total'!$F$47</f>
        <v>181</v>
      </c>
      <c r="K55" s="213">
        <f>I55/1.95583</f>
        <v>92.543830496515554</v>
      </c>
      <c r="L55" s="213">
        <f>J55/1.95583</f>
        <v>92.543830496515554</v>
      </c>
      <c r="M55" s="169">
        <f>SUM(AW55:BK55)</f>
        <v>0</v>
      </c>
      <c r="N55" s="220">
        <f>SUM(BL55:BZ55)</f>
        <v>0</v>
      </c>
      <c r="O55" s="222">
        <f t="shared" si="55"/>
        <v>0</v>
      </c>
      <c r="Q55" s="175"/>
      <c r="R55" s="175"/>
      <c r="S55" s="175"/>
      <c r="T55" s="171"/>
      <c r="U55" s="171"/>
      <c r="V55" s="175"/>
      <c r="W55" s="175"/>
      <c r="X55" s="175"/>
      <c r="Y55" s="175"/>
      <c r="Z55" s="175"/>
      <c r="AA55" s="171"/>
      <c r="AB55" s="171"/>
      <c r="AC55" s="175"/>
      <c r="AD55" s="175"/>
      <c r="AE55" s="175"/>
      <c r="AF55" s="175"/>
      <c r="AG55" s="175"/>
      <c r="AH55" s="171"/>
      <c r="AI55" s="171"/>
      <c r="AJ55" s="175"/>
      <c r="AK55" s="175"/>
      <c r="AL55" s="175"/>
      <c r="AM55" s="175"/>
      <c r="AN55" s="175"/>
      <c r="AO55" s="171"/>
      <c r="AP55" s="171"/>
      <c r="AQ55" s="175"/>
      <c r="AR55" s="175"/>
      <c r="AS55" s="175"/>
      <c r="AT55" s="175"/>
      <c r="AU55" s="175"/>
      <c r="AW55" s="173">
        <f>COUNTIF($Q55:$AU55,"a")</f>
        <v>0</v>
      </c>
      <c r="AX55" s="173">
        <f>COUNTIF($Q55:$AU55,"b")</f>
        <v>0</v>
      </c>
      <c r="AY55" s="173">
        <f>COUNTIF($Q55:$AU55,"c")</f>
        <v>0</v>
      </c>
      <c r="AZ55" s="173">
        <f>COUNTIF($Q55:$AU55,"d")</f>
        <v>0</v>
      </c>
      <c r="BA55" s="173">
        <f>COUNTIF($Q55:$AU55,"e")</f>
        <v>0</v>
      </c>
      <c r="BB55" s="173">
        <f>COUNTIF($Q55:$AU55,"f")</f>
        <v>0</v>
      </c>
      <c r="BC55" s="173">
        <f>COUNTIF($Q55:$AU55,"g")</f>
        <v>0</v>
      </c>
      <c r="BD55" s="173">
        <f>COUNTIF($Q55:$AU55,"h")</f>
        <v>0</v>
      </c>
      <c r="BE55" s="173">
        <f>COUNTIF($Q55:$AU55,"i")</f>
        <v>0</v>
      </c>
      <c r="BF55" s="173">
        <f>COUNTIF($Q55:$AU55,"j")</f>
        <v>0</v>
      </c>
      <c r="BG55" s="173">
        <f>COUNTIF($Q55:$AU55,"k")</f>
        <v>0</v>
      </c>
      <c r="BH55" s="173">
        <f>COUNTIF($Q55:$AU55,"l")</f>
        <v>0</v>
      </c>
      <c r="BI55" s="173">
        <f>COUNTIF($Q55:$AU55,"m")</f>
        <v>0</v>
      </c>
      <c r="BJ55" s="173">
        <f>COUNTIF($Q55:$AU55,"n")</f>
        <v>0</v>
      </c>
      <c r="BK55" s="173">
        <f>COUNTIF($Q55:$AU55,"o")</f>
        <v>0</v>
      </c>
      <c r="BL55" s="173" t="str">
        <f t="shared" si="25"/>
        <v>0</v>
      </c>
      <c r="BM55" s="173" t="str">
        <f t="shared" si="26"/>
        <v>0</v>
      </c>
      <c r="BN55" s="173" t="str">
        <f t="shared" si="27"/>
        <v>0</v>
      </c>
      <c r="BO55" s="173" t="str">
        <f t="shared" si="28"/>
        <v>0</v>
      </c>
      <c r="BP55" s="173" t="str">
        <f t="shared" si="29"/>
        <v>0</v>
      </c>
      <c r="BQ55" s="173" t="str">
        <f t="shared" si="30"/>
        <v>0</v>
      </c>
      <c r="BR55" s="173" t="str">
        <f t="shared" si="31"/>
        <v>0</v>
      </c>
      <c r="BS55" s="173" t="str">
        <f t="shared" si="32"/>
        <v>0</v>
      </c>
      <c r="BT55" s="173" t="str">
        <f t="shared" si="33"/>
        <v>0</v>
      </c>
      <c r="BU55" s="173" t="str">
        <f t="shared" si="34"/>
        <v>0</v>
      </c>
      <c r="BV55" s="173" t="str">
        <f t="shared" si="35"/>
        <v>0</v>
      </c>
      <c r="BW55" s="173" t="str">
        <f t="shared" si="36"/>
        <v>0</v>
      </c>
      <c r="BX55" s="173" t="str">
        <f t="shared" si="37"/>
        <v>0</v>
      </c>
      <c r="BY55" s="173" t="str">
        <f t="shared" si="38"/>
        <v>0</v>
      </c>
      <c r="BZ55" s="173" t="str">
        <f t="shared" si="39"/>
        <v>0</v>
      </c>
      <c r="CB55" s="176"/>
    </row>
    <row r="56" spans="1:80" ht="20.100000000000001" customHeight="1" thickBot="1">
      <c r="A56" s="174"/>
      <c r="B56" s="108" t="s">
        <v>63</v>
      </c>
      <c r="C56" s="108">
        <v>0.4375</v>
      </c>
      <c r="D56" s="242" t="s">
        <v>351</v>
      </c>
      <c r="E56" s="243"/>
      <c r="F56" s="243"/>
      <c r="G56" s="243"/>
      <c r="H56" s="244"/>
      <c r="I56" s="109"/>
      <c r="J56" s="109"/>
      <c r="K56" s="214"/>
      <c r="L56" s="214"/>
      <c r="M56" s="169"/>
      <c r="N56" s="220"/>
      <c r="O56" s="222"/>
      <c r="Q56" s="172"/>
      <c r="R56" s="172"/>
      <c r="S56" s="172"/>
      <c r="T56" s="171"/>
      <c r="U56" s="171"/>
      <c r="V56" s="172"/>
      <c r="W56" s="172"/>
      <c r="X56" s="172"/>
      <c r="Y56" s="172"/>
      <c r="Z56" s="172"/>
      <c r="AA56" s="171"/>
      <c r="AB56" s="171"/>
      <c r="AC56" s="172"/>
      <c r="AD56" s="172"/>
      <c r="AE56" s="172"/>
      <c r="AF56" s="172"/>
      <c r="AG56" s="172"/>
      <c r="AH56" s="171"/>
      <c r="AI56" s="171"/>
      <c r="AJ56" s="172"/>
      <c r="AK56" s="172"/>
      <c r="AL56" s="172"/>
      <c r="AM56" s="172"/>
      <c r="AN56" s="172"/>
      <c r="AO56" s="171"/>
      <c r="AP56" s="171"/>
      <c r="AQ56" s="172"/>
      <c r="AR56" s="172"/>
      <c r="AS56" s="172"/>
      <c r="AT56" s="172"/>
      <c r="AU56" s="172"/>
      <c r="AW56" s="173">
        <f>COUNTIF($Q56:$AU56,"a")</f>
        <v>0</v>
      </c>
      <c r="AX56" s="173">
        <f>COUNTIF($Q56:$AU56,"b")</f>
        <v>0</v>
      </c>
      <c r="AY56" s="173">
        <f>COUNTIF($Q56:$AU56,"c")</f>
        <v>0</v>
      </c>
      <c r="AZ56" s="173">
        <f>COUNTIF($Q56:$AU56,"d")</f>
        <v>0</v>
      </c>
      <c r="BA56" s="173">
        <f>COUNTIF($Q56:$AU56,"e")</f>
        <v>0</v>
      </c>
      <c r="BB56" s="173">
        <f>COUNTIF($Q56:$AU56,"f")</f>
        <v>0</v>
      </c>
      <c r="BC56" s="173">
        <f>COUNTIF($Q56:$AU56,"g")</f>
        <v>0</v>
      </c>
      <c r="BD56" s="173">
        <f>COUNTIF($Q56:$AU56,"h")</f>
        <v>0</v>
      </c>
      <c r="BE56" s="173">
        <f>COUNTIF($Q56:$AU56,"i")</f>
        <v>0</v>
      </c>
      <c r="BF56" s="173">
        <f>COUNTIF($Q56:$AU56,"j")</f>
        <v>0</v>
      </c>
      <c r="BG56" s="173">
        <f>COUNTIF($Q56:$AU56,"k")</f>
        <v>0</v>
      </c>
      <c r="BH56" s="173">
        <f>COUNTIF($Q56:$AU56,"l")</f>
        <v>0</v>
      </c>
      <c r="BI56" s="173">
        <f>COUNTIF($Q56:$AU56,"m")</f>
        <v>0</v>
      </c>
      <c r="BJ56" s="173">
        <f>COUNTIF($Q56:$AU56,"n")</f>
        <v>0</v>
      </c>
      <c r="BK56" s="173">
        <f>COUNTIF($Q56:$AU56,"o")</f>
        <v>0</v>
      </c>
      <c r="BL56" s="173" t="str">
        <f t="shared" ref="BL56" si="133">IF(AW56&gt;0,($J56*AW56*$F$14),"0")</f>
        <v>0</v>
      </c>
      <c r="BM56" s="173" t="str">
        <f t="shared" ref="BM56" si="134">IF(AX56&gt;0,($J56*AX56*$F$15),"0")</f>
        <v>0</v>
      </c>
      <c r="BN56" s="173" t="str">
        <f t="shared" ref="BN56" si="135">IF(AY56&gt;0,($J56*AY56*$F$16),"0")</f>
        <v>0</v>
      </c>
      <c r="BO56" s="173" t="str">
        <f t="shared" ref="BO56" si="136">IF(AZ56&gt;0,($J56*AZ56*$F$17),"0")</f>
        <v>0</v>
      </c>
      <c r="BP56" s="173" t="str">
        <f t="shared" ref="BP56" si="137">IF(BA56&gt;0,($J56*BA56*$F$17),"0")</f>
        <v>0</v>
      </c>
      <c r="BQ56" s="173" t="str">
        <f t="shared" ref="BQ56" si="138">IF(BB56&gt;0,($J56*BB56*$F$19),"0")</f>
        <v>0</v>
      </c>
      <c r="BR56" s="173" t="str">
        <f t="shared" ref="BR56" si="139">IF(BC56&gt;0,($J56*BC56*$F$20),"0")</f>
        <v>0</v>
      </c>
      <c r="BS56" s="173" t="str">
        <f t="shared" ref="BS56" si="140">IF(BD56&gt;0,($J56*BD56*$F$21),"0")</f>
        <v>0</v>
      </c>
      <c r="BT56" s="173" t="str">
        <f t="shared" ref="BT56" si="141">IF(BE56&gt;0,($J56*BE56*$F$22),"0")</f>
        <v>0</v>
      </c>
      <c r="BU56" s="173" t="str">
        <f t="shared" ref="BU56" si="142">IF(BF56&gt;0,($J56*BF56*$F$23),"0")</f>
        <v>0</v>
      </c>
      <c r="BV56" s="173" t="str">
        <f t="shared" ref="BV56" si="143">IF(BG56&gt;0,($J56*BG56*$F$24),"0")</f>
        <v>0</v>
      </c>
      <c r="BW56" s="173" t="str">
        <f t="shared" ref="BW56" si="144">IF(BH56&gt;0,($J56*BH56*$F$25),"0")</f>
        <v>0</v>
      </c>
      <c r="BX56" s="173" t="str">
        <f t="shared" ref="BX56" si="145">IF(BI56&gt;0,($J56*BI56*$F$26),"0")</f>
        <v>0</v>
      </c>
      <c r="BY56" s="173" t="str">
        <f t="shared" ref="BY56" si="146">IF(BJ56&gt;0,($J56*BJ56*$F$27),"0")</f>
        <v>0</v>
      </c>
      <c r="BZ56" s="173" t="str">
        <f t="shared" ref="BZ56" si="147">IF(BK56&gt;0,($J56*BK56*$F$28),"0")</f>
        <v>0</v>
      </c>
      <c r="CB56" s="176"/>
    </row>
    <row r="57" spans="1:80" ht="20.100000000000001" customHeight="1" thickBot="1">
      <c r="A57" s="174"/>
      <c r="B57" s="78" t="s">
        <v>64</v>
      </c>
      <c r="C57" s="78">
        <v>0.4548611111111111</v>
      </c>
      <c r="D57" s="80" t="s">
        <v>147</v>
      </c>
      <c r="E57" s="80" t="s">
        <v>165</v>
      </c>
      <c r="F57" s="80" t="s">
        <v>183</v>
      </c>
      <c r="G57" s="80" t="s">
        <v>201</v>
      </c>
      <c r="H57" s="110" t="s">
        <v>219</v>
      </c>
      <c r="I57" s="111">
        <v>202</v>
      </c>
      <c r="J57" s="111">
        <f>$I57*'Campaign Total'!$F$47</f>
        <v>202</v>
      </c>
      <c r="K57" s="213">
        <f>I57/1.95583</f>
        <v>103.28096000163613</v>
      </c>
      <c r="L57" s="213">
        <f>J57/1.95583</f>
        <v>103.28096000163613</v>
      </c>
      <c r="M57" s="169">
        <f>SUM(AW57:BK57)</f>
        <v>0</v>
      </c>
      <c r="N57" s="220">
        <f>SUM(BL57:BZ57)</f>
        <v>0</v>
      </c>
      <c r="O57" s="222">
        <f t="shared" si="55"/>
        <v>0</v>
      </c>
      <c r="Q57" s="175"/>
      <c r="R57" s="175"/>
      <c r="S57" s="175"/>
      <c r="T57" s="171"/>
      <c r="U57" s="171"/>
      <c r="V57" s="175"/>
      <c r="W57" s="175"/>
      <c r="X57" s="175"/>
      <c r="Y57" s="175"/>
      <c r="Z57" s="175"/>
      <c r="AA57" s="171"/>
      <c r="AB57" s="171"/>
      <c r="AC57" s="175"/>
      <c r="AD57" s="175"/>
      <c r="AE57" s="175"/>
      <c r="AF57" s="175"/>
      <c r="AG57" s="175"/>
      <c r="AH57" s="171"/>
      <c r="AI57" s="171"/>
      <c r="AJ57" s="175"/>
      <c r="AK57" s="175"/>
      <c r="AL57" s="175"/>
      <c r="AM57" s="175"/>
      <c r="AN57" s="175"/>
      <c r="AO57" s="171"/>
      <c r="AP57" s="171"/>
      <c r="AQ57" s="175"/>
      <c r="AR57" s="175"/>
      <c r="AS57" s="175"/>
      <c r="AT57" s="175"/>
      <c r="AU57" s="175"/>
      <c r="AW57" s="173">
        <f>COUNTIF($Q57:$AU57,"a")</f>
        <v>0</v>
      </c>
      <c r="AX57" s="173">
        <f>COUNTIF($Q57:$AU57,"b")</f>
        <v>0</v>
      </c>
      <c r="AY57" s="173">
        <f>COUNTIF($Q57:$AU57,"c")</f>
        <v>0</v>
      </c>
      <c r="AZ57" s="173">
        <f>COUNTIF($Q57:$AU57,"d")</f>
        <v>0</v>
      </c>
      <c r="BA57" s="173">
        <f>COUNTIF($Q57:$AU57,"e")</f>
        <v>0</v>
      </c>
      <c r="BB57" s="173">
        <f>COUNTIF($Q57:$AU57,"f")</f>
        <v>0</v>
      </c>
      <c r="BC57" s="173">
        <f>COUNTIF($Q57:$AU57,"g")</f>
        <v>0</v>
      </c>
      <c r="BD57" s="173">
        <f>COUNTIF($Q57:$AU57,"h")</f>
        <v>0</v>
      </c>
      <c r="BE57" s="173">
        <f>COUNTIF($Q57:$AU57,"i")</f>
        <v>0</v>
      </c>
      <c r="BF57" s="173">
        <f>COUNTIF($Q57:$AU57,"j")</f>
        <v>0</v>
      </c>
      <c r="BG57" s="173">
        <f>COUNTIF($Q57:$AU57,"k")</f>
        <v>0</v>
      </c>
      <c r="BH57" s="173">
        <f>COUNTIF($Q57:$AU57,"l")</f>
        <v>0</v>
      </c>
      <c r="BI57" s="173">
        <f>COUNTIF($Q57:$AU57,"m")</f>
        <v>0</v>
      </c>
      <c r="BJ57" s="173">
        <f>COUNTIF($Q57:$AU57,"n")</f>
        <v>0</v>
      </c>
      <c r="BK57" s="173">
        <f>COUNTIF($Q57:$AU57,"o")</f>
        <v>0</v>
      </c>
      <c r="BL57" s="173" t="str">
        <f t="shared" si="25"/>
        <v>0</v>
      </c>
      <c r="BM57" s="173" t="str">
        <f t="shared" si="26"/>
        <v>0</v>
      </c>
      <c r="BN57" s="173" t="str">
        <f t="shared" si="27"/>
        <v>0</v>
      </c>
      <c r="BO57" s="173" t="str">
        <f t="shared" si="28"/>
        <v>0</v>
      </c>
      <c r="BP57" s="173" t="str">
        <f t="shared" si="29"/>
        <v>0</v>
      </c>
      <c r="BQ57" s="173" t="str">
        <f t="shared" si="30"/>
        <v>0</v>
      </c>
      <c r="BR57" s="173" t="str">
        <f t="shared" si="31"/>
        <v>0</v>
      </c>
      <c r="BS57" s="173" t="str">
        <f t="shared" si="32"/>
        <v>0</v>
      </c>
      <c r="BT57" s="173" t="str">
        <f t="shared" si="33"/>
        <v>0</v>
      </c>
      <c r="BU57" s="173" t="str">
        <f t="shared" si="34"/>
        <v>0</v>
      </c>
      <c r="BV57" s="173" t="str">
        <f t="shared" si="35"/>
        <v>0</v>
      </c>
      <c r="BW57" s="173" t="str">
        <f t="shared" si="36"/>
        <v>0</v>
      </c>
      <c r="BX57" s="173" t="str">
        <f t="shared" si="37"/>
        <v>0</v>
      </c>
      <c r="BY57" s="173" t="str">
        <f t="shared" si="38"/>
        <v>0</v>
      </c>
      <c r="BZ57" s="173" t="str">
        <f t="shared" si="39"/>
        <v>0</v>
      </c>
      <c r="CB57" s="176"/>
    </row>
    <row r="58" spans="1:80" ht="20.100000000000001" customHeight="1" thickBot="1">
      <c r="A58" s="174"/>
      <c r="B58" s="108" t="s">
        <v>63</v>
      </c>
      <c r="C58" s="108">
        <v>0.45833333333333331</v>
      </c>
      <c r="D58" s="242" t="s">
        <v>351</v>
      </c>
      <c r="E58" s="243"/>
      <c r="F58" s="243"/>
      <c r="G58" s="243"/>
      <c r="H58" s="244"/>
      <c r="I58" s="205"/>
      <c r="J58" s="109"/>
      <c r="K58" s="214"/>
      <c r="L58" s="214"/>
      <c r="M58" s="169"/>
      <c r="N58" s="220"/>
      <c r="O58" s="222"/>
      <c r="Q58" s="172"/>
      <c r="R58" s="172"/>
      <c r="S58" s="172"/>
      <c r="T58" s="171"/>
      <c r="U58" s="171"/>
      <c r="V58" s="172"/>
      <c r="W58" s="172"/>
      <c r="X58" s="172"/>
      <c r="Y58" s="172"/>
      <c r="Z58" s="172"/>
      <c r="AA58" s="171"/>
      <c r="AB58" s="171"/>
      <c r="AC58" s="172"/>
      <c r="AD58" s="172"/>
      <c r="AE58" s="172"/>
      <c r="AF58" s="172"/>
      <c r="AG58" s="172"/>
      <c r="AH58" s="171"/>
      <c r="AI58" s="171"/>
      <c r="AJ58" s="172"/>
      <c r="AK58" s="172"/>
      <c r="AL58" s="172"/>
      <c r="AM58" s="172"/>
      <c r="AN58" s="172"/>
      <c r="AO58" s="171"/>
      <c r="AP58" s="171"/>
      <c r="AQ58" s="172"/>
      <c r="AR58" s="172"/>
      <c r="AS58" s="172"/>
      <c r="AT58" s="172"/>
      <c r="AU58" s="172"/>
      <c r="AW58" s="173">
        <f>COUNTIF($Q58:$AU58,"a")</f>
        <v>0</v>
      </c>
      <c r="AX58" s="173">
        <f>COUNTIF($Q58:$AU58,"b")</f>
        <v>0</v>
      </c>
      <c r="AY58" s="173">
        <f>COUNTIF($Q58:$AU58,"c")</f>
        <v>0</v>
      </c>
      <c r="AZ58" s="173">
        <f>COUNTIF($Q58:$AU58,"d")</f>
        <v>0</v>
      </c>
      <c r="BA58" s="173">
        <f>COUNTIF($Q58:$AU58,"e")</f>
        <v>0</v>
      </c>
      <c r="BB58" s="173">
        <f>COUNTIF($Q58:$AU58,"f")</f>
        <v>0</v>
      </c>
      <c r="BC58" s="173">
        <f>COUNTIF($Q58:$AU58,"g")</f>
        <v>0</v>
      </c>
      <c r="BD58" s="173">
        <f>COUNTIF($Q58:$AU58,"h")</f>
        <v>0</v>
      </c>
      <c r="BE58" s="173">
        <f>COUNTIF($Q58:$AU58,"i")</f>
        <v>0</v>
      </c>
      <c r="BF58" s="173">
        <f>COUNTIF($Q58:$AU58,"j")</f>
        <v>0</v>
      </c>
      <c r="BG58" s="173">
        <f>COUNTIF($Q58:$AU58,"k")</f>
        <v>0</v>
      </c>
      <c r="BH58" s="173">
        <f>COUNTIF($Q58:$AU58,"l")</f>
        <v>0</v>
      </c>
      <c r="BI58" s="173">
        <f>COUNTIF($Q58:$AU58,"m")</f>
        <v>0</v>
      </c>
      <c r="BJ58" s="173">
        <f>COUNTIF($Q58:$AU58,"n")</f>
        <v>0</v>
      </c>
      <c r="BK58" s="173">
        <f>COUNTIF($Q58:$AU58,"o")</f>
        <v>0</v>
      </c>
      <c r="BL58" s="173" t="str">
        <f t="shared" si="25"/>
        <v>0</v>
      </c>
      <c r="BM58" s="173" t="str">
        <f t="shared" si="26"/>
        <v>0</v>
      </c>
      <c r="BN58" s="173" t="str">
        <f t="shared" si="27"/>
        <v>0</v>
      </c>
      <c r="BO58" s="173" t="str">
        <f t="shared" si="28"/>
        <v>0</v>
      </c>
      <c r="BP58" s="173" t="str">
        <f t="shared" si="29"/>
        <v>0</v>
      </c>
      <c r="BQ58" s="173" t="str">
        <f t="shared" si="30"/>
        <v>0</v>
      </c>
      <c r="BR58" s="173" t="str">
        <f t="shared" si="31"/>
        <v>0</v>
      </c>
      <c r="BS58" s="173" t="str">
        <f t="shared" si="32"/>
        <v>0</v>
      </c>
      <c r="BT58" s="173" t="str">
        <f t="shared" si="33"/>
        <v>0</v>
      </c>
      <c r="BU58" s="173" t="str">
        <f t="shared" si="34"/>
        <v>0</v>
      </c>
      <c r="BV58" s="173" t="str">
        <f t="shared" si="35"/>
        <v>0</v>
      </c>
      <c r="BW58" s="173" t="str">
        <f t="shared" si="36"/>
        <v>0</v>
      </c>
      <c r="BX58" s="173" t="str">
        <f t="shared" si="37"/>
        <v>0</v>
      </c>
      <c r="BY58" s="173" t="str">
        <f t="shared" si="38"/>
        <v>0</v>
      </c>
      <c r="BZ58" s="173" t="str">
        <f t="shared" si="39"/>
        <v>0</v>
      </c>
      <c r="CB58" s="176"/>
    </row>
    <row r="59" spans="1:80" ht="20.100000000000001" customHeight="1" thickBot="1">
      <c r="A59" s="174"/>
      <c r="B59" s="78" t="s">
        <v>64</v>
      </c>
      <c r="C59" s="112">
        <v>0.47222222222222227</v>
      </c>
      <c r="D59" s="80" t="s">
        <v>148</v>
      </c>
      <c r="E59" s="80" t="s">
        <v>166</v>
      </c>
      <c r="F59" s="80" t="s">
        <v>184</v>
      </c>
      <c r="G59" s="80" t="s">
        <v>202</v>
      </c>
      <c r="H59" s="110" t="s">
        <v>220</v>
      </c>
      <c r="I59" s="111">
        <v>201</v>
      </c>
      <c r="J59" s="111">
        <f>$I59*'Campaign Total'!$F$47</f>
        <v>201</v>
      </c>
      <c r="K59" s="213">
        <f>I59/1.95583</f>
        <v>102.76966812043992</v>
      </c>
      <c r="L59" s="213">
        <f>J59/1.95583</f>
        <v>102.76966812043992</v>
      </c>
      <c r="M59" s="169">
        <f>SUM(AW59:BK59)</f>
        <v>0</v>
      </c>
      <c r="N59" s="220">
        <f>SUM(BL59:BZ59)</f>
        <v>0</v>
      </c>
      <c r="O59" s="222">
        <f t="shared" si="55"/>
        <v>0</v>
      </c>
      <c r="Q59" s="175"/>
      <c r="R59" s="175"/>
      <c r="S59" s="175"/>
      <c r="T59" s="171"/>
      <c r="U59" s="171"/>
      <c r="V59" s="175"/>
      <c r="W59" s="175"/>
      <c r="X59" s="175"/>
      <c r="Y59" s="175"/>
      <c r="Z59" s="175"/>
      <c r="AA59" s="171"/>
      <c r="AB59" s="171"/>
      <c r="AC59" s="175"/>
      <c r="AD59" s="175"/>
      <c r="AE59" s="175"/>
      <c r="AF59" s="175"/>
      <c r="AG59" s="175"/>
      <c r="AH59" s="171"/>
      <c r="AI59" s="171"/>
      <c r="AJ59" s="175"/>
      <c r="AK59" s="175"/>
      <c r="AL59" s="175"/>
      <c r="AM59" s="175"/>
      <c r="AN59" s="175"/>
      <c r="AO59" s="171"/>
      <c r="AP59" s="171"/>
      <c r="AQ59" s="175"/>
      <c r="AR59" s="175"/>
      <c r="AS59" s="175"/>
      <c r="AT59" s="175"/>
      <c r="AU59" s="175"/>
      <c r="AW59" s="173">
        <f>COUNTIF($Q59:$AU59,"a")</f>
        <v>0</v>
      </c>
      <c r="AX59" s="173">
        <f>COUNTIF($Q59:$AU59,"b")</f>
        <v>0</v>
      </c>
      <c r="AY59" s="173">
        <f>COUNTIF($Q59:$AU59,"c")</f>
        <v>0</v>
      </c>
      <c r="AZ59" s="173">
        <f>COUNTIF($Q59:$AU59,"d")</f>
        <v>0</v>
      </c>
      <c r="BA59" s="173">
        <f>COUNTIF($Q59:$AU59,"e")</f>
        <v>0</v>
      </c>
      <c r="BB59" s="173">
        <f>COUNTIF($Q59:$AU59,"f")</f>
        <v>0</v>
      </c>
      <c r="BC59" s="173">
        <f>COUNTIF($Q59:$AU59,"g")</f>
        <v>0</v>
      </c>
      <c r="BD59" s="173">
        <f>COUNTIF($Q59:$AU59,"h")</f>
        <v>0</v>
      </c>
      <c r="BE59" s="173">
        <f>COUNTIF($Q59:$AU59,"i")</f>
        <v>0</v>
      </c>
      <c r="BF59" s="173">
        <f>COUNTIF($Q59:$AU59,"j")</f>
        <v>0</v>
      </c>
      <c r="BG59" s="173">
        <f>COUNTIF($Q59:$AU59,"k")</f>
        <v>0</v>
      </c>
      <c r="BH59" s="173">
        <f>COUNTIF($Q59:$AU59,"l")</f>
        <v>0</v>
      </c>
      <c r="BI59" s="173">
        <f>COUNTIF($Q59:$AU59,"m")</f>
        <v>0</v>
      </c>
      <c r="BJ59" s="173">
        <f>COUNTIF($Q59:$AU59,"n")</f>
        <v>0</v>
      </c>
      <c r="BK59" s="173">
        <f>COUNTIF($Q59:$AU59,"o")</f>
        <v>0</v>
      </c>
      <c r="BL59" s="173" t="str">
        <f t="shared" si="25"/>
        <v>0</v>
      </c>
      <c r="BM59" s="173" t="str">
        <f t="shared" si="26"/>
        <v>0</v>
      </c>
      <c r="BN59" s="173" t="str">
        <f t="shared" si="27"/>
        <v>0</v>
      </c>
      <c r="BO59" s="173" t="str">
        <f t="shared" si="28"/>
        <v>0</v>
      </c>
      <c r="BP59" s="173" t="str">
        <f t="shared" si="29"/>
        <v>0</v>
      </c>
      <c r="BQ59" s="173" t="str">
        <f t="shared" si="30"/>
        <v>0</v>
      </c>
      <c r="BR59" s="173" t="str">
        <f t="shared" si="31"/>
        <v>0</v>
      </c>
      <c r="BS59" s="173" t="str">
        <f t="shared" si="32"/>
        <v>0</v>
      </c>
      <c r="BT59" s="173" t="str">
        <f t="shared" si="33"/>
        <v>0</v>
      </c>
      <c r="BU59" s="173" t="str">
        <f t="shared" si="34"/>
        <v>0</v>
      </c>
      <c r="BV59" s="173" t="str">
        <f t="shared" si="35"/>
        <v>0</v>
      </c>
      <c r="BW59" s="173" t="str">
        <f t="shared" si="36"/>
        <v>0</v>
      </c>
      <c r="BX59" s="173" t="str">
        <f t="shared" si="37"/>
        <v>0</v>
      </c>
      <c r="BY59" s="173" t="str">
        <f t="shared" si="38"/>
        <v>0</v>
      </c>
      <c r="BZ59" s="173" t="str">
        <f t="shared" si="39"/>
        <v>0</v>
      </c>
      <c r="CB59" s="176"/>
    </row>
    <row r="60" spans="1:80" ht="20.100000000000001" customHeight="1" thickBot="1">
      <c r="A60" s="174"/>
      <c r="B60" s="77" t="s">
        <v>63</v>
      </c>
      <c r="C60" s="77">
        <v>0.47569444444444442</v>
      </c>
      <c r="D60" s="242" t="s">
        <v>351</v>
      </c>
      <c r="E60" s="243"/>
      <c r="F60" s="243"/>
      <c r="G60" s="243"/>
      <c r="H60" s="244"/>
      <c r="I60" s="109"/>
      <c r="J60" s="109"/>
      <c r="K60" s="214"/>
      <c r="L60" s="214"/>
      <c r="M60" s="169"/>
      <c r="N60" s="220"/>
      <c r="O60" s="222"/>
      <c r="Q60" s="172"/>
      <c r="R60" s="172"/>
      <c r="S60" s="172"/>
      <c r="T60" s="171"/>
      <c r="U60" s="171"/>
      <c r="V60" s="172"/>
      <c r="W60" s="172"/>
      <c r="X60" s="172"/>
      <c r="Y60" s="172"/>
      <c r="Z60" s="172"/>
      <c r="AA60" s="171"/>
      <c r="AB60" s="171"/>
      <c r="AC60" s="172"/>
      <c r="AD60" s="172"/>
      <c r="AE60" s="172"/>
      <c r="AF60" s="172"/>
      <c r="AG60" s="172"/>
      <c r="AH60" s="171"/>
      <c r="AI60" s="171"/>
      <c r="AJ60" s="172"/>
      <c r="AK60" s="172"/>
      <c r="AL60" s="172"/>
      <c r="AM60" s="172"/>
      <c r="AN60" s="172"/>
      <c r="AO60" s="171"/>
      <c r="AP60" s="171"/>
      <c r="AQ60" s="172"/>
      <c r="AR60" s="172"/>
      <c r="AS60" s="172"/>
      <c r="AT60" s="172"/>
      <c r="AU60" s="172"/>
      <c r="AW60" s="173">
        <f>COUNTIF($Q60:$AU60,"a")</f>
        <v>0</v>
      </c>
      <c r="AX60" s="173">
        <f>COUNTIF($Q60:$AU60,"b")</f>
        <v>0</v>
      </c>
      <c r="AY60" s="173">
        <f>COUNTIF($Q60:$AU60,"c")</f>
        <v>0</v>
      </c>
      <c r="AZ60" s="173">
        <f>COUNTIF($Q60:$AU60,"d")</f>
        <v>0</v>
      </c>
      <c r="BA60" s="173">
        <f>COUNTIF($Q60:$AU60,"e")</f>
        <v>0</v>
      </c>
      <c r="BB60" s="173">
        <f>COUNTIF($Q60:$AU60,"f")</f>
        <v>0</v>
      </c>
      <c r="BC60" s="173">
        <f>COUNTIF($Q60:$AU60,"g")</f>
        <v>0</v>
      </c>
      <c r="BD60" s="173">
        <f>COUNTIF($Q60:$AU60,"h")</f>
        <v>0</v>
      </c>
      <c r="BE60" s="173">
        <f>COUNTIF($Q60:$AU60,"i")</f>
        <v>0</v>
      </c>
      <c r="BF60" s="173">
        <f>COUNTIF($Q60:$AU60,"j")</f>
        <v>0</v>
      </c>
      <c r="BG60" s="173">
        <f>COUNTIF($Q60:$AU60,"k")</f>
        <v>0</v>
      </c>
      <c r="BH60" s="173">
        <f>COUNTIF($Q60:$AU60,"l")</f>
        <v>0</v>
      </c>
      <c r="BI60" s="173">
        <f>COUNTIF($Q60:$AU60,"m")</f>
        <v>0</v>
      </c>
      <c r="BJ60" s="173">
        <f>COUNTIF($Q60:$AU60,"n")</f>
        <v>0</v>
      </c>
      <c r="BK60" s="173">
        <f>COUNTIF($Q60:$AU60,"o")</f>
        <v>0</v>
      </c>
      <c r="BL60" s="173" t="str">
        <f t="shared" si="25"/>
        <v>0</v>
      </c>
      <c r="BM60" s="173" t="str">
        <f t="shared" si="26"/>
        <v>0</v>
      </c>
      <c r="BN60" s="173" t="str">
        <f t="shared" si="27"/>
        <v>0</v>
      </c>
      <c r="BO60" s="173" t="str">
        <f t="shared" si="28"/>
        <v>0</v>
      </c>
      <c r="BP60" s="173" t="str">
        <f t="shared" si="29"/>
        <v>0</v>
      </c>
      <c r="BQ60" s="173" t="str">
        <f t="shared" si="30"/>
        <v>0</v>
      </c>
      <c r="BR60" s="173" t="str">
        <f t="shared" si="31"/>
        <v>0</v>
      </c>
      <c r="BS60" s="173" t="str">
        <f t="shared" si="32"/>
        <v>0</v>
      </c>
      <c r="BT60" s="173" t="str">
        <f t="shared" si="33"/>
        <v>0</v>
      </c>
      <c r="BU60" s="173" t="str">
        <f t="shared" si="34"/>
        <v>0</v>
      </c>
      <c r="BV60" s="173" t="str">
        <f t="shared" si="35"/>
        <v>0</v>
      </c>
      <c r="BW60" s="173" t="str">
        <f t="shared" si="36"/>
        <v>0</v>
      </c>
      <c r="BX60" s="173" t="str">
        <f t="shared" si="37"/>
        <v>0</v>
      </c>
      <c r="BY60" s="173" t="str">
        <f t="shared" si="38"/>
        <v>0</v>
      </c>
      <c r="BZ60" s="173" t="str">
        <f t="shared" si="39"/>
        <v>0</v>
      </c>
      <c r="CB60" s="176"/>
    </row>
    <row r="61" spans="1:80" ht="20.100000000000001" customHeight="1" thickBot="1">
      <c r="A61" s="174"/>
      <c r="B61" s="77" t="s">
        <v>63</v>
      </c>
      <c r="C61" s="77">
        <v>0.47916666666666669</v>
      </c>
      <c r="D61" s="245" t="s">
        <v>142</v>
      </c>
      <c r="E61" s="246"/>
      <c r="F61" s="246"/>
      <c r="G61" s="246"/>
      <c r="H61" s="247"/>
      <c r="I61" s="109"/>
      <c r="J61" s="109"/>
      <c r="K61" s="214"/>
      <c r="L61" s="214"/>
      <c r="M61" s="169"/>
      <c r="N61" s="220"/>
      <c r="O61" s="222"/>
      <c r="Q61" s="172"/>
      <c r="R61" s="172"/>
      <c r="S61" s="172"/>
      <c r="T61" s="171"/>
      <c r="U61" s="171"/>
      <c r="V61" s="172"/>
      <c r="W61" s="172"/>
      <c r="X61" s="172"/>
      <c r="Y61" s="172"/>
      <c r="Z61" s="172"/>
      <c r="AA61" s="171"/>
      <c r="AB61" s="171"/>
      <c r="AC61" s="172"/>
      <c r="AD61" s="172"/>
      <c r="AE61" s="172"/>
      <c r="AF61" s="172"/>
      <c r="AG61" s="172"/>
      <c r="AH61" s="171"/>
      <c r="AI61" s="171"/>
      <c r="AJ61" s="172"/>
      <c r="AK61" s="172"/>
      <c r="AL61" s="172"/>
      <c r="AM61" s="172"/>
      <c r="AN61" s="172"/>
      <c r="AO61" s="171"/>
      <c r="AP61" s="171"/>
      <c r="AQ61" s="172"/>
      <c r="AR61" s="172"/>
      <c r="AS61" s="172"/>
      <c r="AT61" s="172"/>
      <c r="AU61" s="172"/>
      <c r="AW61" s="173">
        <f>COUNTIF($Q61:$AU61,"a")</f>
        <v>0</v>
      </c>
      <c r="AX61" s="173">
        <f>COUNTIF($Q61:$AU61,"b")</f>
        <v>0</v>
      </c>
      <c r="AY61" s="173">
        <f>COUNTIF($Q61:$AU61,"c")</f>
        <v>0</v>
      </c>
      <c r="AZ61" s="173">
        <f>COUNTIF($Q61:$AU61,"d")</f>
        <v>0</v>
      </c>
      <c r="BA61" s="173">
        <f>COUNTIF($Q61:$AU61,"e")</f>
        <v>0</v>
      </c>
      <c r="BB61" s="173">
        <f>COUNTIF($Q61:$AU61,"f")</f>
        <v>0</v>
      </c>
      <c r="BC61" s="173">
        <f>COUNTIF($Q61:$AU61,"g")</f>
        <v>0</v>
      </c>
      <c r="BD61" s="173">
        <f>COUNTIF($Q61:$AU61,"h")</f>
        <v>0</v>
      </c>
      <c r="BE61" s="173">
        <f>COUNTIF($Q61:$AU61,"i")</f>
        <v>0</v>
      </c>
      <c r="BF61" s="173">
        <f>COUNTIF($Q61:$AU61,"j")</f>
        <v>0</v>
      </c>
      <c r="BG61" s="173">
        <f>COUNTIF($Q61:$AU61,"k")</f>
        <v>0</v>
      </c>
      <c r="BH61" s="173">
        <f>COUNTIF($Q61:$AU61,"l")</f>
        <v>0</v>
      </c>
      <c r="BI61" s="173">
        <f>COUNTIF($Q61:$AU61,"m")</f>
        <v>0</v>
      </c>
      <c r="BJ61" s="173">
        <f>COUNTIF($Q61:$AU61,"n")</f>
        <v>0</v>
      </c>
      <c r="BK61" s="173">
        <f>COUNTIF($Q61:$AU61,"o")</f>
        <v>0</v>
      </c>
      <c r="BL61" s="173" t="str">
        <f t="shared" si="25"/>
        <v>0</v>
      </c>
      <c r="BM61" s="173" t="str">
        <f t="shared" si="26"/>
        <v>0</v>
      </c>
      <c r="BN61" s="173" t="str">
        <f t="shared" si="27"/>
        <v>0</v>
      </c>
      <c r="BO61" s="173" t="str">
        <f t="shared" si="28"/>
        <v>0</v>
      </c>
      <c r="BP61" s="173" t="str">
        <f t="shared" si="29"/>
        <v>0</v>
      </c>
      <c r="BQ61" s="173" t="str">
        <f t="shared" si="30"/>
        <v>0</v>
      </c>
      <c r="BR61" s="173" t="str">
        <f t="shared" si="31"/>
        <v>0</v>
      </c>
      <c r="BS61" s="173" t="str">
        <f t="shared" si="32"/>
        <v>0</v>
      </c>
      <c r="BT61" s="173" t="str">
        <f t="shared" si="33"/>
        <v>0</v>
      </c>
      <c r="BU61" s="173" t="str">
        <f t="shared" si="34"/>
        <v>0</v>
      </c>
      <c r="BV61" s="173" t="str">
        <f t="shared" si="35"/>
        <v>0</v>
      </c>
      <c r="BW61" s="173" t="str">
        <f t="shared" si="36"/>
        <v>0</v>
      </c>
      <c r="BX61" s="173" t="str">
        <f t="shared" si="37"/>
        <v>0</v>
      </c>
      <c r="BY61" s="173" t="str">
        <f t="shared" si="38"/>
        <v>0</v>
      </c>
      <c r="BZ61" s="173" t="str">
        <f t="shared" si="39"/>
        <v>0</v>
      </c>
      <c r="CB61" s="176"/>
    </row>
    <row r="62" spans="1:80" ht="20.100000000000001" customHeight="1" thickBot="1">
      <c r="A62" s="174"/>
      <c r="B62" s="77" t="s">
        <v>63</v>
      </c>
      <c r="C62" s="77">
        <v>0.48958333333333331</v>
      </c>
      <c r="D62" s="245" t="s">
        <v>79</v>
      </c>
      <c r="E62" s="246"/>
      <c r="F62" s="246"/>
      <c r="G62" s="246"/>
      <c r="H62" s="247"/>
      <c r="I62" s="109"/>
      <c r="J62" s="109"/>
      <c r="K62" s="214"/>
      <c r="L62" s="214"/>
      <c r="M62" s="169"/>
      <c r="N62" s="220"/>
      <c r="O62" s="222"/>
      <c r="Q62" s="172"/>
      <c r="R62" s="172"/>
      <c r="S62" s="172"/>
      <c r="T62" s="171"/>
      <c r="U62" s="171"/>
      <c r="V62" s="172"/>
      <c r="W62" s="172"/>
      <c r="X62" s="172"/>
      <c r="Y62" s="172"/>
      <c r="Z62" s="172"/>
      <c r="AA62" s="171"/>
      <c r="AB62" s="171"/>
      <c r="AC62" s="172"/>
      <c r="AD62" s="172"/>
      <c r="AE62" s="172"/>
      <c r="AF62" s="172"/>
      <c r="AG62" s="172"/>
      <c r="AH62" s="171"/>
      <c r="AI62" s="171"/>
      <c r="AJ62" s="172"/>
      <c r="AK62" s="172"/>
      <c r="AL62" s="172"/>
      <c r="AM62" s="172"/>
      <c r="AN62" s="172"/>
      <c r="AO62" s="171"/>
      <c r="AP62" s="171"/>
      <c r="AQ62" s="172"/>
      <c r="AR62" s="172"/>
      <c r="AS62" s="172"/>
      <c r="AT62" s="172"/>
      <c r="AU62" s="172"/>
      <c r="AW62" s="173">
        <f>COUNTIF($Q62:$AU62,"a")</f>
        <v>0</v>
      </c>
      <c r="AX62" s="173">
        <f>COUNTIF($Q62:$AU62,"b")</f>
        <v>0</v>
      </c>
      <c r="AY62" s="173">
        <f>COUNTIF($Q62:$AU62,"c")</f>
        <v>0</v>
      </c>
      <c r="AZ62" s="173">
        <f>COUNTIF($Q62:$AU62,"d")</f>
        <v>0</v>
      </c>
      <c r="BA62" s="173">
        <f>COUNTIF($Q62:$AU62,"e")</f>
        <v>0</v>
      </c>
      <c r="BB62" s="173">
        <f>COUNTIF($Q62:$AU62,"f")</f>
        <v>0</v>
      </c>
      <c r="BC62" s="173">
        <f>COUNTIF($Q62:$AU62,"g")</f>
        <v>0</v>
      </c>
      <c r="BD62" s="173">
        <f>COUNTIF($Q62:$AU62,"h")</f>
        <v>0</v>
      </c>
      <c r="BE62" s="173">
        <f>COUNTIF($Q62:$AU62,"i")</f>
        <v>0</v>
      </c>
      <c r="BF62" s="173">
        <f>COUNTIF($Q62:$AU62,"j")</f>
        <v>0</v>
      </c>
      <c r="BG62" s="173">
        <f>COUNTIF($Q62:$AU62,"k")</f>
        <v>0</v>
      </c>
      <c r="BH62" s="173">
        <f>COUNTIF($Q62:$AU62,"l")</f>
        <v>0</v>
      </c>
      <c r="BI62" s="173">
        <f>COUNTIF($Q62:$AU62,"m")</f>
        <v>0</v>
      </c>
      <c r="BJ62" s="173">
        <f>COUNTIF($Q62:$AU62,"n")</f>
        <v>0</v>
      </c>
      <c r="BK62" s="173">
        <f>COUNTIF($Q62:$AU62,"o")</f>
        <v>0</v>
      </c>
      <c r="BL62" s="173" t="str">
        <f t="shared" ref="BL62" si="148">IF(AW62&gt;0,($J62*AW62*$F$14),"0")</f>
        <v>0</v>
      </c>
      <c r="BM62" s="173" t="str">
        <f t="shared" ref="BM62" si="149">IF(AX62&gt;0,($J62*AX62*$F$15),"0")</f>
        <v>0</v>
      </c>
      <c r="BN62" s="173" t="str">
        <f t="shared" ref="BN62" si="150">IF(AY62&gt;0,($J62*AY62*$F$16),"0")</f>
        <v>0</v>
      </c>
      <c r="BO62" s="173" t="str">
        <f t="shared" ref="BO62" si="151">IF(AZ62&gt;0,($J62*AZ62*$F$17),"0")</f>
        <v>0</v>
      </c>
      <c r="BP62" s="173" t="str">
        <f t="shared" ref="BP62" si="152">IF(BA62&gt;0,($J62*BA62*$F$17),"0")</f>
        <v>0</v>
      </c>
      <c r="BQ62" s="173" t="str">
        <f t="shared" ref="BQ62" si="153">IF(BB62&gt;0,($J62*BB62*$F$19),"0")</f>
        <v>0</v>
      </c>
      <c r="BR62" s="173" t="str">
        <f t="shared" ref="BR62" si="154">IF(BC62&gt;0,($J62*BC62*$F$20),"0")</f>
        <v>0</v>
      </c>
      <c r="BS62" s="173" t="str">
        <f t="shared" ref="BS62" si="155">IF(BD62&gt;0,($J62*BD62*$F$21),"0")</f>
        <v>0</v>
      </c>
      <c r="BT62" s="173" t="str">
        <f t="shared" ref="BT62" si="156">IF(BE62&gt;0,($J62*BE62*$F$22),"0")</f>
        <v>0</v>
      </c>
      <c r="BU62" s="173" t="str">
        <f t="shared" ref="BU62" si="157">IF(BF62&gt;0,($J62*BF62*$F$23),"0")</f>
        <v>0</v>
      </c>
      <c r="BV62" s="173" t="str">
        <f t="shared" ref="BV62" si="158">IF(BG62&gt;0,($J62*BG62*$F$24),"0")</f>
        <v>0</v>
      </c>
      <c r="BW62" s="173" t="str">
        <f t="shared" ref="BW62" si="159">IF(BH62&gt;0,($J62*BH62*$F$25),"0")</f>
        <v>0</v>
      </c>
      <c r="BX62" s="173" t="str">
        <f t="shared" ref="BX62" si="160">IF(BI62&gt;0,($J62*BI62*$F$26),"0")</f>
        <v>0</v>
      </c>
      <c r="BY62" s="173" t="str">
        <f t="shared" ref="BY62" si="161">IF(BJ62&gt;0,($J62*BJ62*$F$27),"0")</f>
        <v>0</v>
      </c>
      <c r="BZ62" s="173" t="str">
        <f t="shared" ref="BZ62" si="162">IF(BK62&gt;0,($J62*BK62*$F$28),"0")</f>
        <v>0</v>
      </c>
      <c r="CB62" s="176"/>
    </row>
    <row r="63" spans="1:80" ht="20.100000000000001" customHeight="1" thickBot="1">
      <c r="A63" s="174"/>
      <c r="B63" s="78" t="s">
        <v>64</v>
      </c>
      <c r="C63" s="78">
        <v>0.50347222222222221</v>
      </c>
      <c r="D63" s="80" t="s">
        <v>312</v>
      </c>
      <c r="E63" s="80" t="s">
        <v>313</v>
      </c>
      <c r="F63" s="80" t="s">
        <v>314</v>
      </c>
      <c r="G63" s="80" t="s">
        <v>315</v>
      </c>
      <c r="H63" s="80" t="s">
        <v>316</v>
      </c>
      <c r="I63" s="111">
        <v>110</v>
      </c>
      <c r="J63" s="111">
        <f>$I63*'Campaign Total'!$F$47</f>
        <v>110</v>
      </c>
      <c r="K63" s="213">
        <f>I63/1.95583</f>
        <v>56.242106931584033</v>
      </c>
      <c r="L63" s="213">
        <f>J63/1.95583</f>
        <v>56.242106931584033</v>
      </c>
      <c r="M63" s="169">
        <f>SUM(AW63:BK63)</f>
        <v>0</v>
      </c>
      <c r="N63" s="220">
        <f>SUM(BL63:BZ63)</f>
        <v>0</v>
      </c>
      <c r="O63" s="222">
        <f t="shared" si="55"/>
        <v>0</v>
      </c>
      <c r="Q63" s="175"/>
      <c r="R63" s="175"/>
      <c r="S63" s="175"/>
      <c r="T63" s="171"/>
      <c r="U63" s="171"/>
      <c r="V63" s="175"/>
      <c r="W63" s="175"/>
      <c r="X63" s="175"/>
      <c r="Y63" s="175"/>
      <c r="Z63" s="175"/>
      <c r="AA63" s="171"/>
      <c r="AB63" s="171"/>
      <c r="AC63" s="175"/>
      <c r="AD63" s="175"/>
      <c r="AE63" s="175"/>
      <c r="AF63" s="175"/>
      <c r="AG63" s="175"/>
      <c r="AH63" s="171"/>
      <c r="AI63" s="171"/>
      <c r="AJ63" s="175"/>
      <c r="AK63" s="175"/>
      <c r="AL63" s="175"/>
      <c r="AM63" s="175"/>
      <c r="AN63" s="175"/>
      <c r="AO63" s="171"/>
      <c r="AP63" s="171"/>
      <c r="AQ63" s="175"/>
      <c r="AR63" s="175"/>
      <c r="AS63" s="175"/>
      <c r="AT63" s="175"/>
      <c r="AU63" s="175"/>
      <c r="AW63" s="173">
        <f>COUNTIF($Q63:$AU63,"a")</f>
        <v>0</v>
      </c>
      <c r="AX63" s="173">
        <f>COUNTIF($Q63:$AU63,"b")</f>
        <v>0</v>
      </c>
      <c r="AY63" s="173">
        <f>COUNTIF($Q63:$AU63,"c")</f>
        <v>0</v>
      </c>
      <c r="AZ63" s="173">
        <f>COUNTIF($Q63:$AU63,"d")</f>
        <v>0</v>
      </c>
      <c r="BA63" s="173">
        <f>COUNTIF($Q63:$AU63,"e")</f>
        <v>0</v>
      </c>
      <c r="BB63" s="173">
        <f>COUNTIF($Q63:$AU63,"f")</f>
        <v>0</v>
      </c>
      <c r="BC63" s="173">
        <f>COUNTIF($Q63:$AU63,"g")</f>
        <v>0</v>
      </c>
      <c r="BD63" s="173">
        <f>COUNTIF($Q63:$AU63,"h")</f>
        <v>0</v>
      </c>
      <c r="BE63" s="173">
        <f>COUNTIF($Q63:$AU63,"i")</f>
        <v>0</v>
      </c>
      <c r="BF63" s="173">
        <f>COUNTIF($Q63:$AU63,"j")</f>
        <v>0</v>
      </c>
      <c r="BG63" s="173">
        <f>COUNTIF($Q63:$AU63,"k")</f>
        <v>0</v>
      </c>
      <c r="BH63" s="173">
        <f>COUNTIF($Q63:$AU63,"l")</f>
        <v>0</v>
      </c>
      <c r="BI63" s="173">
        <f>COUNTIF($Q63:$AU63,"m")</f>
        <v>0</v>
      </c>
      <c r="BJ63" s="173">
        <f>COUNTIF($Q63:$AU63,"n")</f>
        <v>0</v>
      </c>
      <c r="BK63" s="173">
        <f>COUNTIF($Q63:$AU63,"o")</f>
        <v>0</v>
      </c>
      <c r="BL63" s="173" t="str">
        <f t="shared" si="25"/>
        <v>0</v>
      </c>
      <c r="BM63" s="173" t="str">
        <f t="shared" si="26"/>
        <v>0</v>
      </c>
      <c r="BN63" s="173" t="str">
        <f t="shared" si="27"/>
        <v>0</v>
      </c>
      <c r="BO63" s="173" t="str">
        <f t="shared" si="28"/>
        <v>0</v>
      </c>
      <c r="BP63" s="173" t="str">
        <f t="shared" si="29"/>
        <v>0</v>
      </c>
      <c r="BQ63" s="173" t="str">
        <f t="shared" si="30"/>
        <v>0</v>
      </c>
      <c r="BR63" s="173" t="str">
        <f t="shared" si="31"/>
        <v>0</v>
      </c>
      <c r="BS63" s="173" t="str">
        <f t="shared" si="32"/>
        <v>0</v>
      </c>
      <c r="BT63" s="173" t="str">
        <f t="shared" si="33"/>
        <v>0</v>
      </c>
      <c r="BU63" s="173" t="str">
        <f t="shared" si="34"/>
        <v>0</v>
      </c>
      <c r="BV63" s="173" t="str">
        <f t="shared" si="35"/>
        <v>0</v>
      </c>
      <c r="BW63" s="173" t="str">
        <f t="shared" si="36"/>
        <v>0</v>
      </c>
      <c r="BX63" s="173" t="str">
        <f t="shared" si="37"/>
        <v>0</v>
      </c>
      <c r="BY63" s="173" t="str">
        <f t="shared" si="38"/>
        <v>0</v>
      </c>
      <c r="BZ63" s="173" t="str">
        <f t="shared" si="39"/>
        <v>0</v>
      </c>
      <c r="CB63" s="176"/>
    </row>
    <row r="64" spans="1:80" ht="20.100000000000001" customHeight="1" thickBot="1">
      <c r="A64" s="174"/>
      <c r="B64" s="77" t="s">
        <v>63</v>
      </c>
      <c r="C64" s="77">
        <v>0.50694444444444442</v>
      </c>
      <c r="D64" s="245" t="s">
        <v>79</v>
      </c>
      <c r="E64" s="246"/>
      <c r="F64" s="246"/>
      <c r="G64" s="246"/>
      <c r="H64" s="247"/>
      <c r="I64" s="109"/>
      <c r="J64" s="109"/>
      <c r="K64" s="214"/>
      <c r="L64" s="214"/>
      <c r="M64" s="169"/>
      <c r="N64" s="220"/>
      <c r="O64" s="222"/>
      <c r="Q64" s="172"/>
      <c r="R64" s="172"/>
      <c r="S64" s="172"/>
      <c r="T64" s="171"/>
      <c r="U64" s="171"/>
      <c r="V64" s="172"/>
      <c r="W64" s="172"/>
      <c r="X64" s="172"/>
      <c r="Y64" s="172"/>
      <c r="Z64" s="172"/>
      <c r="AA64" s="171"/>
      <c r="AB64" s="171"/>
      <c r="AC64" s="172"/>
      <c r="AD64" s="172"/>
      <c r="AE64" s="172"/>
      <c r="AF64" s="172"/>
      <c r="AG64" s="172"/>
      <c r="AH64" s="171"/>
      <c r="AI64" s="171"/>
      <c r="AJ64" s="172"/>
      <c r="AK64" s="172"/>
      <c r="AL64" s="172"/>
      <c r="AM64" s="172"/>
      <c r="AN64" s="172"/>
      <c r="AO64" s="171"/>
      <c r="AP64" s="171"/>
      <c r="AQ64" s="172"/>
      <c r="AR64" s="172"/>
      <c r="AS64" s="172"/>
      <c r="AT64" s="172"/>
      <c r="AU64" s="172"/>
      <c r="AW64" s="173">
        <f>COUNTIF($Q64:$AU64,"a")</f>
        <v>0</v>
      </c>
      <c r="AX64" s="173">
        <f>COUNTIF($Q64:$AU64,"b")</f>
        <v>0</v>
      </c>
      <c r="AY64" s="173">
        <f>COUNTIF($Q64:$AU64,"c")</f>
        <v>0</v>
      </c>
      <c r="AZ64" s="173">
        <f>COUNTIF($Q64:$AU64,"d")</f>
        <v>0</v>
      </c>
      <c r="BA64" s="173">
        <f>COUNTIF($Q64:$AU64,"e")</f>
        <v>0</v>
      </c>
      <c r="BB64" s="173">
        <f>COUNTIF($Q64:$AU64,"f")</f>
        <v>0</v>
      </c>
      <c r="BC64" s="173">
        <f>COUNTIF($Q64:$AU64,"g")</f>
        <v>0</v>
      </c>
      <c r="BD64" s="173">
        <f>COUNTIF($Q64:$AU64,"h")</f>
        <v>0</v>
      </c>
      <c r="BE64" s="173">
        <f>COUNTIF($Q64:$AU64,"i")</f>
        <v>0</v>
      </c>
      <c r="BF64" s="173">
        <f>COUNTIF($Q64:$AU64,"j")</f>
        <v>0</v>
      </c>
      <c r="BG64" s="173">
        <f>COUNTIF($Q64:$AU64,"k")</f>
        <v>0</v>
      </c>
      <c r="BH64" s="173">
        <f>COUNTIF($Q64:$AU64,"l")</f>
        <v>0</v>
      </c>
      <c r="BI64" s="173">
        <f>COUNTIF($Q64:$AU64,"m")</f>
        <v>0</v>
      </c>
      <c r="BJ64" s="173">
        <f>COUNTIF($Q64:$AU64,"n")</f>
        <v>0</v>
      </c>
      <c r="BK64" s="173">
        <f>COUNTIF($Q64:$AU64,"o")</f>
        <v>0</v>
      </c>
      <c r="BL64" s="173" t="str">
        <f t="shared" ref="BL64" si="163">IF(AW64&gt;0,($J64*AW64*$F$14),"0")</f>
        <v>0</v>
      </c>
      <c r="BM64" s="173" t="str">
        <f t="shared" ref="BM64" si="164">IF(AX64&gt;0,($J64*AX64*$F$15),"0")</f>
        <v>0</v>
      </c>
      <c r="BN64" s="173" t="str">
        <f t="shared" ref="BN64" si="165">IF(AY64&gt;0,($J64*AY64*$F$16),"0")</f>
        <v>0</v>
      </c>
      <c r="BO64" s="173" t="str">
        <f t="shared" ref="BO64" si="166">IF(AZ64&gt;0,($J64*AZ64*$F$17),"0")</f>
        <v>0</v>
      </c>
      <c r="BP64" s="173" t="str">
        <f t="shared" ref="BP64" si="167">IF(BA64&gt;0,($J64*BA64*$F$17),"0")</f>
        <v>0</v>
      </c>
      <c r="BQ64" s="173" t="str">
        <f t="shared" ref="BQ64" si="168">IF(BB64&gt;0,($J64*BB64*$F$19),"0")</f>
        <v>0</v>
      </c>
      <c r="BR64" s="173" t="str">
        <f t="shared" ref="BR64" si="169">IF(BC64&gt;0,($J64*BC64*$F$20),"0")</f>
        <v>0</v>
      </c>
      <c r="BS64" s="173" t="str">
        <f t="shared" ref="BS64" si="170">IF(BD64&gt;0,($J64*BD64*$F$21),"0")</f>
        <v>0</v>
      </c>
      <c r="BT64" s="173" t="str">
        <f t="shared" ref="BT64" si="171">IF(BE64&gt;0,($J64*BE64*$F$22),"0")</f>
        <v>0</v>
      </c>
      <c r="BU64" s="173" t="str">
        <f t="shared" ref="BU64" si="172">IF(BF64&gt;0,($J64*BF64*$F$23),"0")</f>
        <v>0</v>
      </c>
      <c r="BV64" s="173" t="str">
        <f t="shared" ref="BV64" si="173">IF(BG64&gt;0,($J64*BG64*$F$24),"0")</f>
        <v>0</v>
      </c>
      <c r="BW64" s="173" t="str">
        <f t="shared" ref="BW64" si="174">IF(BH64&gt;0,($J64*BH64*$F$25),"0")</f>
        <v>0</v>
      </c>
      <c r="BX64" s="173" t="str">
        <f t="shared" ref="BX64" si="175">IF(BI64&gt;0,($J64*BI64*$F$26),"0")</f>
        <v>0</v>
      </c>
      <c r="BY64" s="173" t="str">
        <f t="shared" ref="BY64" si="176">IF(BJ64&gt;0,($J64*BJ64*$F$27),"0")</f>
        <v>0</v>
      </c>
      <c r="BZ64" s="173" t="str">
        <f t="shared" ref="BZ64" si="177">IF(BK64&gt;0,($J64*BK64*$F$28),"0")</f>
        <v>0</v>
      </c>
      <c r="CB64" s="176"/>
    </row>
    <row r="65" spans="1:80" ht="20.100000000000001" customHeight="1" thickBot="1">
      <c r="A65" s="174"/>
      <c r="B65" s="78" t="s">
        <v>64</v>
      </c>
      <c r="C65" s="78">
        <v>0.52430555555555558</v>
      </c>
      <c r="D65" s="80" t="s">
        <v>149</v>
      </c>
      <c r="E65" s="80" t="s">
        <v>167</v>
      </c>
      <c r="F65" s="80" t="s">
        <v>185</v>
      </c>
      <c r="G65" s="80" t="s">
        <v>203</v>
      </c>
      <c r="H65" s="110" t="s">
        <v>221</v>
      </c>
      <c r="I65" s="111">
        <v>270</v>
      </c>
      <c r="J65" s="111">
        <f>$I65*'Campaign Total'!$F$47</f>
        <v>270</v>
      </c>
      <c r="K65" s="213">
        <f>I65/1.95583</f>
        <v>138.04880792297899</v>
      </c>
      <c r="L65" s="213">
        <f>J65/1.95583</f>
        <v>138.04880792297899</v>
      </c>
      <c r="M65" s="169">
        <f>SUM(AW65:BK65)</f>
        <v>0</v>
      </c>
      <c r="N65" s="220">
        <f>SUM(BL65:BZ65)</f>
        <v>0</v>
      </c>
      <c r="O65" s="222">
        <f t="shared" si="55"/>
        <v>0</v>
      </c>
      <c r="Q65" s="175"/>
      <c r="R65" s="175"/>
      <c r="S65" s="175"/>
      <c r="T65" s="171"/>
      <c r="U65" s="171"/>
      <c r="V65" s="175"/>
      <c r="W65" s="175"/>
      <c r="X65" s="175"/>
      <c r="Y65" s="175"/>
      <c r="Z65" s="175"/>
      <c r="AA65" s="171"/>
      <c r="AB65" s="171"/>
      <c r="AC65" s="175"/>
      <c r="AD65" s="175"/>
      <c r="AE65" s="175"/>
      <c r="AF65" s="175"/>
      <c r="AG65" s="175"/>
      <c r="AH65" s="171"/>
      <c r="AI65" s="171"/>
      <c r="AJ65" s="175"/>
      <c r="AK65" s="175"/>
      <c r="AL65" s="175"/>
      <c r="AM65" s="175"/>
      <c r="AN65" s="175"/>
      <c r="AO65" s="171"/>
      <c r="AP65" s="171"/>
      <c r="AQ65" s="175"/>
      <c r="AR65" s="175"/>
      <c r="AS65" s="175"/>
      <c r="AT65" s="175"/>
      <c r="AU65" s="175"/>
      <c r="AW65" s="173">
        <f>COUNTIF($Q65:$AU65,"a")</f>
        <v>0</v>
      </c>
      <c r="AX65" s="173">
        <f>COUNTIF($Q65:$AU65,"b")</f>
        <v>0</v>
      </c>
      <c r="AY65" s="173">
        <f>COUNTIF($Q65:$AU65,"c")</f>
        <v>0</v>
      </c>
      <c r="AZ65" s="173">
        <f>COUNTIF($Q65:$AU65,"d")</f>
        <v>0</v>
      </c>
      <c r="BA65" s="173">
        <f>COUNTIF($Q65:$AU65,"e")</f>
        <v>0</v>
      </c>
      <c r="BB65" s="173">
        <f>COUNTIF($Q65:$AU65,"f")</f>
        <v>0</v>
      </c>
      <c r="BC65" s="173">
        <f>COUNTIF($Q65:$AU65,"g")</f>
        <v>0</v>
      </c>
      <c r="BD65" s="173">
        <f>COUNTIF($Q65:$AU65,"h")</f>
        <v>0</v>
      </c>
      <c r="BE65" s="173">
        <f>COUNTIF($Q65:$AU65,"i")</f>
        <v>0</v>
      </c>
      <c r="BF65" s="173">
        <f>COUNTIF($Q65:$AU65,"j")</f>
        <v>0</v>
      </c>
      <c r="BG65" s="173">
        <f>COUNTIF($Q65:$AU65,"k")</f>
        <v>0</v>
      </c>
      <c r="BH65" s="173">
        <f>COUNTIF($Q65:$AU65,"l")</f>
        <v>0</v>
      </c>
      <c r="BI65" s="173">
        <f>COUNTIF($Q65:$AU65,"m")</f>
        <v>0</v>
      </c>
      <c r="BJ65" s="173">
        <f>COUNTIF($Q65:$AU65,"n")</f>
        <v>0</v>
      </c>
      <c r="BK65" s="173">
        <f>COUNTIF($Q65:$AU65,"o")</f>
        <v>0</v>
      </c>
      <c r="BL65" s="173" t="str">
        <f t="shared" si="25"/>
        <v>0</v>
      </c>
      <c r="BM65" s="173" t="str">
        <f t="shared" si="26"/>
        <v>0</v>
      </c>
      <c r="BN65" s="173" t="str">
        <f t="shared" si="27"/>
        <v>0</v>
      </c>
      <c r="BO65" s="173" t="str">
        <f t="shared" si="28"/>
        <v>0</v>
      </c>
      <c r="BP65" s="173" t="str">
        <f t="shared" si="29"/>
        <v>0</v>
      </c>
      <c r="BQ65" s="173" t="str">
        <f t="shared" si="30"/>
        <v>0</v>
      </c>
      <c r="BR65" s="173" t="str">
        <f t="shared" si="31"/>
        <v>0</v>
      </c>
      <c r="BS65" s="173" t="str">
        <f t="shared" si="32"/>
        <v>0</v>
      </c>
      <c r="BT65" s="173" t="str">
        <f t="shared" si="33"/>
        <v>0</v>
      </c>
      <c r="BU65" s="173" t="str">
        <f t="shared" si="34"/>
        <v>0</v>
      </c>
      <c r="BV65" s="173" t="str">
        <f t="shared" si="35"/>
        <v>0</v>
      </c>
      <c r="BW65" s="173" t="str">
        <f t="shared" si="36"/>
        <v>0</v>
      </c>
      <c r="BX65" s="173" t="str">
        <f t="shared" si="37"/>
        <v>0</v>
      </c>
      <c r="BY65" s="173" t="str">
        <f t="shared" si="38"/>
        <v>0</v>
      </c>
      <c r="BZ65" s="173" t="str">
        <f t="shared" si="39"/>
        <v>0</v>
      </c>
      <c r="CB65" s="176"/>
    </row>
    <row r="66" spans="1:80" ht="19.5" customHeight="1" thickBot="1">
      <c r="A66" s="174"/>
      <c r="B66" s="77" t="s">
        <v>63</v>
      </c>
      <c r="C66" s="77">
        <v>0.52777777777777779</v>
      </c>
      <c r="D66" s="245" t="s">
        <v>79</v>
      </c>
      <c r="E66" s="246"/>
      <c r="F66" s="246"/>
      <c r="G66" s="246"/>
      <c r="H66" s="247"/>
      <c r="I66" s="109"/>
      <c r="J66" s="109"/>
      <c r="K66" s="214"/>
      <c r="L66" s="214"/>
      <c r="M66" s="169"/>
      <c r="N66" s="220"/>
      <c r="O66" s="222"/>
      <c r="Q66" s="172"/>
      <c r="R66" s="172"/>
      <c r="S66" s="172"/>
      <c r="T66" s="171"/>
      <c r="U66" s="171"/>
      <c r="V66" s="172"/>
      <c r="W66" s="172"/>
      <c r="X66" s="172"/>
      <c r="Y66" s="172"/>
      <c r="Z66" s="172"/>
      <c r="AA66" s="171"/>
      <c r="AB66" s="171"/>
      <c r="AC66" s="172"/>
      <c r="AD66" s="172"/>
      <c r="AE66" s="172"/>
      <c r="AF66" s="172"/>
      <c r="AG66" s="172"/>
      <c r="AH66" s="171"/>
      <c r="AI66" s="171"/>
      <c r="AJ66" s="172"/>
      <c r="AK66" s="172"/>
      <c r="AL66" s="172"/>
      <c r="AM66" s="172"/>
      <c r="AN66" s="172"/>
      <c r="AO66" s="171"/>
      <c r="AP66" s="171"/>
      <c r="AQ66" s="172"/>
      <c r="AR66" s="172"/>
      <c r="AS66" s="172"/>
      <c r="AT66" s="172"/>
      <c r="AU66" s="172"/>
      <c r="AW66" s="173">
        <f>COUNTIF($Q66:$AU66,"a")</f>
        <v>0</v>
      </c>
      <c r="AX66" s="173">
        <f>COUNTIF($Q66:$AU66,"b")</f>
        <v>0</v>
      </c>
      <c r="AY66" s="173">
        <f>COUNTIF($Q66:$AU66,"c")</f>
        <v>0</v>
      </c>
      <c r="AZ66" s="173">
        <f>COUNTIF($Q66:$AU66,"d")</f>
        <v>0</v>
      </c>
      <c r="BA66" s="173">
        <f>COUNTIF($Q66:$AU66,"e")</f>
        <v>0</v>
      </c>
      <c r="BB66" s="173">
        <f>COUNTIF($Q66:$AU66,"f")</f>
        <v>0</v>
      </c>
      <c r="BC66" s="173">
        <f>COUNTIF($Q66:$AU66,"g")</f>
        <v>0</v>
      </c>
      <c r="BD66" s="173">
        <f>COUNTIF($Q66:$AU66,"h")</f>
        <v>0</v>
      </c>
      <c r="BE66" s="173">
        <f>COUNTIF($Q66:$AU66,"i")</f>
        <v>0</v>
      </c>
      <c r="BF66" s="173">
        <f>COUNTIF($Q66:$AU66,"j")</f>
        <v>0</v>
      </c>
      <c r="BG66" s="173">
        <f>COUNTIF($Q66:$AU66,"k")</f>
        <v>0</v>
      </c>
      <c r="BH66" s="173">
        <f>COUNTIF($Q66:$AU66,"l")</f>
        <v>0</v>
      </c>
      <c r="BI66" s="173">
        <f>COUNTIF($Q66:$AU66,"m")</f>
        <v>0</v>
      </c>
      <c r="BJ66" s="173">
        <f>COUNTIF($Q66:$AU66,"n")</f>
        <v>0</v>
      </c>
      <c r="BK66" s="173">
        <f>COUNTIF($Q66:$AU66,"o")</f>
        <v>0</v>
      </c>
      <c r="BL66" s="173" t="str">
        <f t="shared" si="25"/>
        <v>0</v>
      </c>
      <c r="BM66" s="173" t="str">
        <f t="shared" si="26"/>
        <v>0</v>
      </c>
      <c r="BN66" s="173" t="str">
        <f t="shared" si="27"/>
        <v>0</v>
      </c>
      <c r="BO66" s="173" t="str">
        <f t="shared" si="28"/>
        <v>0</v>
      </c>
      <c r="BP66" s="173" t="str">
        <f t="shared" si="29"/>
        <v>0</v>
      </c>
      <c r="BQ66" s="173" t="str">
        <f t="shared" si="30"/>
        <v>0</v>
      </c>
      <c r="BR66" s="173" t="str">
        <f t="shared" si="31"/>
        <v>0</v>
      </c>
      <c r="BS66" s="173" t="str">
        <f t="shared" si="32"/>
        <v>0</v>
      </c>
      <c r="BT66" s="173" t="str">
        <f t="shared" si="33"/>
        <v>0</v>
      </c>
      <c r="BU66" s="173" t="str">
        <f t="shared" si="34"/>
        <v>0</v>
      </c>
      <c r="BV66" s="173" t="str">
        <f t="shared" si="35"/>
        <v>0</v>
      </c>
      <c r="BW66" s="173" t="str">
        <f t="shared" si="36"/>
        <v>0</v>
      </c>
      <c r="BX66" s="173" t="str">
        <f t="shared" si="37"/>
        <v>0</v>
      </c>
      <c r="BY66" s="173" t="str">
        <f t="shared" si="38"/>
        <v>0</v>
      </c>
      <c r="BZ66" s="173" t="str">
        <f t="shared" si="39"/>
        <v>0</v>
      </c>
      <c r="CB66" s="176"/>
    </row>
    <row r="67" spans="1:80" ht="20.100000000000001" customHeight="1" thickBot="1">
      <c r="A67" s="174"/>
      <c r="B67" s="77" t="s">
        <v>63</v>
      </c>
      <c r="C67" s="77">
        <v>0.53125</v>
      </c>
      <c r="D67" s="242" t="s">
        <v>423</v>
      </c>
      <c r="E67" s="243"/>
      <c r="F67" s="243"/>
      <c r="G67" s="243"/>
      <c r="H67" s="244"/>
      <c r="I67" s="109"/>
      <c r="J67" s="109"/>
      <c r="K67" s="214"/>
      <c r="L67" s="214"/>
      <c r="M67" s="169"/>
      <c r="N67" s="220"/>
      <c r="O67" s="222"/>
      <c r="Q67" s="172"/>
      <c r="R67" s="172"/>
      <c r="S67" s="172"/>
      <c r="T67" s="171"/>
      <c r="U67" s="171"/>
      <c r="V67" s="172"/>
      <c r="W67" s="172"/>
      <c r="X67" s="172"/>
      <c r="Y67" s="172"/>
      <c r="Z67" s="172"/>
      <c r="AA67" s="171"/>
      <c r="AB67" s="171"/>
      <c r="AC67" s="172"/>
      <c r="AD67" s="172"/>
      <c r="AE67" s="172"/>
      <c r="AF67" s="172"/>
      <c r="AG67" s="172"/>
      <c r="AH67" s="171"/>
      <c r="AI67" s="171"/>
      <c r="AJ67" s="172"/>
      <c r="AK67" s="172"/>
      <c r="AL67" s="172"/>
      <c r="AM67" s="172"/>
      <c r="AN67" s="172"/>
      <c r="AO67" s="171"/>
      <c r="AP67" s="171"/>
      <c r="AQ67" s="172"/>
      <c r="AR67" s="172"/>
      <c r="AS67" s="172"/>
      <c r="AT67" s="172"/>
      <c r="AU67" s="172"/>
      <c r="AW67" s="173">
        <f>COUNTIF($Q67:$AU67,"a")</f>
        <v>0</v>
      </c>
      <c r="AX67" s="173">
        <f>COUNTIF($Q67:$AU67,"b")</f>
        <v>0</v>
      </c>
      <c r="AY67" s="173">
        <f>COUNTIF($Q67:$AU67,"c")</f>
        <v>0</v>
      </c>
      <c r="AZ67" s="173">
        <f>COUNTIF($Q67:$AU67,"d")</f>
        <v>0</v>
      </c>
      <c r="BA67" s="173">
        <f>COUNTIF($Q67:$AU67,"e")</f>
        <v>0</v>
      </c>
      <c r="BB67" s="173">
        <f>COUNTIF($Q67:$AU67,"f")</f>
        <v>0</v>
      </c>
      <c r="BC67" s="173">
        <f>COUNTIF($Q67:$AU67,"g")</f>
        <v>0</v>
      </c>
      <c r="BD67" s="173">
        <f>COUNTIF($Q67:$AU67,"h")</f>
        <v>0</v>
      </c>
      <c r="BE67" s="173">
        <f>COUNTIF($Q67:$AU67,"i")</f>
        <v>0</v>
      </c>
      <c r="BF67" s="173">
        <f>COUNTIF($Q67:$AU67,"j")</f>
        <v>0</v>
      </c>
      <c r="BG67" s="173">
        <f>COUNTIF($Q67:$AU67,"k")</f>
        <v>0</v>
      </c>
      <c r="BH67" s="173">
        <f>COUNTIF($Q67:$AU67,"l")</f>
        <v>0</v>
      </c>
      <c r="BI67" s="173">
        <f>COUNTIF($Q67:$AU67,"m")</f>
        <v>0</v>
      </c>
      <c r="BJ67" s="173">
        <f>COUNTIF($Q67:$AU67,"n")</f>
        <v>0</v>
      </c>
      <c r="BK67" s="173">
        <f>COUNTIF($Q67:$AU67,"o")</f>
        <v>0</v>
      </c>
      <c r="BL67" s="173" t="str">
        <f t="shared" si="25"/>
        <v>0</v>
      </c>
      <c r="BM67" s="173" t="str">
        <f t="shared" si="26"/>
        <v>0</v>
      </c>
      <c r="BN67" s="173" t="str">
        <f t="shared" si="27"/>
        <v>0</v>
      </c>
      <c r="BO67" s="173" t="str">
        <f t="shared" si="28"/>
        <v>0</v>
      </c>
      <c r="BP67" s="173" t="str">
        <f t="shared" si="29"/>
        <v>0</v>
      </c>
      <c r="BQ67" s="173" t="str">
        <f t="shared" si="30"/>
        <v>0</v>
      </c>
      <c r="BR67" s="173" t="str">
        <f t="shared" si="31"/>
        <v>0</v>
      </c>
      <c r="BS67" s="173" t="str">
        <f t="shared" si="32"/>
        <v>0</v>
      </c>
      <c r="BT67" s="173" t="str">
        <f t="shared" si="33"/>
        <v>0</v>
      </c>
      <c r="BU67" s="173" t="str">
        <f t="shared" si="34"/>
        <v>0</v>
      </c>
      <c r="BV67" s="173" t="str">
        <f t="shared" si="35"/>
        <v>0</v>
      </c>
      <c r="BW67" s="173" t="str">
        <f t="shared" si="36"/>
        <v>0</v>
      </c>
      <c r="BX67" s="173" t="str">
        <f t="shared" si="37"/>
        <v>0</v>
      </c>
      <c r="BY67" s="173" t="str">
        <f t="shared" si="38"/>
        <v>0</v>
      </c>
      <c r="BZ67" s="173" t="str">
        <f t="shared" si="39"/>
        <v>0</v>
      </c>
      <c r="CB67" s="176"/>
    </row>
    <row r="68" spans="1:80" ht="20.25" customHeight="1" thickBot="1">
      <c r="A68" s="174"/>
      <c r="B68" s="78" t="s">
        <v>64</v>
      </c>
      <c r="C68" s="78">
        <v>0.54513888888888884</v>
      </c>
      <c r="D68" s="80" t="s">
        <v>368</v>
      </c>
      <c r="E68" s="80" t="s">
        <v>168</v>
      </c>
      <c r="F68" s="80" t="s">
        <v>186</v>
      </c>
      <c r="G68" s="80" t="s">
        <v>204</v>
      </c>
      <c r="H68" s="80" t="s">
        <v>222</v>
      </c>
      <c r="I68" s="111">
        <v>330</v>
      </c>
      <c r="J68" s="111">
        <f>$I68*'Campaign Total'!$F$47</f>
        <v>330</v>
      </c>
      <c r="K68" s="213">
        <f>I68/1.95583</f>
        <v>168.7263207947521</v>
      </c>
      <c r="L68" s="213">
        <f>J68/1.95583</f>
        <v>168.7263207947521</v>
      </c>
      <c r="M68" s="169">
        <f>SUM(AW68:BK68)</f>
        <v>0</v>
      </c>
      <c r="N68" s="220">
        <f>SUM(BL68:BZ68)</f>
        <v>0</v>
      </c>
      <c r="O68" s="222">
        <f t="shared" si="55"/>
        <v>0</v>
      </c>
      <c r="Q68" s="175"/>
      <c r="R68" s="175"/>
      <c r="S68" s="175"/>
      <c r="T68" s="171"/>
      <c r="U68" s="171"/>
      <c r="V68" s="175"/>
      <c r="W68" s="175"/>
      <c r="X68" s="175"/>
      <c r="Y68" s="175"/>
      <c r="Z68" s="175"/>
      <c r="AA68" s="171"/>
      <c r="AB68" s="171"/>
      <c r="AC68" s="175"/>
      <c r="AD68" s="175"/>
      <c r="AE68" s="175"/>
      <c r="AF68" s="175"/>
      <c r="AG68" s="175"/>
      <c r="AH68" s="171"/>
      <c r="AI68" s="171"/>
      <c r="AJ68" s="175"/>
      <c r="AK68" s="175"/>
      <c r="AL68" s="175"/>
      <c r="AM68" s="175"/>
      <c r="AN68" s="175"/>
      <c r="AO68" s="171"/>
      <c r="AP68" s="171"/>
      <c r="AQ68" s="175"/>
      <c r="AR68" s="175"/>
      <c r="AS68" s="175"/>
      <c r="AT68" s="175"/>
      <c r="AU68" s="175"/>
      <c r="AW68" s="173">
        <f>COUNTIF($Q68:$AU68,"a")</f>
        <v>0</v>
      </c>
      <c r="AX68" s="173">
        <f>COUNTIF($Q68:$AU68,"b")</f>
        <v>0</v>
      </c>
      <c r="AY68" s="173">
        <f>COUNTIF($Q68:$AU68,"c")</f>
        <v>0</v>
      </c>
      <c r="AZ68" s="173">
        <f>COUNTIF($Q68:$AU68,"d")</f>
        <v>0</v>
      </c>
      <c r="BA68" s="173">
        <f>COUNTIF($Q68:$AU68,"e")</f>
        <v>0</v>
      </c>
      <c r="BB68" s="173">
        <f>COUNTIF($Q68:$AU68,"f")</f>
        <v>0</v>
      </c>
      <c r="BC68" s="173">
        <f>COUNTIF($Q68:$AU68,"g")</f>
        <v>0</v>
      </c>
      <c r="BD68" s="173">
        <f>COUNTIF($Q68:$AU68,"h")</f>
        <v>0</v>
      </c>
      <c r="BE68" s="173">
        <f>COUNTIF($Q68:$AU68,"i")</f>
        <v>0</v>
      </c>
      <c r="BF68" s="173">
        <f>COUNTIF($Q68:$AU68,"j")</f>
        <v>0</v>
      </c>
      <c r="BG68" s="173">
        <f>COUNTIF($Q68:$AU68,"k")</f>
        <v>0</v>
      </c>
      <c r="BH68" s="173">
        <f>COUNTIF($Q68:$AU68,"l")</f>
        <v>0</v>
      </c>
      <c r="BI68" s="173">
        <f>COUNTIF($Q68:$AU68,"m")</f>
        <v>0</v>
      </c>
      <c r="BJ68" s="173">
        <f>COUNTIF($Q68:$AU68,"n")</f>
        <v>0</v>
      </c>
      <c r="BK68" s="173">
        <f>COUNTIF($Q68:$AU68,"o")</f>
        <v>0</v>
      </c>
      <c r="BL68" s="173" t="str">
        <f t="shared" si="25"/>
        <v>0</v>
      </c>
      <c r="BM68" s="173" t="str">
        <f t="shared" si="26"/>
        <v>0</v>
      </c>
      <c r="BN68" s="173" t="str">
        <f t="shared" si="27"/>
        <v>0</v>
      </c>
      <c r="BO68" s="173" t="str">
        <f t="shared" si="28"/>
        <v>0</v>
      </c>
      <c r="BP68" s="173" t="str">
        <f t="shared" si="29"/>
        <v>0</v>
      </c>
      <c r="BQ68" s="173" t="str">
        <f t="shared" si="30"/>
        <v>0</v>
      </c>
      <c r="BR68" s="173" t="str">
        <f t="shared" si="31"/>
        <v>0</v>
      </c>
      <c r="BS68" s="173" t="str">
        <f t="shared" si="32"/>
        <v>0</v>
      </c>
      <c r="BT68" s="173" t="str">
        <f t="shared" si="33"/>
        <v>0</v>
      </c>
      <c r="BU68" s="173" t="str">
        <f t="shared" si="34"/>
        <v>0</v>
      </c>
      <c r="BV68" s="173" t="str">
        <f t="shared" si="35"/>
        <v>0</v>
      </c>
      <c r="BW68" s="173" t="str">
        <f t="shared" si="36"/>
        <v>0</v>
      </c>
      <c r="BX68" s="173" t="str">
        <f t="shared" si="37"/>
        <v>0</v>
      </c>
      <c r="BY68" s="173" t="str">
        <f t="shared" si="38"/>
        <v>0</v>
      </c>
      <c r="BZ68" s="173" t="str">
        <f t="shared" si="39"/>
        <v>0</v>
      </c>
      <c r="CB68" s="176"/>
    </row>
    <row r="69" spans="1:80" ht="20.25" customHeight="1" thickBot="1">
      <c r="A69" s="174"/>
      <c r="B69" s="77" t="s">
        <v>63</v>
      </c>
      <c r="C69" s="77">
        <v>0.54861111111111116</v>
      </c>
      <c r="D69" s="242" t="s">
        <v>423</v>
      </c>
      <c r="E69" s="243"/>
      <c r="F69" s="243"/>
      <c r="G69" s="243"/>
      <c r="H69" s="244"/>
      <c r="I69" s="109"/>
      <c r="J69" s="109"/>
      <c r="K69" s="214"/>
      <c r="L69" s="214"/>
      <c r="M69" s="169"/>
      <c r="N69" s="220"/>
      <c r="O69" s="222"/>
      <c r="Q69" s="172"/>
      <c r="R69" s="172"/>
      <c r="S69" s="172"/>
      <c r="T69" s="171"/>
      <c r="U69" s="171"/>
      <c r="V69" s="172"/>
      <c r="W69" s="172"/>
      <c r="X69" s="172"/>
      <c r="Y69" s="172"/>
      <c r="Z69" s="172"/>
      <c r="AA69" s="171"/>
      <c r="AB69" s="171"/>
      <c r="AC69" s="172"/>
      <c r="AD69" s="172"/>
      <c r="AE69" s="172"/>
      <c r="AF69" s="172"/>
      <c r="AG69" s="172"/>
      <c r="AH69" s="171"/>
      <c r="AI69" s="171"/>
      <c r="AJ69" s="172"/>
      <c r="AK69" s="172"/>
      <c r="AL69" s="172"/>
      <c r="AM69" s="172"/>
      <c r="AN69" s="172"/>
      <c r="AO69" s="171"/>
      <c r="AP69" s="171"/>
      <c r="AQ69" s="172"/>
      <c r="AR69" s="172"/>
      <c r="AS69" s="172"/>
      <c r="AT69" s="172"/>
      <c r="AU69" s="172"/>
      <c r="AW69" s="173">
        <f>COUNTIF($Q69:$AU69,"a")</f>
        <v>0</v>
      </c>
      <c r="AX69" s="173">
        <f>COUNTIF($Q69:$AU69,"b")</f>
        <v>0</v>
      </c>
      <c r="AY69" s="173">
        <f>COUNTIF($Q69:$AU69,"c")</f>
        <v>0</v>
      </c>
      <c r="AZ69" s="173">
        <f>COUNTIF($Q69:$AU69,"d")</f>
        <v>0</v>
      </c>
      <c r="BA69" s="173">
        <f>COUNTIF($Q69:$AU69,"e")</f>
        <v>0</v>
      </c>
      <c r="BB69" s="173">
        <f>COUNTIF($Q69:$AU69,"f")</f>
        <v>0</v>
      </c>
      <c r="BC69" s="173">
        <f>COUNTIF($Q69:$AU69,"g")</f>
        <v>0</v>
      </c>
      <c r="BD69" s="173">
        <f>COUNTIF($Q69:$AU69,"h")</f>
        <v>0</v>
      </c>
      <c r="BE69" s="173">
        <f>COUNTIF($Q69:$AU69,"i")</f>
        <v>0</v>
      </c>
      <c r="BF69" s="173">
        <f>COUNTIF($Q69:$AU69,"j")</f>
        <v>0</v>
      </c>
      <c r="BG69" s="173">
        <f>COUNTIF($Q69:$AU69,"k")</f>
        <v>0</v>
      </c>
      <c r="BH69" s="173">
        <f>COUNTIF($Q69:$AU69,"l")</f>
        <v>0</v>
      </c>
      <c r="BI69" s="173">
        <f>COUNTIF($Q69:$AU69,"m")</f>
        <v>0</v>
      </c>
      <c r="BJ69" s="173">
        <f>COUNTIF($Q69:$AU69,"n")</f>
        <v>0</v>
      </c>
      <c r="BK69" s="173">
        <f>COUNTIF($Q69:$AU69,"o")</f>
        <v>0</v>
      </c>
      <c r="BL69" s="173" t="str">
        <f t="shared" si="25"/>
        <v>0</v>
      </c>
      <c r="BM69" s="173" t="str">
        <f t="shared" si="26"/>
        <v>0</v>
      </c>
      <c r="BN69" s="173" t="str">
        <f t="shared" si="27"/>
        <v>0</v>
      </c>
      <c r="BO69" s="173" t="str">
        <f t="shared" si="28"/>
        <v>0</v>
      </c>
      <c r="BP69" s="173" t="str">
        <f t="shared" si="29"/>
        <v>0</v>
      </c>
      <c r="BQ69" s="173" t="str">
        <f t="shared" si="30"/>
        <v>0</v>
      </c>
      <c r="BR69" s="173" t="str">
        <f t="shared" si="31"/>
        <v>0</v>
      </c>
      <c r="BS69" s="173" t="str">
        <f t="shared" si="32"/>
        <v>0</v>
      </c>
      <c r="BT69" s="173" t="str">
        <f t="shared" si="33"/>
        <v>0</v>
      </c>
      <c r="BU69" s="173" t="str">
        <f t="shared" si="34"/>
        <v>0</v>
      </c>
      <c r="BV69" s="173" t="str">
        <f t="shared" si="35"/>
        <v>0</v>
      </c>
      <c r="BW69" s="173" t="str">
        <f t="shared" si="36"/>
        <v>0</v>
      </c>
      <c r="BX69" s="173" t="str">
        <f t="shared" si="37"/>
        <v>0</v>
      </c>
      <c r="BY69" s="173" t="str">
        <f t="shared" si="38"/>
        <v>0</v>
      </c>
      <c r="BZ69" s="173" t="str">
        <f t="shared" si="39"/>
        <v>0</v>
      </c>
      <c r="CB69" s="176"/>
    </row>
    <row r="70" spans="1:80" ht="19.5" customHeight="1" thickTop="1" thickBot="1">
      <c r="A70" s="168"/>
      <c r="B70" s="108" t="s">
        <v>63</v>
      </c>
      <c r="C70" s="108">
        <v>0.55208333333333337</v>
      </c>
      <c r="D70" s="252" t="s">
        <v>142</v>
      </c>
      <c r="E70" s="253"/>
      <c r="F70" s="253"/>
      <c r="G70" s="253"/>
      <c r="H70" s="254"/>
      <c r="I70" s="109"/>
      <c r="J70" s="109"/>
      <c r="K70" s="214"/>
      <c r="L70" s="214"/>
      <c r="M70" s="169"/>
      <c r="N70" s="220"/>
      <c r="O70" s="222"/>
      <c r="Q70" s="172"/>
      <c r="R70" s="172"/>
      <c r="S70" s="172"/>
      <c r="T70" s="171"/>
      <c r="U70" s="171"/>
      <c r="V70" s="172"/>
      <c r="W70" s="172"/>
      <c r="X70" s="172"/>
      <c r="Y70" s="172"/>
      <c r="Z70" s="172"/>
      <c r="AA70" s="171"/>
      <c r="AB70" s="171"/>
      <c r="AC70" s="172"/>
      <c r="AD70" s="172"/>
      <c r="AE70" s="172"/>
      <c r="AF70" s="172"/>
      <c r="AG70" s="172"/>
      <c r="AH70" s="171"/>
      <c r="AI70" s="171"/>
      <c r="AJ70" s="172"/>
      <c r="AK70" s="172"/>
      <c r="AL70" s="172"/>
      <c r="AM70" s="172"/>
      <c r="AN70" s="172"/>
      <c r="AO70" s="171"/>
      <c r="AP70" s="171"/>
      <c r="AQ70" s="172"/>
      <c r="AR70" s="172"/>
      <c r="AS70" s="172"/>
      <c r="AT70" s="172"/>
      <c r="AU70" s="172"/>
      <c r="AW70" s="173">
        <f>COUNTIF($Q70:$AU70,"a")</f>
        <v>0</v>
      </c>
      <c r="AX70" s="173">
        <f>COUNTIF($Q70:$AU70,"b")</f>
        <v>0</v>
      </c>
      <c r="AY70" s="173">
        <f>COUNTIF($Q70:$AU70,"c")</f>
        <v>0</v>
      </c>
      <c r="AZ70" s="173">
        <f>COUNTIF($Q70:$AU70,"d")</f>
        <v>0</v>
      </c>
      <c r="BA70" s="173">
        <f>COUNTIF($Q70:$AU70,"e")</f>
        <v>0</v>
      </c>
      <c r="BB70" s="173">
        <f>COUNTIF($Q70:$AU70,"f")</f>
        <v>0</v>
      </c>
      <c r="BC70" s="173">
        <f>COUNTIF($Q70:$AU70,"g")</f>
        <v>0</v>
      </c>
      <c r="BD70" s="173">
        <f>COUNTIF($Q70:$AU70,"h")</f>
        <v>0</v>
      </c>
      <c r="BE70" s="173">
        <f>COUNTIF($Q70:$AU70,"i")</f>
        <v>0</v>
      </c>
      <c r="BF70" s="173">
        <f>COUNTIF($Q70:$AU70,"j")</f>
        <v>0</v>
      </c>
      <c r="BG70" s="173">
        <f>COUNTIF($Q70:$AU70,"k")</f>
        <v>0</v>
      </c>
      <c r="BH70" s="173">
        <f>COUNTIF($Q70:$AU70,"l")</f>
        <v>0</v>
      </c>
      <c r="BI70" s="173">
        <f>COUNTIF($Q70:$AU70,"m")</f>
        <v>0</v>
      </c>
      <c r="BJ70" s="173">
        <f>COUNTIF($Q70:$AU70,"n")</f>
        <v>0</v>
      </c>
      <c r="BK70" s="173">
        <f>COUNTIF($Q70:$AU70,"o")</f>
        <v>0</v>
      </c>
      <c r="BL70" s="173" t="str">
        <f>IF(AW70&gt;0,($J70*AW70*$F$14),"0")</f>
        <v>0</v>
      </c>
      <c r="BM70" s="173" t="str">
        <f>IF(AX70&gt;0,($J70*AX70*$F$15),"0")</f>
        <v>0</v>
      </c>
      <c r="BN70" s="173" t="str">
        <f>IF(AY70&gt;0,($J70*AY70*$F$16),"0")</f>
        <v>0</v>
      </c>
      <c r="BO70" s="173" t="str">
        <f>IF(AZ70&gt;0,($J70*AZ70*$F$17),"0")</f>
        <v>0</v>
      </c>
      <c r="BP70" s="173" t="str">
        <f>IF(BA70&gt;0,($J70*BA70*$F$17),"0")</f>
        <v>0</v>
      </c>
      <c r="BQ70" s="173" t="str">
        <f>IF(BB70&gt;0,($J70*BB70*$F$19),"0")</f>
        <v>0</v>
      </c>
      <c r="BR70" s="173" t="str">
        <f>IF(BC70&gt;0,($J70*BC70*$F$20),"0")</f>
        <v>0</v>
      </c>
      <c r="BS70" s="173" t="str">
        <f>IF(BD70&gt;0,($J70*BD70*$F$21),"0")</f>
        <v>0</v>
      </c>
      <c r="BT70" s="173" t="str">
        <f>IF(BE70&gt;0,($J70*BE70*$F$22),"0")</f>
        <v>0</v>
      </c>
      <c r="BU70" s="173" t="str">
        <f>IF(BF70&gt;0,($J70*BF70*$F$23),"0")</f>
        <v>0</v>
      </c>
      <c r="BV70" s="173" t="str">
        <f>IF(BG70&gt;0,($J70*BG70*$F$24),"0")</f>
        <v>0</v>
      </c>
      <c r="BW70" s="173" t="str">
        <f>IF(BH70&gt;0,($J70*BH70*$F$25),"0")</f>
        <v>0</v>
      </c>
      <c r="BX70" s="173" t="str">
        <f>IF(BI70&gt;0,($J70*BI70*$F$26),"0")</f>
        <v>0</v>
      </c>
      <c r="BY70" s="173" t="str">
        <f>IF(BJ70&gt;0,($J70*BJ70*$F$27),"0")</f>
        <v>0</v>
      </c>
      <c r="BZ70" s="173" t="str">
        <f>IF(BK70&gt;0,($J70*BK70*$F$28),"0")</f>
        <v>0</v>
      </c>
      <c r="CB70" s="176"/>
    </row>
    <row r="71" spans="1:80" ht="20.100000000000001" customHeight="1" thickBot="1">
      <c r="A71" s="174"/>
      <c r="B71" s="77" t="s">
        <v>63</v>
      </c>
      <c r="C71" s="77">
        <v>0.5625</v>
      </c>
      <c r="D71" s="245" t="s">
        <v>80</v>
      </c>
      <c r="E71" s="246"/>
      <c r="F71" s="246"/>
      <c r="G71" s="246"/>
      <c r="H71" s="246"/>
      <c r="I71" s="109"/>
      <c r="J71" s="109"/>
      <c r="K71" s="214"/>
      <c r="L71" s="214"/>
      <c r="M71" s="169"/>
      <c r="N71" s="220"/>
      <c r="O71" s="222"/>
      <c r="Q71" s="172"/>
      <c r="R71" s="172"/>
      <c r="S71" s="172"/>
      <c r="T71" s="171"/>
      <c r="U71" s="171"/>
      <c r="V71" s="172"/>
      <c r="W71" s="172"/>
      <c r="X71" s="172"/>
      <c r="Y71" s="172"/>
      <c r="Z71" s="172"/>
      <c r="AA71" s="171"/>
      <c r="AB71" s="171"/>
      <c r="AC71" s="172"/>
      <c r="AD71" s="172"/>
      <c r="AE71" s="172"/>
      <c r="AF71" s="172"/>
      <c r="AG71" s="172"/>
      <c r="AH71" s="171"/>
      <c r="AI71" s="171"/>
      <c r="AJ71" s="172"/>
      <c r="AK71" s="172"/>
      <c r="AL71" s="172"/>
      <c r="AM71" s="172"/>
      <c r="AN71" s="172"/>
      <c r="AO71" s="171"/>
      <c r="AP71" s="171"/>
      <c r="AQ71" s="172"/>
      <c r="AR71" s="172"/>
      <c r="AS71" s="172"/>
      <c r="AT71" s="172"/>
      <c r="AU71" s="172"/>
      <c r="AW71" s="173">
        <f>COUNTIF($Q71:$AU71,"a")</f>
        <v>0</v>
      </c>
      <c r="AX71" s="173">
        <f>COUNTIF($Q71:$AU71,"b")</f>
        <v>0</v>
      </c>
      <c r="AY71" s="173">
        <f>COUNTIF($Q71:$AU71,"c")</f>
        <v>0</v>
      </c>
      <c r="AZ71" s="173">
        <f>COUNTIF($Q71:$AU71,"d")</f>
        <v>0</v>
      </c>
      <c r="BA71" s="173">
        <f>COUNTIF($Q71:$AU71,"e")</f>
        <v>0</v>
      </c>
      <c r="BB71" s="173">
        <f>COUNTIF($Q71:$AU71,"f")</f>
        <v>0</v>
      </c>
      <c r="BC71" s="173">
        <f>COUNTIF($Q71:$AU71,"g")</f>
        <v>0</v>
      </c>
      <c r="BD71" s="173">
        <f>COUNTIF($Q71:$AU71,"h")</f>
        <v>0</v>
      </c>
      <c r="BE71" s="173">
        <f>COUNTIF($Q71:$AU71,"i")</f>
        <v>0</v>
      </c>
      <c r="BF71" s="173">
        <f>COUNTIF($Q71:$AU71,"j")</f>
        <v>0</v>
      </c>
      <c r="BG71" s="173">
        <f>COUNTIF($Q71:$AU71,"k")</f>
        <v>0</v>
      </c>
      <c r="BH71" s="173">
        <f>COUNTIF($Q71:$AU71,"l")</f>
        <v>0</v>
      </c>
      <c r="BI71" s="173">
        <f>COUNTIF($Q71:$AU71,"m")</f>
        <v>0</v>
      </c>
      <c r="BJ71" s="173">
        <f>COUNTIF($Q71:$AU71,"n")</f>
        <v>0</v>
      </c>
      <c r="BK71" s="173">
        <f>COUNTIF($Q71:$AU71,"o")</f>
        <v>0</v>
      </c>
      <c r="BL71" s="173" t="str">
        <f t="shared" si="25"/>
        <v>0</v>
      </c>
      <c r="BM71" s="173" t="str">
        <f t="shared" si="26"/>
        <v>0</v>
      </c>
      <c r="BN71" s="173" t="str">
        <f t="shared" si="27"/>
        <v>0</v>
      </c>
      <c r="BO71" s="173" t="str">
        <f t="shared" si="28"/>
        <v>0</v>
      </c>
      <c r="BP71" s="173" t="str">
        <f t="shared" si="29"/>
        <v>0</v>
      </c>
      <c r="BQ71" s="173" t="str">
        <f t="shared" si="30"/>
        <v>0</v>
      </c>
      <c r="BR71" s="173" t="str">
        <f t="shared" si="31"/>
        <v>0</v>
      </c>
      <c r="BS71" s="173" t="str">
        <f t="shared" si="32"/>
        <v>0</v>
      </c>
      <c r="BT71" s="173" t="str">
        <f t="shared" si="33"/>
        <v>0</v>
      </c>
      <c r="BU71" s="173" t="str">
        <f t="shared" si="34"/>
        <v>0</v>
      </c>
      <c r="BV71" s="173" t="str">
        <f t="shared" si="35"/>
        <v>0</v>
      </c>
      <c r="BW71" s="173" t="str">
        <f t="shared" si="36"/>
        <v>0</v>
      </c>
      <c r="BX71" s="173" t="str">
        <f t="shared" si="37"/>
        <v>0</v>
      </c>
      <c r="BY71" s="173" t="str">
        <f t="shared" si="38"/>
        <v>0</v>
      </c>
      <c r="BZ71" s="173" t="str">
        <f t="shared" si="39"/>
        <v>0</v>
      </c>
      <c r="CB71" s="176"/>
    </row>
    <row r="72" spans="1:80" ht="20.25" customHeight="1" thickBot="1">
      <c r="A72" s="174"/>
      <c r="B72" s="78" t="s">
        <v>64</v>
      </c>
      <c r="C72" s="78">
        <v>0.57499999999999996</v>
      </c>
      <c r="D72" s="80" t="s">
        <v>426</v>
      </c>
      <c r="E72" s="80" t="s">
        <v>427</v>
      </c>
      <c r="F72" s="80" t="s">
        <v>428</v>
      </c>
      <c r="G72" s="80" t="s">
        <v>429</v>
      </c>
      <c r="H72" s="80" t="s">
        <v>430</v>
      </c>
      <c r="I72" s="113">
        <v>490</v>
      </c>
      <c r="J72" s="113">
        <f>$I72*'Campaign Total'!$F$47</f>
        <v>490</v>
      </c>
      <c r="K72" s="215">
        <f>I72/1.95583</f>
        <v>250.53302178614706</v>
      </c>
      <c r="L72" s="215">
        <f>J72/1.95583</f>
        <v>250.53302178614706</v>
      </c>
      <c r="M72" s="169">
        <f>SUM(AW72:BK72)</f>
        <v>0</v>
      </c>
      <c r="N72" s="220">
        <f>SUM(BL72:BZ72)</f>
        <v>0</v>
      </c>
      <c r="O72" s="222">
        <f t="shared" si="55"/>
        <v>0</v>
      </c>
      <c r="Q72" s="175"/>
      <c r="R72" s="175"/>
      <c r="S72" s="175"/>
      <c r="T72" s="171"/>
      <c r="U72" s="171"/>
      <c r="V72" s="175"/>
      <c r="W72" s="175"/>
      <c r="X72" s="175"/>
      <c r="Y72" s="175"/>
      <c r="Z72" s="175"/>
      <c r="AA72" s="171"/>
      <c r="AB72" s="171"/>
      <c r="AC72" s="175"/>
      <c r="AD72" s="175"/>
      <c r="AE72" s="175"/>
      <c r="AF72" s="175"/>
      <c r="AG72" s="175"/>
      <c r="AH72" s="171"/>
      <c r="AI72" s="171"/>
      <c r="AJ72" s="175"/>
      <c r="AK72" s="175"/>
      <c r="AL72" s="175"/>
      <c r="AM72" s="175"/>
      <c r="AN72" s="175"/>
      <c r="AO72" s="171"/>
      <c r="AP72" s="171"/>
      <c r="AQ72" s="175"/>
      <c r="AR72" s="175"/>
      <c r="AS72" s="175"/>
      <c r="AT72" s="175"/>
      <c r="AU72" s="175"/>
      <c r="AW72" s="173">
        <f>COUNTIF($Q72:$AU72,"a")</f>
        <v>0</v>
      </c>
      <c r="AX72" s="173">
        <f>COUNTIF($Q72:$AU72,"b")</f>
        <v>0</v>
      </c>
      <c r="AY72" s="173">
        <f>COUNTIF($Q72:$AU72,"c")</f>
        <v>0</v>
      </c>
      <c r="AZ72" s="173">
        <f>COUNTIF($Q72:$AU72,"d")</f>
        <v>0</v>
      </c>
      <c r="BA72" s="173">
        <f>COUNTIF($Q72:$AU72,"e")</f>
        <v>0</v>
      </c>
      <c r="BB72" s="173">
        <f>COUNTIF($Q72:$AU72,"f")</f>
        <v>0</v>
      </c>
      <c r="BC72" s="173">
        <f>COUNTIF($Q72:$AU72,"g")</f>
        <v>0</v>
      </c>
      <c r="BD72" s="173">
        <f>COUNTIF($Q72:$AU72,"h")</f>
        <v>0</v>
      </c>
      <c r="BE72" s="173">
        <f>COUNTIF($Q72:$AU72,"i")</f>
        <v>0</v>
      </c>
      <c r="BF72" s="173">
        <f>COUNTIF($Q72:$AU72,"j")</f>
        <v>0</v>
      </c>
      <c r="BG72" s="173">
        <f>COUNTIF($Q72:$AU72,"k")</f>
        <v>0</v>
      </c>
      <c r="BH72" s="173">
        <f>COUNTIF($Q72:$AU72,"l")</f>
        <v>0</v>
      </c>
      <c r="BI72" s="173">
        <f>COUNTIF($Q72:$AU72,"m")</f>
        <v>0</v>
      </c>
      <c r="BJ72" s="173">
        <f>COUNTIF($Q72:$AU72,"n")</f>
        <v>0</v>
      </c>
      <c r="BK72" s="173">
        <f>COUNTIF($Q72:$AU72,"o")</f>
        <v>0</v>
      </c>
      <c r="BL72" s="173" t="str">
        <f t="shared" ref="BL72:BL102" si="178">IF(AW72&gt;0,($J72*AW72*$F$14),"0")</f>
        <v>0</v>
      </c>
      <c r="BM72" s="173" t="str">
        <f t="shared" ref="BM72:BM102" si="179">IF(AX72&gt;0,($J72*AX72*$F$15),"0")</f>
        <v>0</v>
      </c>
      <c r="BN72" s="173" t="str">
        <f t="shared" ref="BN72:BN102" si="180">IF(AY72&gt;0,($J72*AY72*$F$16),"0")</f>
        <v>0</v>
      </c>
      <c r="BO72" s="173" t="str">
        <f t="shared" ref="BO72:BO102" si="181">IF(AZ72&gt;0,($J72*AZ72*$F$17),"0")</f>
        <v>0</v>
      </c>
      <c r="BP72" s="173" t="str">
        <f t="shared" ref="BP72:BP102" si="182">IF(BA72&gt;0,($J72*BA72*$F$17),"0")</f>
        <v>0</v>
      </c>
      <c r="BQ72" s="173" t="str">
        <f t="shared" ref="BQ72:BQ102" si="183">IF(BB72&gt;0,($J72*BB72*$F$19),"0")</f>
        <v>0</v>
      </c>
      <c r="BR72" s="173" t="str">
        <f t="shared" ref="BR72:BR102" si="184">IF(BC72&gt;0,($J72*BC72*$F$20),"0")</f>
        <v>0</v>
      </c>
      <c r="BS72" s="173" t="str">
        <f t="shared" ref="BS72:BS102" si="185">IF(BD72&gt;0,($J72*BD72*$F$21),"0")</f>
        <v>0</v>
      </c>
      <c r="BT72" s="173" t="str">
        <f t="shared" ref="BT72:BT102" si="186">IF(BE72&gt;0,($J72*BE72*$F$22),"0")</f>
        <v>0</v>
      </c>
      <c r="BU72" s="173" t="str">
        <f t="shared" ref="BU72:BU102" si="187">IF(BF72&gt;0,($J72*BF72*$F$23),"0")</f>
        <v>0</v>
      </c>
      <c r="BV72" s="173" t="str">
        <f t="shared" ref="BV72:BV102" si="188">IF(BG72&gt;0,($J72*BG72*$F$24),"0")</f>
        <v>0</v>
      </c>
      <c r="BW72" s="173" t="str">
        <f t="shared" ref="BW72:BW102" si="189">IF(BH72&gt;0,($J72*BH72*$F$25),"0")</f>
        <v>0</v>
      </c>
      <c r="BX72" s="173" t="str">
        <f t="shared" ref="BX72:BX102" si="190">IF(BI72&gt;0,($J72*BI72*$F$26),"0")</f>
        <v>0</v>
      </c>
      <c r="BY72" s="173" t="str">
        <f t="shared" ref="BY72:BY102" si="191">IF(BJ72&gt;0,($J72*BJ72*$F$27),"0")</f>
        <v>0</v>
      </c>
      <c r="BZ72" s="173" t="str">
        <f t="shared" ref="BZ72:BZ102" si="192">IF(BK72&gt;0,($J72*BK72*$F$28),"0")</f>
        <v>0</v>
      </c>
      <c r="CB72" s="176"/>
    </row>
    <row r="73" spans="1:80" ht="20.100000000000001" customHeight="1" thickBot="1">
      <c r="A73" s="174"/>
      <c r="B73" s="77" t="s">
        <v>63</v>
      </c>
      <c r="C73" s="77">
        <v>0.57847222222222228</v>
      </c>
      <c r="D73" s="245" t="s">
        <v>80</v>
      </c>
      <c r="E73" s="246"/>
      <c r="F73" s="246"/>
      <c r="G73" s="246"/>
      <c r="H73" s="246"/>
      <c r="I73" s="109"/>
      <c r="J73" s="109"/>
      <c r="K73" s="214"/>
      <c r="L73" s="214"/>
      <c r="M73" s="169"/>
      <c r="N73" s="220"/>
      <c r="O73" s="222"/>
      <c r="Q73" s="172"/>
      <c r="R73" s="172"/>
      <c r="S73" s="172"/>
      <c r="T73" s="171"/>
      <c r="U73" s="171"/>
      <c r="V73" s="172"/>
      <c r="W73" s="172"/>
      <c r="X73" s="172"/>
      <c r="Y73" s="172"/>
      <c r="Z73" s="172"/>
      <c r="AA73" s="171"/>
      <c r="AB73" s="171"/>
      <c r="AC73" s="172"/>
      <c r="AD73" s="172"/>
      <c r="AE73" s="172"/>
      <c r="AF73" s="172"/>
      <c r="AG73" s="172"/>
      <c r="AH73" s="171"/>
      <c r="AI73" s="171"/>
      <c r="AJ73" s="172"/>
      <c r="AK73" s="172"/>
      <c r="AL73" s="172"/>
      <c r="AM73" s="172"/>
      <c r="AN73" s="172"/>
      <c r="AO73" s="171"/>
      <c r="AP73" s="171"/>
      <c r="AQ73" s="172"/>
      <c r="AR73" s="172"/>
      <c r="AS73" s="172"/>
      <c r="AT73" s="172"/>
      <c r="AU73" s="172"/>
      <c r="AW73" s="173">
        <f>COUNTIF($Q73:$AU73,"a")</f>
        <v>0</v>
      </c>
      <c r="AX73" s="173">
        <f>COUNTIF($Q73:$AU73,"b")</f>
        <v>0</v>
      </c>
      <c r="AY73" s="173">
        <f>COUNTIF($Q73:$AU73,"c")</f>
        <v>0</v>
      </c>
      <c r="AZ73" s="173">
        <f>COUNTIF($Q73:$AU73,"d")</f>
        <v>0</v>
      </c>
      <c r="BA73" s="173">
        <f>COUNTIF($Q73:$AU73,"e")</f>
        <v>0</v>
      </c>
      <c r="BB73" s="173">
        <f>COUNTIF($Q73:$AU73,"f")</f>
        <v>0</v>
      </c>
      <c r="BC73" s="173">
        <f>COUNTIF($Q73:$AU73,"g")</f>
        <v>0</v>
      </c>
      <c r="BD73" s="173">
        <f>COUNTIF($Q73:$AU73,"h")</f>
        <v>0</v>
      </c>
      <c r="BE73" s="173">
        <f>COUNTIF($Q73:$AU73,"i")</f>
        <v>0</v>
      </c>
      <c r="BF73" s="173">
        <f>COUNTIF($Q73:$AU73,"j")</f>
        <v>0</v>
      </c>
      <c r="BG73" s="173">
        <f>COUNTIF($Q73:$AU73,"k")</f>
        <v>0</v>
      </c>
      <c r="BH73" s="173">
        <f>COUNTIF($Q73:$AU73,"l")</f>
        <v>0</v>
      </c>
      <c r="BI73" s="173">
        <f>COUNTIF($Q73:$AU73,"m")</f>
        <v>0</v>
      </c>
      <c r="BJ73" s="173">
        <f>COUNTIF($Q73:$AU73,"n")</f>
        <v>0</v>
      </c>
      <c r="BK73" s="173">
        <f>COUNTIF($Q73:$AU73,"o")</f>
        <v>0</v>
      </c>
      <c r="BL73" s="173" t="str">
        <f t="shared" si="178"/>
        <v>0</v>
      </c>
      <c r="BM73" s="173" t="str">
        <f t="shared" si="179"/>
        <v>0</v>
      </c>
      <c r="BN73" s="173" t="str">
        <f t="shared" si="180"/>
        <v>0</v>
      </c>
      <c r="BO73" s="173" t="str">
        <f t="shared" si="181"/>
        <v>0</v>
      </c>
      <c r="BP73" s="173" t="str">
        <f t="shared" si="182"/>
        <v>0</v>
      </c>
      <c r="BQ73" s="173" t="str">
        <f t="shared" si="183"/>
        <v>0</v>
      </c>
      <c r="BR73" s="173" t="str">
        <f t="shared" si="184"/>
        <v>0</v>
      </c>
      <c r="BS73" s="173" t="str">
        <f t="shared" si="185"/>
        <v>0</v>
      </c>
      <c r="BT73" s="173" t="str">
        <f t="shared" si="186"/>
        <v>0</v>
      </c>
      <c r="BU73" s="173" t="str">
        <f t="shared" si="187"/>
        <v>0</v>
      </c>
      <c r="BV73" s="173" t="str">
        <f t="shared" si="188"/>
        <v>0</v>
      </c>
      <c r="BW73" s="173" t="str">
        <f t="shared" si="189"/>
        <v>0</v>
      </c>
      <c r="BX73" s="173" t="str">
        <f t="shared" si="190"/>
        <v>0</v>
      </c>
      <c r="BY73" s="173" t="str">
        <f t="shared" si="191"/>
        <v>0</v>
      </c>
      <c r="BZ73" s="173" t="str">
        <f t="shared" si="192"/>
        <v>0</v>
      </c>
      <c r="CB73" s="176"/>
    </row>
    <row r="74" spans="1:80" ht="20.100000000000001" customHeight="1" thickBot="1">
      <c r="A74" s="174"/>
      <c r="B74" s="77" t="s">
        <v>63</v>
      </c>
      <c r="C74" s="77">
        <v>0.58333333333333337</v>
      </c>
      <c r="D74" s="242" t="s">
        <v>142</v>
      </c>
      <c r="E74" s="243"/>
      <c r="F74" s="243"/>
      <c r="G74" s="243"/>
      <c r="H74" s="244"/>
      <c r="I74" s="109"/>
      <c r="J74" s="109"/>
      <c r="K74" s="214"/>
      <c r="L74" s="214"/>
      <c r="M74" s="169"/>
      <c r="N74" s="220"/>
      <c r="O74" s="222"/>
      <c r="Q74" s="172"/>
      <c r="R74" s="172"/>
      <c r="S74" s="172"/>
      <c r="T74" s="171"/>
      <c r="U74" s="171"/>
      <c r="V74" s="172"/>
      <c r="W74" s="172"/>
      <c r="X74" s="172"/>
      <c r="Y74" s="172"/>
      <c r="Z74" s="172"/>
      <c r="AA74" s="171"/>
      <c r="AB74" s="171"/>
      <c r="AC74" s="172"/>
      <c r="AD74" s="172"/>
      <c r="AE74" s="172"/>
      <c r="AF74" s="172"/>
      <c r="AG74" s="172"/>
      <c r="AH74" s="171"/>
      <c r="AI74" s="171"/>
      <c r="AJ74" s="172"/>
      <c r="AK74" s="172"/>
      <c r="AL74" s="172"/>
      <c r="AM74" s="172"/>
      <c r="AN74" s="172"/>
      <c r="AO74" s="171"/>
      <c r="AP74" s="171"/>
      <c r="AQ74" s="172"/>
      <c r="AR74" s="172"/>
      <c r="AS74" s="172"/>
      <c r="AT74" s="172"/>
      <c r="AU74" s="172"/>
      <c r="AW74" s="173">
        <f>COUNTIF($Q74:$AU74,"a")</f>
        <v>0</v>
      </c>
      <c r="AX74" s="173">
        <f>COUNTIF($Q74:$AU74,"b")</f>
        <v>0</v>
      </c>
      <c r="AY74" s="173">
        <f>COUNTIF($Q74:$AU74,"c")</f>
        <v>0</v>
      </c>
      <c r="AZ74" s="173">
        <f>COUNTIF($Q74:$AU74,"d")</f>
        <v>0</v>
      </c>
      <c r="BA74" s="173">
        <f>COUNTIF($Q74:$AU74,"e")</f>
        <v>0</v>
      </c>
      <c r="BB74" s="173">
        <f>COUNTIF($Q74:$AU74,"f")</f>
        <v>0</v>
      </c>
      <c r="BC74" s="173">
        <f>COUNTIF($Q74:$AU74,"g")</f>
        <v>0</v>
      </c>
      <c r="BD74" s="173">
        <f>COUNTIF($Q74:$AU74,"h")</f>
        <v>0</v>
      </c>
      <c r="BE74" s="173">
        <f>COUNTIF($Q74:$AU74,"i")</f>
        <v>0</v>
      </c>
      <c r="BF74" s="173">
        <f>COUNTIF($Q74:$AU74,"j")</f>
        <v>0</v>
      </c>
      <c r="BG74" s="173">
        <f>COUNTIF($Q74:$AU74,"k")</f>
        <v>0</v>
      </c>
      <c r="BH74" s="173">
        <f>COUNTIF($Q74:$AU74,"l")</f>
        <v>0</v>
      </c>
      <c r="BI74" s="173">
        <f>COUNTIF($Q74:$AU74,"m")</f>
        <v>0</v>
      </c>
      <c r="BJ74" s="173">
        <f>COUNTIF($Q74:$AU74,"n")</f>
        <v>0</v>
      </c>
      <c r="BK74" s="173">
        <f>COUNTIF($Q74:$AU74,"o")</f>
        <v>0</v>
      </c>
      <c r="BL74" s="173" t="str">
        <f t="shared" si="178"/>
        <v>0</v>
      </c>
      <c r="BM74" s="173" t="str">
        <f t="shared" si="179"/>
        <v>0</v>
      </c>
      <c r="BN74" s="173" t="str">
        <f t="shared" si="180"/>
        <v>0</v>
      </c>
      <c r="BO74" s="173" t="str">
        <f t="shared" si="181"/>
        <v>0</v>
      </c>
      <c r="BP74" s="173" t="str">
        <f t="shared" si="182"/>
        <v>0</v>
      </c>
      <c r="BQ74" s="173" t="str">
        <f t="shared" si="183"/>
        <v>0</v>
      </c>
      <c r="BR74" s="173" t="str">
        <f t="shared" si="184"/>
        <v>0</v>
      </c>
      <c r="BS74" s="173" t="str">
        <f t="shared" si="185"/>
        <v>0</v>
      </c>
      <c r="BT74" s="173" t="str">
        <f t="shared" si="186"/>
        <v>0</v>
      </c>
      <c r="BU74" s="173" t="str">
        <f t="shared" si="187"/>
        <v>0</v>
      </c>
      <c r="BV74" s="173" t="str">
        <f t="shared" si="188"/>
        <v>0</v>
      </c>
      <c r="BW74" s="173" t="str">
        <f t="shared" si="189"/>
        <v>0</v>
      </c>
      <c r="BX74" s="173" t="str">
        <f t="shared" si="190"/>
        <v>0</v>
      </c>
      <c r="BY74" s="173" t="str">
        <f t="shared" si="191"/>
        <v>0</v>
      </c>
      <c r="BZ74" s="173" t="str">
        <f t="shared" si="192"/>
        <v>0</v>
      </c>
      <c r="CB74" s="176"/>
    </row>
    <row r="75" spans="1:80" ht="17.25" customHeight="1" thickBot="1">
      <c r="A75" s="174"/>
      <c r="B75" s="77" t="s">
        <v>63</v>
      </c>
      <c r="C75" s="77">
        <v>0.59375</v>
      </c>
      <c r="D75" s="121" t="s">
        <v>305</v>
      </c>
      <c r="E75" s="121" t="s">
        <v>392</v>
      </c>
      <c r="F75" s="121" t="s">
        <v>303</v>
      </c>
      <c r="G75" s="121" t="s">
        <v>311</v>
      </c>
      <c r="H75" s="128" t="s">
        <v>483</v>
      </c>
      <c r="I75" s="109"/>
      <c r="J75" s="109"/>
      <c r="K75" s="214"/>
      <c r="L75" s="214"/>
      <c r="M75" s="169"/>
      <c r="N75" s="220"/>
      <c r="O75" s="222"/>
      <c r="Q75" s="172"/>
      <c r="R75" s="172"/>
      <c r="S75" s="172"/>
      <c r="T75" s="171"/>
      <c r="U75" s="171"/>
      <c r="V75" s="172"/>
      <c r="W75" s="172"/>
      <c r="X75" s="172"/>
      <c r="Y75" s="172"/>
      <c r="Z75" s="172"/>
      <c r="AA75" s="171"/>
      <c r="AB75" s="171"/>
      <c r="AC75" s="172"/>
      <c r="AD75" s="172"/>
      <c r="AE75" s="172"/>
      <c r="AF75" s="172"/>
      <c r="AG75" s="172"/>
      <c r="AH75" s="171"/>
      <c r="AI75" s="171"/>
      <c r="AJ75" s="172"/>
      <c r="AK75" s="172"/>
      <c r="AL75" s="172"/>
      <c r="AM75" s="172"/>
      <c r="AN75" s="172"/>
      <c r="AO75" s="171"/>
      <c r="AP75" s="171"/>
      <c r="AQ75" s="172"/>
      <c r="AR75" s="172"/>
      <c r="AS75" s="172"/>
      <c r="AT75" s="172"/>
      <c r="AU75" s="172"/>
      <c r="AW75" s="173">
        <f>COUNTIF($Q75:$AU75,"a")</f>
        <v>0</v>
      </c>
      <c r="AX75" s="173">
        <f>COUNTIF($Q75:$AU75,"b")</f>
        <v>0</v>
      </c>
      <c r="AY75" s="173">
        <f>COUNTIF($Q75:$AU75,"c")</f>
        <v>0</v>
      </c>
      <c r="AZ75" s="173">
        <f>COUNTIF($Q75:$AU75,"d")</f>
        <v>0</v>
      </c>
      <c r="BA75" s="173">
        <f>COUNTIF($Q75:$AU75,"e")</f>
        <v>0</v>
      </c>
      <c r="BB75" s="173">
        <f>COUNTIF($Q75:$AU75,"f")</f>
        <v>0</v>
      </c>
      <c r="BC75" s="173">
        <f>COUNTIF($Q75:$AU75,"g")</f>
        <v>0</v>
      </c>
      <c r="BD75" s="173">
        <f>COUNTIF($Q75:$AU75,"h")</f>
        <v>0</v>
      </c>
      <c r="BE75" s="173">
        <f>COUNTIF($Q75:$AU75,"i")</f>
        <v>0</v>
      </c>
      <c r="BF75" s="173">
        <f>COUNTIF($Q75:$AU75,"j")</f>
        <v>0</v>
      </c>
      <c r="BG75" s="173">
        <f>COUNTIF($Q75:$AU75,"k")</f>
        <v>0</v>
      </c>
      <c r="BH75" s="173">
        <f>COUNTIF($Q75:$AU75,"l")</f>
        <v>0</v>
      </c>
      <c r="BI75" s="173">
        <f>COUNTIF($Q75:$AU75,"m")</f>
        <v>0</v>
      </c>
      <c r="BJ75" s="173">
        <f>COUNTIF($Q75:$AU75,"n")</f>
        <v>0</v>
      </c>
      <c r="BK75" s="173">
        <f>COUNTIF($Q75:$AU75,"o")</f>
        <v>0</v>
      </c>
      <c r="BL75" s="173" t="str">
        <f t="shared" ref="BL75" si="193">IF(AW75&gt;0,($J75*AW75*$F$14),"0")</f>
        <v>0</v>
      </c>
      <c r="BM75" s="173" t="str">
        <f t="shared" ref="BM75" si="194">IF(AX75&gt;0,($J75*AX75*$F$15),"0")</f>
        <v>0</v>
      </c>
      <c r="BN75" s="173" t="str">
        <f t="shared" ref="BN75" si="195">IF(AY75&gt;0,($J75*AY75*$F$16),"0")</f>
        <v>0</v>
      </c>
      <c r="BO75" s="173" t="str">
        <f t="shared" ref="BO75" si="196">IF(AZ75&gt;0,($J75*AZ75*$F$17),"0")</f>
        <v>0</v>
      </c>
      <c r="BP75" s="173" t="str">
        <f t="shared" ref="BP75" si="197">IF(BA75&gt;0,($J75*BA75*$F$17),"0")</f>
        <v>0</v>
      </c>
      <c r="BQ75" s="173" t="str">
        <f t="shared" ref="BQ75" si="198">IF(BB75&gt;0,($J75*BB75*$F$19),"0")</f>
        <v>0</v>
      </c>
      <c r="BR75" s="173" t="str">
        <f t="shared" ref="BR75" si="199">IF(BC75&gt;0,($J75*BC75*$F$20),"0")</f>
        <v>0</v>
      </c>
      <c r="BS75" s="173" t="str">
        <f t="shared" ref="BS75" si="200">IF(BD75&gt;0,($J75*BD75*$F$21),"0")</f>
        <v>0</v>
      </c>
      <c r="BT75" s="173" t="str">
        <f t="shared" ref="BT75" si="201">IF(BE75&gt;0,($J75*BE75*$F$22),"0")</f>
        <v>0</v>
      </c>
      <c r="BU75" s="173" t="str">
        <f t="shared" ref="BU75" si="202">IF(BF75&gt;0,($J75*BF75*$F$23),"0")</f>
        <v>0</v>
      </c>
      <c r="BV75" s="173" t="str">
        <f t="shared" ref="BV75" si="203">IF(BG75&gt;0,($J75*BG75*$F$24),"0")</f>
        <v>0</v>
      </c>
      <c r="BW75" s="173" t="str">
        <f t="shared" ref="BW75" si="204">IF(BH75&gt;0,($J75*BH75*$F$25),"0")</f>
        <v>0</v>
      </c>
      <c r="BX75" s="173" t="str">
        <f t="shared" ref="BX75" si="205">IF(BI75&gt;0,($J75*BI75*$F$26),"0")</f>
        <v>0</v>
      </c>
      <c r="BY75" s="173" t="str">
        <f t="shared" ref="BY75" si="206">IF(BJ75&gt;0,($J75*BJ75*$F$27),"0")</f>
        <v>0</v>
      </c>
      <c r="BZ75" s="173" t="str">
        <f t="shared" ref="BZ75" si="207">IF(BK75&gt;0,($J75*BK75*$F$28),"0")</f>
        <v>0</v>
      </c>
      <c r="CB75" s="176"/>
    </row>
    <row r="76" spans="1:80" ht="20.25" customHeight="1" thickBot="1">
      <c r="A76" s="174"/>
      <c r="B76" s="78" t="s">
        <v>64</v>
      </c>
      <c r="C76" s="78">
        <v>0.60763888888888884</v>
      </c>
      <c r="D76" s="79" t="s">
        <v>369</v>
      </c>
      <c r="E76" s="80" t="s">
        <v>370</v>
      </c>
      <c r="F76" s="80" t="s">
        <v>371</v>
      </c>
      <c r="G76" s="80" t="s">
        <v>372</v>
      </c>
      <c r="H76" s="81" t="s">
        <v>373</v>
      </c>
      <c r="I76" s="111">
        <v>220</v>
      </c>
      <c r="J76" s="111">
        <f>$I76*'Campaign Total'!$F$47</f>
        <v>220</v>
      </c>
      <c r="K76" s="213">
        <f>I76/1.95583</f>
        <v>112.48421386316807</v>
      </c>
      <c r="L76" s="213">
        <f>J76/1.95583</f>
        <v>112.48421386316807</v>
      </c>
      <c r="M76" s="169">
        <f>SUM(AW76:BK76)</f>
        <v>0</v>
      </c>
      <c r="N76" s="220">
        <f>SUM(BL76:BZ76)</f>
        <v>0</v>
      </c>
      <c r="O76" s="222">
        <f t="shared" si="55"/>
        <v>0</v>
      </c>
      <c r="Q76" s="175"/>
      <c r="R76" s="175"/>
      <c r="S76" s="175"/>
      <c r="T76" s="171"/>
      <c r="U76" s="171"/>
      <c r="V76" s="175"/>
      <c r="W76" s="175"/>
      <c r="X76" s="175"/>
      <c r="Y76" s="175"/>
      <c r="Z76" s="175"/>
      <c r="AA76" s="171"/>
      <c r="AB76" s="171"/>
      <c r="AC76" s="175"/>
      <c r="AD76" s="175"/>
      <c r="AE76" s="175"/>
      <c r="AF76" s="175"/>
      <c r="AG76" s="175"/>
      <c r="AH76" s="171"/>
      <c r="AI76" s="171"/>
      <c r="AJ76" s="175"/>
      <c r="AK76" s="175"/>
      <c r="AL76" s="175"/>
      <c r="AM76" s="175"/>
      <c r="AN76" s="175"/>
      <c r="AO76" s="171"/>
      <c r="AP76" s="171"/>
      <c r="AQ76" s="175"/>
      <c r="AR76" s="175"/>
      <c r="AS76" s="175"/>
      <c r="AT76" s="175"/>
      <c r="AU76" s="175"/>
      <c r="AW76" s="173">
        <f>COUNTIF($Q76:$AU76,"a")</f>
        <v>0</v>
      </c>
      <c r="AX76" s="173">
        <f>COUNTIF($Q76:$AU76,"b")</f>
        <v>0</v>
      </c>
      <c r="AY76" s="173">
        <f>COUNTIF($Q76:$AU76,"c")</f>
        <v>0</v>
      </c>
      <c r="AZ76" s="173">
        <f>COUNTIF($Q76:$AU76,"d")</f>
        <v>0</v>
      </c>
      <c r="BA76" s="173">
        <f>COUNTIF($Q76:$AU76,"e")</f>
        <v>0</v>
      </c>
      <c r="BB76" s="173">
        <f>COUNTIF($Q76:$AU76,"f")</f>
        <v>0</v>
      </c>
      <c r="BC76" s="173">
        <f>COUNTIF($Q76:$AU76,"g")</f>
        <v>0</v>
      </c>
      <c r="BD76" s="173">
        <f>COUNTIF($Q76:$AU76,"h")</f>
        <v>0</v>
      </c>
      <c r="BE76" s="173">
        <f>COUNTIF($Q76:$AU76,"i")</f>
        <v>0</v>
      </c>
      <c r="BF76" s="173">
        <f>COUNTIF($Q76:$AU76,"j")</f>
        <v>0</v>
      </c>
      <c r="BG76" s="173">
        <f>COUNTIF($Q76:$AU76,"k")</f>
        <v>0</v>
      </c>
      <c r="BH76" s="173">
        <f>COUNTIF($Q76:$AU76,"l")</f>
        <v>0</v>
      </c>
      <c r="BI76" s="173">
        <f>COUNTIF($Q76:$AU76,"m")</f>
        <v>0</v>
      </c>
      <c r="BJ76" s="173">
        <f>COUNTIF($Q76:$AU76,"n")</f>
        <v>0</v>
      </c>
      <c r="BK76" s="173">
        <f>COUNTIF($Q76:$AU76,"o")</f>
        <v>0</v>
      </c>
      <c r="BL76" s="173" t="str">
        <f t="shared" si="178"/>
        <v>0</v>
      </c>
      <c r="BM76" s="173" t="str">
        <f t="shared" si="179"/>
        <v>0</v>
      </c>
      <c r="BN76" s="173" t="str">
        <f t="shared" si="180"/>
        <v>0</v>
      </c>
      <c r="BO76" s="173" t="str">
        <f t="shared" si="181"/>
        <v>0</v>
      </c>
      <c r="BP76" s="173" t="str">
        <f t="shared" si="182"/>
        <v>0</v>
      </c>
      <c r="BQ76" s="173" t="str">
        <f t="shared" si="183"/>
        <v>0</v>
      </c>
      <c r="BR76" s="173" t="str">
        <f t="shared" si="184"/>
        <v>0</v>
      </c>
      <c r="BS76" s="173" t="str">
        <f t="shared" si="185"/>
        <v>0</v>
      </c>
      <c r="BT76" s="173" t="str">
        <f t="shared" si="186"/>
        <v>0</v>
      </c>
      <c r="BU76" s="173" t="str">
        <f t="shared" si="187"/>
        <v>0</v>
      </c>
      <c r="BV76" s="173" t="str">
        <f t="shared" si="188"/>
        <v>0</v>
      </c>
      <c r="BW76" s="173" t="str">
        <f t="shared" si="189"/>
        <v>0</v>
      </c>
      <c r="BX76" s="173" t="str">
        <f t="shared" si="190"/>
        <v>0</v>
      </c>
      <c r="BY76" s="173" t="str">
        <f t="shared" si="191"/>
        <v>0</v>
      </c>
      <c r="BZ76" s="173" t="str">
        <f t="shared" si="192"/>
        <v>0</v>
      </c>
      <c r="CB76" s="176"/>
    </row>
    <row r="77" spans="1:80" ht="19.5" thickBot="1">
      <c r="A77" s="174"/>
      <c r="B77" s="77" t="s">
        <v>63</v>
      </c>
      <c r="C77" s="77">
        <v>0.61458333333333337</v>
      </c>
      <c r="D77" s="121" t="s">
        <v>303</v>
      </c>
      <c r="E77" s="198" t="s">
        <v>460</v>
      </c>
      <c r="F77" s="198" t="s">
        <v>482</v>
      </c>
      <c r="G77" s="121" t="s">
        <v>311</v>
      </c>
      <c r="H77" s="121" t="s">
        <v>305</v>
      </c>
      <c r="I77" s="206"/>
      <c r="J77" s="109"/>
      <c r="K77" s="214"/>
      <c r="L77" s="214"/>
      <c r="M77" s="169"/>
      <c r="N77" s="220"/>
      <c r="O77" s="222"/>
      <c r="Q77" s="172"/>
      <c r="R77" s="172"/>
      <c r="S77" s="172"/>
      <c r="T77" s="171"/>
      <c r="U77" s="171"/>
      <c r="V77" s="172"/>
      <c r="W77" s="172"/>
      <c r="X77" s="172"/>
      <c r="Y77" s="172"/>
      <c r="Z77" s="172"/>
      <c r="AA77" s="171"/>
      <c r="AB77" s="171"/>
      <c r="AC77" s="172"/>
      <c r="AD77" s="172"/>
      <c r="AE77" s="172"/>
      <c r="AF77" s="172"/>
      <c r="AG77" s="172"/>
      <c r="AH77" s="171"/>
      <c r="AI77" s="171"/>
      <c r="AJ77" s="172"/>
      <c r="AK77" s="172"/>
      <c r="AL77" s="172"/>
      <c r="AM77" s="172"/>
      <c r="AN77" s="172"/>
      <c r="AO77" s="171"/>
      <c r="AP77" s="171"/>
      <c r="AQ77" s="172"/>
      <c r="AR77" s="172"/>
      <c r="AS77" s="172"/>
      <c r="AT77" s="172"/>
      <c r="AU77" s="172"/>
      <c r="AW77" s="173">
        <f>COUNTIF($Q77:$AU77,"a")</f>
        <v>0</v>
      </c>
      <c r="AX77" s="173">
        <f>COUNTIF($Q77:$AU77,"b")</f>
        <v>0</v>
      </c>
      <c r="AY77" s="173">
        <f>COUNTIF($Q77:$AU77,"c")</f>
        <v>0</v>
      </c>
      <c r="AZ77" s="173">
        <f>COUNTIF($Q77:$AU77,"d")</f>
        <v>0</v>
      </c>
      <c r="BA77" s="173">
        <f>COUNTIF($Q77:$AU77,"e")</f>
        <v>0</v>
      </c>
      <c r="BB77" s="173">
        <f>COUNTIF($Q77:$AU77,"f")</f>
        <v>0</v>
      </c>
      <c r="BC77" s="173">
        <f>COUNTIF($Q77:$AU77,"g")</f>
        <v>0</v>
      </c>
      <c r="BD77" s="173">
        <f>COUNTIF($Q77:$AU77,"h")</f>
        <v>0</v>
      </c>
      <c r="BE77" s="173">
        <f>COUNTIF($Q77:$AU77,"i")</f>
        <v>0</v>
      </c>
      <c r="BF77" s="173">
        <f>COUNTIF($Q77:$AU77,"j")</f>
        <v>0</v>
      </c>
      <c r="BG77" s="173">
        <f>COUNTIF($Q77:$AU77,"k")</f>
        <v>0</v>
      </c>
      <c r="BH77" s="173">
        <f>COUNTIF($Q77:$AU77,"l")</f>
        <v>0</v>
      </c>
      <c r="BI77" s="173">
        <f>COUNTIF($Q77:$AU77,"m")</f>
        <v>0</v>
      </c>
      <c r="BJ77" s="173">
        <f>COUNTIF($Q77:$AU77,"n")</f>
        <v>0</v>
      </c>
      <c r="BK77" s="173">
        <f>COUNTIF($Q77:$AU77,"o")</f>
        <v>0</v>
      </c>
      <c r="BL77" s="173" t="str">
        <f t="shared" ref="BL77:BL78" si="208">IF(AW77&gt;0,($J77*AW77*$F$14),"0")</f>
        <v>0</v>
      </c>
      <c r="BM77" s="173" t="str">
        <f t="shared" ref="BM77:BM78" si="209">IF(AX77&gt;0,($J77*AX77*$F$15),"0")</f>
        <v>0</v>
      </c>
      <c r="BN77" s="173" t="str">
        <f t="shared" ref="BN77:BN78" si="210">IF(AY77&gt;0,($J77*AY77*$F$16),"0")</f>
        <v>0</v>
      </c>
      <c r="BO77" s="173" t="str">
        <f t="shared" ref="BO77:BO78" si="211">IF(AZ77&gt;0,($J77*AZ77*$F$17),"0")</f>
        <v>0</v>
      </c>
      <c r="BP77" s="173" t="str">
        <f t="shared" ref="BP77:BP78" si="212">IF(BA77&gt;0,($J77*BA77*$F$17),"0")</f>
        <v>0</v>
      </c>
      <c r="BQ77" s="173" t="str">
        <f t="shared" ref="BQ77:BQ78" si="213">IF(BB77&gt;0,($J77*BB77*$F$19),"0")</f>
        <v>0</v>
      </c>
      <c r="BR77" s="173" t="str">
        <f t="shared" ref="BR77:BR78" si="214">IF(BC77&gt;0,($J77*BC77*$F$20),"0")</f>
        <v>0</v>
      </c>
      <c r="BS77" s="173" t="str">
        <f t="shared" ref="BS77:BS78" si="215">IF(BD77&gt;0,($J77*BD77*$F$21),"0")</f>
        <v>0</v>
      </c>
      <c r="BT77" s="173" t="str">
        <f t="shared" ref="BT77:BT78" si="216">IF(BE77&gt;0,($J77*BE77*$F$22),"0")</f>
        <v>0</v>
      </c>
      <c r="BU77" s="173" t="str">
        <f t="shared" ref="BU77:BU78" si="217">IF(BF77&gt;0,($J77*BF77*$F$23),"0")</f>
        <v>0</v>
      </c>
      <c r="BV77" s="173" t="str">
        <f t="shared" ref="BV77:BV78" si="218">IF(BG77&gt;0,($J77*BG77*$F$24),"0")</f>
        <v>0</v>
      </c>
      <c r="BW77" s="173" t="str">
        <f t="shared" ref="BW77:BW78" si="219">IF(BH77&gt;0,($J77*BH77*$F$25),"0")</f>
        <v>0</v>
      </c>
      <c r="BX77" s="173" t="str">
        <f t="shared" ref="BX77:BX78" si="220">IF(BI77&gt;0,($J77*BI77*$F$26),"0")</f>
        <v>0</v>
      </c>
      <c r="BY77" s="173" t="str">
        <f t="shared" ref="BY77:BY78" si="221">IF(BJ77&gt;0,($J77*BJ77*$F$27),"0")</f>
        <v>0</v>
      </c>
      <c r="BZ77" s="173" t="str">
        <f t="shared" ref="BZ77:BZ78" si="222">IF(BK77&gt;0,($J77*BK77*$F$28),"0")</f>
        <v>0</v>
      </c>
      <c r="CB77" s="176"/>
    </row>
    <row r="78" spans="1:80" ht="20.25" customHeight="1" thickBot="1">
      <c r="A78" s="174"/>
      <c r="B78" s="78" t="s">
        <v>64</v>
      </c>
      <c r="C78" s="78">
        <v>0.63194444444444442</v>
      </c>
      <c r="D78" s="79" t="s">
        <v>150</v>
      </c>
      <c r="E78" s="80" t="s">
        <v>169</v>
      </c>
      <c r="F78" s="80" t="s">
        <v>187</v>
      </c>
      <c r="G78" s="80" t="s">
        <v>205</v>
      </c>
      <c r="H78" s="81" t="s">
        <v>223</v>
      </c>
      <c r="I78" s="111">
        <v>340</v>
      </c>
      <c r="J78" s="111">
        <f>$I78*'Campaign Total'!$F$47</f>
        <v>340</v>
      </c>
      <c r="K78" s="213">
        <f>I78/1.95583</f>
        <v>173.8392396067143</v>
      </c>
      <c r="L78" s="213">
        <f>J78/1.95583</f>
        <v>173.8392396067143</v>
      </c>
      <c r="M78" s="169">
        <f>SUM(AW78:BK78)</f>
        <v>0</v>
      </c>
      <c r="N78" s="220">
        <f>SUM(BL78:BZ78)</f>
        <v>0</v>
      </c>
      <c r="O78" s="222">
        <f t="shared" si="55"/>
        <v>0</v>
      </c>
      <c r="Q78" s="175"/>
      <c r="R78" s="175"/>
      <c r="S78" s="175"/>
      <c r="T78" s="171"/>
      <c r="U78" s="171"/>
      <c r="V78" s="175"/>
      <c r="W78" s="175"/>
      <c r="X78" s="175"/>
      <c r="Y78" s="175"/>
      <c r="Z78" s="175"/>
      <c r="AA78" s="171"/>
      <c r="AB78" s="171"/>
      <c r="AC78" s="175"/>
      <c r="AD78" s="175"/>
      <c r="AE78" s="175"/>
      <c r="AF78" s="175"/>
      <c r="AG78" s="175"/>
      <c r="AH78" s="171"/>
      <c r="AI78" s="171"/>
      <c r="AJ78" s="175"/>
      <c r="AK78" s="175"/>
      <c r="AL78" s="175"/>
      <c r="AM78" s="175"/>
      <c r="AN78" s="175"/>
      <c r="AO78" s="171"/>
      <c r="AP78" s="171"/>
      <c r="AQ78" s="175"/>
      <c r="AR78" s="175"/>
      <c r="AS78" s="175"/>
      <c r="AT78" s="175"/>
      <c r="AU78" s="175"/>
      <c r="AW78" s="173">
        <f>COUNTIF($Q78:$AU78,"a")</f>
        <v>0</v>
      </c>
      <c r="AX78" s="173">
        <f>COUNTIF($Q78:$AU78,"b")</f>
        <v>0</v>
      </c>
      <c r="AY78" s="173">
        <f>COUNTIF($Q78:$AU78,"c")</f>
        <v>0</v>
      </c>
      <c r="AZ78" s="173">
        <f>COUNTIF($Q78:$AU78,"d")</f>
        <v>0</v>
      </c>
      <c r="BA78" s="173">
        <f>COUNTIF($Q78:$AU78,"e")</f>
        <v>0</v>
      </c>
      <c r="BB78" s="173">
        <f>COUNTIF($Q78:$AU78,"f")</f>
        <v>0</v>
      </c>
      <c r="BC78" s="173">
        <f>COUNTIF($Q78:$AU78,"g")</f>
        <v>0</v>
      </c>
      <c r="BD78" s="173">
        <f>COUNTIF($Q78:$AU78,"h")</f>
        <v>0</v>
      </c>
      <c r="BE78" s="173">
        <f>COUNTIF($Q78:$AU78,"i")</f>
        <v>0</v>
      </c>
      <c r="BF78" s="173">
        <f>COUNTIF($Q78:$AU78,"j")</f>
        <v>0</v>
      </c>
      <c r="BG78" s="173">
        <f>COUNTIF($Q78:$AU78,"k")</f>
        <v>0</v>
      </c>
      <c r="BH78" s="173">
        <f>COUNTIF($Q78:$AU78,"l")</f>
        <v>0</v>
      </c>
      <c r="BI78" s="173">
        <f>COUNTIF($Q78:$AU78,"m")</f>
        <v>0</v>
      </c>
      <c r="BJ78" s="173">
        <f>COUNTIF($Q78:$AU78,"n")</f>
        <v>0</v>
      </c>
      <c r="BK78" s="173">
        <f>COUNTIF($Q78:$AU78,"o")</f>
        <v>0</v>
      </c>
      <c r="BL78" s="173" t="str">
        <f t="shared" si="208"/>
        <v>0</v>
      </c>
      <c r="BM78" s="173" t="str">
        <f t="shared" si="209"/>
        <v>0</v>
      </c>
      <c r="BN78" s="173" t="str">
        <f t="shared" si="210"/>
        <v>0</v>
      </c>
      <c r="BO78" s="173" t="str">
        <f t="shared" si="211"/>
        <v>0</v>
      </c>
      <c r="BP78" s="173" t="str">
        <f t="shared" si="212"/>
        <v>0</v>
      </c>
      <c r="BQ78" s="173" t="str">
        <f t="shared" si="213"/>
        <v>0</v>
      </c>
      <c r="BR78" s="173" t="str">
        <f t="shared" si="214"/>
        <v>0</v>
      </c>
      <c r="BS78" s="173" t="str">
        <f t="shared" si="215"/>
        <v>0</v>
      </c>
      <c r="BT78" s="173" t="str">
        <f t="shared" si="216"/>
        <v>0</v>
      </c>
      <c r="BU78" s="173" t="str">
        <f t="shared" si="217"/>
        <v>0</v>
      </c>
      <c r="BV78" s="173" t="str">
        <f t="shared" si="218"/>
        <v>0</v>
      </c>
      <c r="BW78" s="173" t="str">
        <f t="shared" si="219"/>
        <v>0</v>
      </c>
      <c r="BX78" s="173" t="str">
        <f t="shared" si="220"/>
        <v>0</v>
      </c>
      <c r="BY78" s="173" t="str">
        <f t="shared" si="221"/>
        <v>0</v>
      </c>
      <c r="BZ78" s="173" t="str">
        <f t="shared" si="222"/>
        <v>0</v>
      </c>
      <c r="CB78" s="176"/>
    </row>
    <row r="79" spans="1:80" ht="20.25" customHeight="1" thickBot="1">
      <c r="A79" s="174"/>
      <c r="B79" s="77" t="s">
        <v>63</v>
      </c>
      <c r="C79" s="77">
        <v>0.63541666666666663</v>
      </c>
      <c r="D79" s="242" t="s">
        <v>142</v>
      </c>
      <c r="E79" s="243"/>
      <c r="F79" s="243"/>
      <c r="G79" s="243"/>
      <c r="H79" s="244"/>
      <c r="I79" s="109"/>
      <c r="J79" s="109"/>
      <c r="K79" s="214"/>
      <c r="L79" s="214"/>
      <c r="M79" s="169"/>
      <c r="N79" s="220"/>
      <c r="O79" s="222"/>
      <c r="Q79" s="172"/>
      <c r="R79" s="172"/>
      <c r="S79" s="172"/>
      <c r="T79" s="171"/>
      <c r="U79" s="171"/>
      <c r="V79" s="172"/>
      <c r="W79" s="172"/>
      <c r="X79" s="172"/>
      <c r="Y79" s="172"/>
      <c r="Z79" s="172"/>
      <c r="AA79" s="171"/>
      <c r="AB79" s="171"/>
      <c r="AC79" s="172"/>
      <c r="AD79" s="172"/>
      <c r="AE79" s="172"/>
      <c r="AF79" s="172"/>
      <c r="AG79" s="172"/>
      <c r="AH79" s="171"/>
      <c r="AI79" s="171"/>
      <c r="AJ79" s="172"/>
      <c r="AK79" s="172"/>
      <c r="AL79" s="172"/>
      <c r="AM79" s="172"/>
      <c r="AN79" s="172"/>
      <c r="AO79" s="171"/>
      <c r="AP79" s="171"/>
      <c r="AQ79" s="172"/>
      <c r="AR79" s="172"/>
      <c r="AS79" s="172"/>
      <c r="AT79" s="172"/>
      <c r="AU79" s="172"/>
      <c r="AW79" s="173">
        <f>COUNTIF($Q79:$AU79,"a")</f>
        <v>0</v>
      </c>
      <c r="AX79" s="173">
        <f>COUNTIF($Q79:$AU79,"b")</f>
        <v>0</v>
      </c>
      <c r="AY79" s="173">
        <f>COUNTIF($Q79:$AU79,"c")</f>
        <v>0</v>
      </c>
      <c r="AZ79" s="173">
        <f>COUNTIF($Q79:$AU79,"d")</f>
        <v>0</v>
      </c>
      <c r="BA79" s="173">
        <f>COUNTIF($Q79:$AU79,"e")</f>
        <v>0</v>
      </c>
      <c r="BB79" s="173">
        <f>COUNTIF($Q79:$AU79,"f")</f>
        <v>0</v>
      </c>
      <c r="BC79" s="173">
        <f>COUNTIF($Q79:$AU79,"g")</f>
        <v>0</v>
      </c>
      <c r="BD79" s="173">
        <f>COUNTIF($Q79:$AU79,"h")</f>
        <v>0</v>
      </c>
      <c r="BE79" s="173">
        <f>COUNTIF($Q79:$AU79,"i")</f>
        <v>0</v>
      </c>
      <c r="BF79" s="173">
        <f>COUNTIF($Q79:$AU79,"j")</f>
        <v>0</v>
      </c>
      <c r="BG79" s="173">
        <f>COUNTIF($Q79:$AU79,"k")</f>
        <v>0</v>
      </c>
      <c r="BH79" s="173">
        <f>COUNTIF($Q79:$AU79,"l")</f>
        <v>0</v>
      </c>
      <c r="BI79" s="173">
        <f>COUNTIF($Q79:$AU79,"m")</f>
        <v>0</v>
      </c>
      <c r="BJ79" s="173">
        <f>COUNTIF($Q79:$AU79,"n")</f>
        <v>0</v>
      </c>
      <c r="BK79" s="173">
        <f>COUNTIF($Q79:$AU79,"o")</f>
        <v>0</v>
      </c>
      <c r="BL79" s="173" t="str">
        <f t="shared" si="178"/>
        <v>0</v>
      </c>
      <c r="BM79" s="173" t="str">
        <f t="shared" si="179"/>
        <v>0</v>
      </c>
      <c r="BN79" s="173" t="str">
        <f t="shared" si="180"/>
        <v>0</v>
      </c>
      <c r="BO79" s="173" t="str">
        <f t="shared" si="181"/>
        <v>0</v>
      </c>
      <c r="BP79" s="173" t="str">
        <f t="shared" si="182"/>
        <v>0</v>
      </c>
      <c r="BQ79" s="173" t="str">
        <f t="shared" si="183"/>
        <v>0</v>
      </c>
      <c r="BR79" s="173" t="str">
        <f t="shared" si="184"/>
        <v>0</v>
      </c>
      <c r="BS79" s="173" t="str">
        <f t="shared" si="185"/>
        <v>0</v>
      </c>
      <c r="BT79" s="173" t="str">
        <f t="shared" si="186"/>
        <v>0</v>
      </c>
      <c r="BU79" s="173" t="str">
        <f t="shared" si="187"/>
        <v>0</v>
      </c>
      <c r="BV79" s="173" t="str">
        <f t="shared" si="188"/>
        <v>0</v>
      </c>
      <c r="BW79" s="173" t="str">
        <f t="shared" si="189"/>
        <v>0</v>
      </c>
      <c r="BX79" s="173" t="str">
        <f t="shared" si="190"/>
        <v>0</v>
      </c>
      <c r="BY79" s="173" t="str">
        <f t="shared" si="191"/>
        <v>0</v>
      </c>
      <c r="BZ79" s="173" t="str">
        <f t="shared" si="192"/>
        <v>0</v>
      </c>
      <c r="CB79" s="176"/>
    </row>
    <row r="80" spans="1:80" ht="20.25" customHeight="1" thickBot="1">
      <c r="A80" s="174"/>
      <c r="B80" s="77" t="s">
        <v>63</v>
      </c>
      <c r="C80" s="77">
        <v>0.64583333333333337</v>
      </c>
      <c r="D80" s="242" t="s">
        <v>97</v>
      </c>
      <c r="E80" s="243"/>
      <c r="F80" s="243"/>
      <c r="G80" s="243"/>
      <c r="H80" s="244"/>
      <c r="I80" s="109"/>
      <c r="J80" s="109"/>
      <c r="K80" s="214"/>
      <c r="L80" s="214"/>
      <c r="M80" s="169"/>
      <c r="N80" s="220"/>
      <c r="O80" s="222"/>
      <c r="Q80" s="172"/>
      <c r="R80" s="172"/>
      <c r="S80" s="172"/>
      <c r="T80" s="171"/>
      <c r="U80" s="171"/>
      <c r="V80" s="172"/>
      <c r="W80" s="172"/>
      <c r="X80" s="172"/>
      <c r="Y80" s="172"/>
      <c r="Z80" s="172"/>
      <c r="AA80" s="171"/>
      <c r="AB80" s="171"/>
      <c r="AC80" s="172"/>
      <c r="AD80" s="172"/>
      <c r="AE80" s="172"/>
      <c r="AF80" s="172"/>
      <c r="AG80" s="172"/>
      <c r="AH80" s="171"/>
      <c r="AI80" s="171"/>
      <c r="AJ80" s="172"/>
      <c r="AK80" s="172"/>
      <c r="AL80" s="172"/>
      <c r="AM80" s="172"/>
      <c r="AN80" s="172"/>
      <c r="AO80" s="171"/>
      <c r="AP80" s="171"/>
      <c r="AQ80" s="172"/>
      <c r="AR80" s="172"/>
      <c r="AS80" s="172"/>
      <c r="AT80" s="172"/>
      <c r="AU80" s="172"/>
      <c r="AW80" s="173">
        <f>COUNTIF($Q80:$AU80,"a")</f>
        <v>0</v>
      </c>
      <c r="AX80" s="173">
        <f>COUNTIF($Q80:$AU80,"b")</f>
        <v>0</v>
      </c>
      <c r="AY80" s="173">
        <f>COUNTIF($Q80:$AU80,"c")</f>
        <v>0</v>
      </c>
      <c r="AZ80" s="173">
        <f>COUNTIF($Q80:$AU80,"d")</f>
        <v>0</v>
      </c>
      <c r="BA80" s="173">
        <f>COUNTIF($Q80:$AU80,"e")</f>
        <v>0</v>
      </c>
      <c r="BB80" s="173">
        <f>COUNTIF($Q80:$AU80,"f")</f>
        <v>0</v>
      </c>
      <c r="BC80" s="173">
        <f>COUNTIF($Q80:$AU80,"g")</f>
        <v>0</v>
      </c>
      <c r="BD80" s="173">
        <f>COUNTIF($Q80:$AU80,"h")</f>
        <v>0</v>
      </c>
      <c r="BE80" s="173">
        <f>COUNTIF($Q80:$AU80,"i")</f>
        <v>0</v>
      </c>
      <c r="BF80" s="173">
        <f>COUNTIF($Q80:$AU80,"j")</f>
        <v>0</v>
      </c>
      <c r="BG80" s="173">
        <f>COUNTIF($Q80:$AU80,"k")</f>
        <v>0</v>
      </c>
      <c r="BH80" s="173">
        <f>COUNTIF($Q80:$AU80,"l")</f>
        <v>0</v>
      </c>
      <c r="BI80" s="173">
        <f>COUNTIF($Q80:$AU80,"m")</f>
        <v>0</v>
      </c>
      <c r="BJ80" s="173">
        <f>COUNTIF($Q80:$AU80,"n")</f>
        <v>0</v>
      </c>
      <c r="BK80" s="173">
        <f>COUNTIF($Q80:$AU80,"o")</f>
        <v>0</v>
      </c>
      <c r="BL80" s="173" t="str">
        <f t="shared" ref="BL80" si="223">IF(AW80&gt;0,($J80*AW80*$F$14),"0")</f>
        <v>0</v>
      </c>
      <c r="BM80" s="173" t="str">
        <f t="shared" ref="BM80" si="224">IF(AX80&gt;0,($J80*AX80*$F$15),"0")</f>
        <v>0</v>
      </c>
      <c r="BN80" s="173" t="str">
        <f t="shared" ref="BN80" si="225">IF(AY80&gt;0,($J80*AY80*$F$16),"0")</f>
        <v>0</v>
      </c>
      <c r="BO80" s="173" t="str">
        <f t="shared" ref="BO80" si="226">IF(AZ80&gt;0,($J80*AZ80*$F$17),"0")</f>
        <v>0</v>
      </c>
      <c r="BP80" s="173" t="str">
        <f t="shared" ref="BP80" si="227">IF(BA80&gt;0,($J80*BA80*$F$17),"0")</f>
        <v>0</v>
      </c>
      <c r="BQ80" s="173" t="str">
        <f t="shared" ref="BQ80" si="228">IF(BB80&gt;0,($J80*BB80*$F$19),"0")</f>
        <v>0</v>
      </c>
      <c r="BR80" s="173" t="str">
        <f t="shared" ref="BR80" si="229">IF(BC80&gt;0,($J80*BC80*$F$20),"0")</f>
        <v>0</v>
      </c>
      <c r="BS80" s="173" t="str">
        <f t="shared" ref="BS80" si="230">IF(BD80&gt;0,($J80*BD80*$F$21),"0")</f>
        <v>0</v>
      </c>
      <c r="BT80" s="173" t="str">
        <f t="shared" ref="BT80" si="231">IF(BE80&gt;0,($J80*BE80*$F$22),"0")</f>
        <v>0</v>
      </c>
      <c r="BU80" s="173" t="str">
        <f t="shared" ref="BU80" si="232">IF(BF80&gt;0,($J80*BF80*$F$23),"0")</f>
        <v>0</v>
      </c>
      <c r="BV80" s="173" t="str">
        <f t="shared" ref="BV80" si="233">IF(BG80&gt;0,($J80*BG80*$F$24),"0")</f>
        <v>0</v>
      </c>
      <c r="BW80" s="173" t="str">
        <f t="shared" ref="BW80" si="234">IF(BH80&gt;0,($J80*BH80*$F$25),"0")</f>
        <v>0</v>
      </c>
      <c r="BX80" s="173" t="str">
        <f t="shared" ref="BX80" si="235">IF(BI80&gt;0,($J80*BI80*$F$26),"0")</f>
        <v>0</v>
      </c>
      <c r="BY80" s="173" t="str">
        <f t="shared" ref="BY80" si="236">IF(BJ80&gt;0,($J80*BJ80*$F$27),"0")</f>
        <v>0</v>
      </c>
      <c r="BZ80" s="173" t="str">
        <f t="shared" ref="BZ80" si="237">IF(BK80&gt;0,($J80*BK80*$F$28),"0")</f>
        <v>0</v>
      </c>
      <c r="CB80" s="176"/>
    </row>
    <row r="81" spans="1:80" ht="19.5" customHeight="1" thickBot="1">
      <c r="A81" s="174"/>
      <c r="B81" s="78" t="s">
        <v>64</v>
      </c>
      <c r="C81" s="78">
        <v>0.65277777777777779</v>
      </c>
      <c r="D81" s="79" t="s">
        <v>380</v>
      </c>
      <c r="E81" s="80" t="s">
        <v>381</v>
      </c>
      <c r="F81" s="80" t="s">
        <v>382</v>
      </c>
      <c r="G81" s="80" t="s">
        <v>383</v>
      </c>
      <c r="H81" s="81" t="s">
        <v>384</v>
      </c>
      <c r="I81" s="111">
        <v>460</v>
      </c>
      <c r="J81" s="111">
        <f>$I81*'Campaign Total'!$F$47</f>
        <v>460</v>
      </c>
      <c r="K81" s="213">
        <f>I81/1.95583</f>
        <v>235.19426535026051</v>
      </c>
      <c r="L81" s="213">
        <f>J81/1.95583</f>
        <v>235.19426535026051</v>
      </c>
      <c r="M81" s="169">
        <f>SUM(AW81:BK81)</f>
        <v>0</v>
      </c>
      <c r="N81" s="220">
        <f>SUM(BL81:BZ81)</f>
        <v>0</v>
      </c>
      <c r="O81" s="222">
        <f t="shared" si="55"/>
        <v>0</v>
      </c>
      <c r="Q81" s="175"/>
      <c r="R81" s="175"/>
      <c r="S81" s="175"/>
      <c r="T81" s="171"/>
      <c r="U81" s="171"/>
      <c r="V81" s="175"/>
      <c r="W81" s="175"/>
      <c r="X81" s="175"/>
      <c r="Y81" s="175"/>
      <c r="Z81" s="175"/>
      <c r="AA81" s="171"/>
      <c r="AB81" s="171"/>
      <c r="AC81" s="175"/>
      <c r="AD81" s="175"/>
      <c r="AE81" s="175"/>
      <c r="AF81" s="175"/>
      <c r="AG81" s="175"/>
      <c r="AH81" s="171"/>
      <c r="AI81" s="171"/>
      <c r="AJ81" s="175"/>
      <c r="AK81" s="175"/>
      <c r="AL81" s="175"/>
      <c r="AM81" s="175"/>
      <c r="AN81" s="175"/>
      <c r="AO81" s="171"/>
      <c r="AP81" s="171"/>
      <c r="AQ81" s="175"/>
      <c r="AR81" s="175"/>
      <c r="AS81" s="175"/>
      <c r="AT81" s="175"/>
      <c r="AU81" s="175"/>
      <c r="AW81" s="173">
        <f>COUNTIF($Q81:$AU81,"a")</f>
        <v>0</v>
      </c>
      <c r="AX81" s="173">
        <f>COUNTIF($Q81:$AU81,"b")</f>
        <v>0</v>
      </c>
      <c r="AY81" s="173">
        <f>COUNTIF($Q81:$AU81,"c")</f>
        <v>0</v>
      </c>
      <c r="AZ81" s="173">
        <f>COUNTIF($Q81:$AU81,"d")</f>
        <v>0</v>
      </c>
      <c r="BA81" s="173">
        <f>COUNTIF($Q81:$AU81,"e")</f>
        <v>0</v>
      </c>
      <c r="BB81" s="173">
        <f>COUNTIF($Q81:$AU81,"f")</f>
        <v>0</v>
      </c>
      <c r="BC81" s="173">
        <f>COUNTIF($Q81:$AU81,"g")</f>
        <v>0</v>
      </c>
      <c r="BD81" s="173">
        <f>COUNTIF($Q81:$AU81,"h")</f>
        <v>0</v>
      </c>
      <c r="BE81" s="173">
        <f>COUNTIF($Q81:$AU81,"i")</f>
        <v>0</v>
      </c>
      <c r="BF81" s="173">
        <f>COUNTIF($Q81:$AU81,"j")</f>
        <v>0</v>
      </c>
      <c r="BG81" s="173">
        <f>COUNTIF($Q81:$AU81,"k")</f>
        <v>0</v>
      </c>
      <c r="BH81" s="173">
        <f>COUNTIF($Q81:$AU81,"l")</f>
        <v>0</v>
      </c>
      <c r="BI81" s="173">
        <f>COUNTIF($Q81:$AU81,"m")</f>
        <v>0</v>
      </c>
      <c r="BJ81" s="173">
        <f>COUNTIF($Q81:$AU81,"n")</f>
        <v>0</v>
      </c>
      <c r="BK81" s="173">
        <f>COUNTIF($Q81:$AU81,"o")</f>
        <v>0</v>
      </c>
      <c r="BL81" s="173" t="str">
        <f t="shared" si="178"/>
        <v>0</v>
      </c>
      <c r="BM81" s="173" t="str">
        <f t="shared" si="179"/>
        <v>0</v>
      </c>
      <c r="BN81" s="173" t="str">
        <f t="shared" si="180"/>
        <v>0</v>
      </c>
      <c r="BO81" s="173" t="str">
        <f t="shared" si="181"/>
        <v>0</v>
      </c>
      <c r="BP81" s="173" t="str">
        <f t="shared" si="182"/>
        <v>0</v>
      </c>
      <c r="BQ81" s="173" t="str">
        <f t="shared" si="183"/>
        <v>0</v>
      </c>
      <c r="BR81" s="173" t="str">
        <f t="shared" si="184"/>
        <v>0</v>
      </c>
      <c r="BS81" s="173" t="str">
        <f t="shared" si="185"/>
        <v>0</v>
      </c>
      <c r="BT81" s="173" t="str">
        <f t="shared" si="186"/>
        <v>0</v>
      </c>
      <c r="BU81" s="173" t="str">
        <f t="shared" si="187"/>
        <v>0</v>
      </c>
      <c r="BV81" s="173" t="str">
        <f t="shared" si="188"/>
        <v>0</v>
      </c>
      <c r="BW81" s="173" t="str">
        <f t="shared" si="189"/>
        <v>0</v>
      </c>
      <c r="BX81" s="173" t="str">
        <f t="shared" si="190"/>
        <v>0</v>
      </c>
      <c r="BY81" s="173" t="str">
        <f t="shared" si="191"/>
        <v>0</v>
      </c>
      <c r="BZ81" s="173" t="str">
        <f t="shared" si="192"/>
        <v>0</v>
      </c>
      <c r="CB81" s="176"/>
    </row>
    <row r="82" spans="1:80" ht="20.100000000000001" customHeight="1" thickBot="1">
      <c r="A82" s="174"/>
      <c r="B82" s="77" t="s">
        <v>63</v>
      </c>
      <c r="C82" s="77">
        <v>0.65625</v>
      </c>
      <c r="D82" s="242" t="s">
        <v>142</v>
      </c>
      <c r="E82" s="243"/>
      <c r="F82" s="243"/>
      <c r="G82" s="243"/>
      <c r="H82" s="244"/>
      <c r="I82" s="109"/>
      <c r="J82" s="109"/>
      <c r="K82" s="214"/>
      <c r="L82" s="214"/>
      <c r="M82" s="169"/>
      <c r="N82" s="220"/>
      <c r="O82" s="222"/>
      <c r="Q82" s="172"/>
      <c r="R82" s="172"/>
      <c r="S82" s="172"/>
      <c r="T82" s="171"/>
      <c r="U82" s="171"/>
      <c r="V82" s="172"/>
      <c r="W82" s="172"/>
      <c r="X82" s="172"/>
      <c r="Y82" s="172"/>
      <c r="Z82" s="172"/>
      <c r="AA82" s="171"/>
      <c r="AB82" s="171"/>
      <c r="AC82" s="172"/>
      <c r="AD82" s="172"/>
      <c r="AE82" s="172"/>
      <c r="AF82" s="172"/>
      <c r="AG82" s="172"/>
      <c r="AH82" s="171"/>
      <c r="AI82" s="171"/>
      <c r="AJ82" s="172"/>
      <c r="AK82" s="172"/>
      <c r="AL82" s="172"/>
      <c r="AM82" s="172"/>
      <c r="AN82" s="172"/>
      <c r="AO82" s="171"/>
      <c r="AP82" s="171"/>
      <c r="AQ82" s="172"/>
      <c r="AR82" s="172"/>
      <c r="AS82" s="172"/>
      <c r="AT82" s="172"/>
      <c r="AU82" s="172"/>
      <c r="AW82" s="173">
        <f>COUNTIF($Q82:$AU82,"a")</f>
        <v>0</v>
      </c>
      <c r="AX82" s="173">
        <f>COUNTIF($Q82:$AU82,"b")</f>
        <v>0</v>
      </c>
      <c r="AY82" s="173">
        <f>COUNTIF($Q82:$AU82,"c")</f>
        <v>0</v>
      </c>
      <c r="AZ82" s="173">
        <f>COUNTIF($Q82:$AU82,"d")</f>
        <v>0</v>
      </c>
      <c r="BA82" s="173">
        <f>COUNTIF($Q82:$AU82,"e")</f>
        <v>0</v>
      </c>
      <c r="BB82" s="173">
        <f>COUNTIF($Q82:$AU82,"f")</f>
        <v>0</v>
      </c>
      <c r="BC82" s="173">
        <f>COUNTIF($Q82:$AU82,"g")</f>
        <v>0</v>
      </c>
      <c r="BD82" s="173">
        <f>COUNTIF($Q82:$AU82,"h")</f>
        <v>0</v>
      </c>
      <c r="BE82" s="173">
        <f>COUNTIF($Q82:$AU82,"i")</f>
        <v>0</v>
      </c>
      <c r="BF82" s="173">
        <f>COUNTIF($Q82:$AU82,"j")</f>
        <v>0</v>
      </c>
      <c r="BG82" s="173">
        <f>COUNTIF($Q82:$AU82,"k")</f>
        <v>0</v>
      </c>
      <c r="BH82" s="173">
        <f>COUNTIF($Q82:$AU82,"l")</f>
        <v>0</v>
      </c>
      <c r="BI82" s="173">
        <f>COUNTIF($Q82:$AU82,"m")</f>
        <v>0</v>
      </c>
      <c r="BJ82" s="173">
        <f>COUNTIF($Q82:$AU82,"n")</f>
        <v>0</v>
      </c>
      <c r="BK82" s="173">
        <f>COUNTIF($Q82:$AU82,"o")</f>
        <v>0</v>
      </c>
      <c r="BL82" s="173" t="str">
        <f t="shared" ref="BL82" si="238">IF(AW82&gt;0,($J82*AW82*$F$14),"0")</f>
        <v>0</v>
      </c>
      <c r="BM82" s="173" t="str">
        <f t="shared" ref="BM82" si="239">IF(AX82&gt;0,($J82*AX82*$F$15),"0")</f>
        <v>0</v>
      </c>
      <c r="BN82" s="173" t="str">
        <f t="shared" ref="BN82" si="240">IF(AY82&gt;0,($J82*AY82*$F$16),"0")</f>
        <v>0</v>
      </c>
      <c r="BO82" s="173" t="str">
        <f t="shared" ref="BO82" si="241">IF(AZ82&gt;0,($J82*AZ82*$F$17),"0")</f>
        <v>0</v>
      </c>
      <c r="BP82" s="173" t="str">
        <f t="shared" ref="BP82" si="242">IF(BA82&gt;0,($J82*BA82*$F$17),"0")</f>
        <v>0</v>
      </c>
      <c r="BQ82" s="173" t="str">
        <f t="shared" ref="BQ82" si="243">IF(BB82&gt;0,($J82*BB82*$F$19),"0")</f>
        <v>0</v>
      </c>
      <c r="BR82" s="173" t="str">
        <f t="shared" ref="BR82" si="244">IF(BC82&gt;0,($J82*BC82*$F$20),"0")</f>
        <v>0</v>
      </c>
      <c r="BS82" s="173" t="str">
        <f t="shared" ref="BS82" si="245">IF(BD82&gt;0,($J82*BD82*$F$21),"0")</f>
        <v>0</v>
      </c>
      <c r="BT82" s="173" t="str">
        <f t="shared" ref="BT82" si="246">IF(BE82&gt;0,($J82*BE82*$F$22),"0")</f>
        <v>0</v>
      </c>
      <c r="BU82" s="173" t="str">
        <f t="shared" ref="BU82" si="247">IF(BF82&gt;0,($J82*BF82*$F$23),"0")</f>
        <v>0</v>
      </c>
      <c r="BV82" s="173" t="str">
        <f t="shared" ref="BV82" si="248">IF(BG82&gt;0,($J82*BG82*$F$24),"0")</f>
        <v>0</v>
      </c>
      <c r="BW82" s="173" t="str">
        <f t="shared" ref="BW82" si="249">IF(BH82&gt;0,($J82*BH82*$F$25),"0")</f>
        <v>0</v>
      </c>
      <c r="BX82" s="173" t="str">
        <f t="shared" ref="BX82" si="250">IF(BI82&gt;0,($J82*BI82*$F$26),"0")</f>
        <v>0</v>
      </c>
      <c r="BY82" s="173" t="str">
        <f t="shared" ref="BY82" si="251">IF(BJ82&gt;0,($J82*BJ82*$F$27),"0")</f>
        <v>0</v>
      </c>
      <c r="BZ82" s="173" t="str">
        <f t="shared" ref="BZ82" si="252">IF(BK82&gt;0,($J82*BK82*$F$28),"0")</f>
        <v>0</v>
      </c>
      <c r="CB82" s="176"/>
    </row>
    <row r="83" spans="1:80" ht="20.100000000000001" customHeight="1" thickBot="1">
      <c r="A83" s="174"/>
      <c r="B83" s="77" t="s">
        <v>63</v>
      </c>
      <c r="C83" s="77">
        <v>0.66666666666666663</v>
      </c>
      <c r="D83" s="242" t="s">
        <v>463</v>
      </c>
      <c r="E83" s="243"/>
      <c r="F83" s="243"/>
      <c r="G83" s="243"/>
      <c r="H83" s="244"/>
      <c r="I83" s="109"/>
      <c r="J83" s="109"/>
      <c r="K83" s="214"/>
      <c r="L83" s="214"/>
      <c r="M83" s="169"/>
      <c r="N83" s="220"/>
      <c r="O83" s="222"/>
      <c r="Q83" s="172"/>
      <c r="R83" s="172"/>
      <c r="S83" s="172"/>
      <c r="T83" s="171"/>
      <c r="U83" s="171"/>
      <c r="V83" s="172"/>
      <c r="W83" s="172"/>
      <c r="X83" s="172"/>
      <c r="Y83" s="172"/>
      <c r="Z83" s="172"/>
      <c r="AA83" s="171"/>
      <c r="AB83" s="171"/>
      <c r="AC83" s="172"/>
      <c r="AD83" s="172"/>
      <c r="AE83" s="172"/>
      <c r="AF83" s="172"/>
      <c r="AG83" s="172"/>
      <c r="AH83" s="171"/>
      <c r="AI83" s="171"/>
      <c r="AJ83" s="172"/>
      <c r="AK83" s="172"/>
      <c r="AL83" s="172"/>
      <c r="AM83" s="172"/>
      <c r="AN83" s="172"/>
      <c r="AO83" s="171"/>
      <c r="AP83" s="171"/>
      <c r="AQ83" s="172"/>
      <c r="AR83" s="172"/>
      <c r="AS83" s="172"/>
      <c r="AT83" s="172"/>
      <c r="AU83" s="172"/>
      <c r="AW83" s="173">
        <f>COUNTIF($Q83:$AU83,"a")</f>
        <v>0</v>
      </c>
      <c r="AX83" s="173">
        <f>COUNTIF($Q83:$AU83,"b")</f>
        <v>0</v>
      </c>
      <c r="AY83" s="173">
        <f>COUNTIF($Q83:$AU83,"c")</f>
        <v>0</v>
      </c>
      <c r="AZ83" s="173">
        <f>COUNTIF($Q83:$AU83,"d")</f>
        <v>0</v>
      </c>
      <c r="BA83" s="173">
        <f>COUNTIF($Q83:$AU83,"e")</f>
        <v>0</v>
      </c>
      <c r="BB83" s="173">
        <f>COUNTIF($Q83:$AU83,"f")</f>
        <v>0</v>
      </c>
      <c r="BC83" s="173">
        <f>COUNTIF($Q83:$AU83,"g")</f>
        <v>0</v>
      </c>
      <c r="BD83" s="173">
        <f>COUNTIF($Q83:$AU83,"h")</f>
        <v>0</v>
      </c>
      <c r="BE83" s="173">
        <f>COUNTIF($Q83:$AU83,"i")</f>
        <v>0</v>
      </c>
      <c r="BF83" s="173">
        <f>COUNTIF($Q83:$AU83,"j")</f>
        <v>0</v>
      </c>
      <c r="BG83" s="173">
        <f>COUNTIF($Q83:$AU83,"k")</f>
        <v>0</v>
      </c>
      <c r="BH83" s="173">
        <f>COUNTIF($Q83:$AU83,"l")</f>
        <v>0</v>
      </c>
      <c r="BI83" s="173">
        <f>COUNTIF($Q83:$AU83,"m")</f>
        <v>0</v>
      </c>
      <c r="BJ83" s="173">
        <f>COUNTIF($Q83:$AU83,"n")</f>
        <v>0</v>
      </c>
      <c r="BK83" s="173">
        <f>COUNTIF($Q83:$AU83,"o")</f>
        <v>0</v>
      </c>
      <c r="BL83" s="173" t="str">
        <f t="shared" si="178"/>
        <v>0</v>
      </c>
      <c r="BM83" s="173" t="str">
        <f t="shared" si="179"/>
        <v>0</v>
      </c>
      <c r="BN83" s="173" t="str">
        <f t="shared" si="180"/>
        <v>0</v>
      </c>
      <c r="BO83" s="173" t="str">
        <f t="shared" si="181"/>
        <v>0</v>
      </c>
      <c r="BP83" s="173" t="str">
        <f t="shared" si="182"/>
        <v>0</v>
      </c>
      <c r="BQ83" s="173" t="str">
        <f t="shared" si="183"/>
        <v>0</v>
      </c>
      <c r="BR83" s="173" t="str">
        <f t="shared" si="184"/>
        <v>0</v>
      </c>
      <c r="BS83" s="173" t="str">
        <f t="shared" si="185"/>
        <v>0</v>
      </c>
      <c r="BT83" s="173" t="str">
        <f t="shared" si="186"/>
        <v>0</v>
      </c>
      <c r="BU83" s="173" t="str">
        <f t="shared" si="187"/>
        <v>0</v>
      </c>
      <c r="BV83" s="173" t="str">
        <f t="shared" si="188"/>
        <v>0</v>
      </c>
      <c r="BW83" s="173" t="str">
        <f t="shared" si="189"/>
        <v>0</v>
      </c>
      <c r="BX83" s="173" t="str">
        <f t="shared" si="190"/>
        <v>0</v>
      </c>
      <c r="BY83" s="173" t="str">
        <f t="shared" si="191"/>
        <v>0</v>
      </c>
      <c r="BZ83" s="173" t="str">
        <f t="shared" si="192"/>
        <v>0</v>
      </c>
      <c r="CB83" s="176"/>
    </row>
    <row r="84" spans="1:80" ht="20.100000000000001" customHeight="1" thickBot="1">
      <c r="A84" s="174"/>
      <c r="B84" s="78" t="s">
        <v>64</v>
      </c>
      <c r="C84" s="78">
        <v>0.68055555555555547</v>
      </c>
      <c r="D84" s="79" t="s">
        <v>151</v>
      </c>
      <c r="E84" s="80" t="s">
        <v>170</v>
      </c>
      <c r="F84" s="80" t="s">
        <v>188</v>
      </c>
      <c r="G84" s="80" t="s">
        <v>206</v>
      </c>
      <c r="H84" s="81" t="s">
        <v>224</v>
      </c>
      <c r="I84" s="111">
        <v>420</v>
      </c>
      <c r="J84" s="111">
        <f>$I84*'Campaign Total'!$F$47</f>
        <v>420</v>
      </c>
      <c r="K84" s="213">
        <f>I84/1.95583</f>
        <v>214.74259010241178</v>
      </c>
      <c r="L84" s="213">
        <f>J84/1.95583</f>
        <v>214.74259010241178</v>
      </c>
      <c r="M84" s="169">
        <f>SUM(AW84:BK84)</f>
        <v>0</v>
      </c>
      <c r="N84" s="220">
        <f>SUM(BL84:BZ84)</f>
        <v>0</v>
      </c>
      <c r="O84" s="222">
        <f t="shared" si="55"/>
        <v>0</v>
      </c>
      <c r="Q84" s="175"/>
      <c r="R84" s="175"/>
      <c r="S84" s="175"/>
      <c r="T84" s="171"/>
      <c r="U84" s="171"/>
      <c r="V84" s="175"/>
      <c r="W84" s="175"/>
      <c r="X84" s="175"/>
      <c r="Y84" s="175"/>
      <c r="Z84" s="175"/>
      <c r="AA84" s="171"/>
      <c r="AB84" s="171"/>
      <c r="AC84" s="175"/>
      <c r="AD84" s="175"/>
      <c r="AE84" s="175"/>
      <c r="AF84" s="175"/>
      <c r="AG84" s="175"/>
      <c r="AH84" s="171"/>
      <c r="AI84" s="171"/>
      <c r="AJ84" s="175"/>
      <c r="AK84" s="175"/>
      <c r="AL84" s="175"/>
      <c r="AM84" s="175"/>
      <c r="AN84" s="175"/>
      <c r="AO84" s="171"/>
      <c r="AP84" s="171"/>
      <c r="AQ84" s="175"/>
      <c r="AR84" s="175"/>
      <c r="AS84" s="175"/>
      <c r="AT84" s="175"/>
      <c r="AU84" s="175"/>
      <c r="AW84" s="173">
        <f>COUNTIF($Q84:$AU84,"a")</f>
        <v>0</v>
      </c>
      <c r="AX84" s="173">
        <f>COUNTIF($Q84:$AU84,"b")</f>
        <v>0</v>
      </c>
      <c r="AY84" s="173">
        <f>COUNTIF($Q84:$AU84,"c")</f>
        <v>0</v>
      </c>
      <c r="AZ84" s="173">
        <f>COUNTIF($Q84:$AU84,"d")</f>
        <v>0</v>
      </c>
      <c r="BA84" s="173">
        <f>COUNTIF($Q84:$AU84,"e")</f>
        <v>0</v>
      </c>
      <c r="BB84" s="173">
        <f>COUNTIF($Q84:$AU84,"f")</f>
        <v>0</v>
      </c>
      <c r="BC84" s="173">
        <f>COUNTIF($Q84:$AU84,"g")</f>
        <v>0</v>
      </c>
      <c r="BD84" s="173">
        <f>COUNTIF($Q84:$AU84,"h")</f>
        <v>0</v>
      </c>
      <c r="BE84" s="173">
        <f>COUNTIF($Q84:$AU84,"i")</f>
        <v>0</v>
      </c>
      <c r="BF84" s="173">
        <f>COUNTIF($Q84:$AU84,"j")</f>
        <v>0</v>
      </c>
      <c r="BG84" s="173">
        <f>COUNTIF($Q84:$AU84,"k")</f>
        <v>0</v>
      </c>
      <c r="BH84" s="173">
        <f>COUNTIF($Q84:$AU84,"l")</f>
        <v>0</v>
      </c>
      <c r="BI84" s="173">
        <f>COUNTIF($Q84:$AU84,"m")</f>
        <v>0</v>
      </c>
      <c r="BJ84" s="173">
        <f>COUNTIF($Q84:$AU84,"n")</f>
        <v>0</v>
      </c>
      <c r="BK84" s="173">
        <f>COUNTIF($Q84:$AU84,"o")</f>
        <v>0</v>
      </c>
      <c r="BL84" s="173" t="str">
        <f t="shared" si="178"/>
        <v>0</v>
      </c>
      <c r="BM84" s="173" t="str">
        <f t="shared" si="179"/>
        <v>0</v>
      </c>
      <c r="BN84" s="173" t="str">
        <f t="shared" si="180"/>
        <v>0</v>
      </c>
      <c r="BO84" s="173" t="str">
        <f t="shared" si="181"/>
        <v>0</v>
      </c>
      <c r="BP84" s="173" t="str">
        <f t="shared" si="182"/>
        <v>0</v>
      </c>
      <c r="BQ84" s="173" t="str">
        <f t="shared" si="183"/>
        <v>0</v>
      </c>
      <c r="BR84" s="173" t="str">
        <f t="shared" si="184"/>
        <v>0</v>
      </c>
      <c r="BS84" s="173" t="str">
        <f t="shared" si="185"/>
        <v>0</v>
      </c>
      <c r="BT84" s="173" t="str">
        <f t="shared" si="186"/>
        <v>0</v>
      </c>
      <c r="BU84" s="173" t="str">
        <f t="shared" si="187"/>
        <v>0</v>
      </c>
      <c r="BV84" s="173" t="str">
        <f t="shared" si="188"/>
        <v>0</v>
      </c>
      <c r="BW84" s="173" t="str">
        <f t="shared" si="189"/>
        <v>0</v>
      </c>
      <c r="BX84" s="173" t="str">
        <f t="shared" si="190"/>
        <v>0</v>
      </c>
      <c r="BY84" s="173" t="str">
        <f t="shared" si="191"/>
        <v>0</v>
      </c>
      <c r="BZ84" s="173" t="str">
        <f t="shared" si="192"/>
        <v>0</v>
      </c>
      <c r="CB84" s="176"/>
    </row>
    <row r="85" spans="1:80" ht="20.100000000000001" customHeight="1" thickBot="1">
      <c r="A85" s="174"/>
      <c r="B85" s="77" t="s">
        <v>63</v>
      </c>
      <c r="C85" s="77">
        <v>0.68402777777777779</v>
      </c>
      <c r="D85" s="242" t="s">
        <v>463</v>
      </c>
      <c r="E85" s="243"/>
      <c r="F85" s="243"/>
      <c r="G85" s="243"/>
      <c r="H85" s="244"/>
      <c r="I85" s="109"/>
      <c r="J85" s="109"/>
      <c r="K85" s="214"/>
      <c r="L85" s="214"/>
      <c r="M85" s="169"/>
      <c r="N85" s="220"/>
      <c r="O85" s="222"/>
      <c r="Q85" s="172"/>
      <c r="R85" s="172"/>
      <c r="S85" s="172"/>
      <c r="T85" s="171"/>
      <c r="U85" s="171"/>
      <c r="V85" s="172"/>
      <c r="W85" s="172"/>
      <c r="X85" s="172"/>
      <c r="Y85" s="172"/>
      <c r="Z85" s="172"/>
      <c r="AA85" s="171"/>
      <c r="AB85" s="171"/>
      <c r="AC85" s="172"/>
      <c r="AD85" s="172"/>
      <c r="AE85" s="172"/>
      <c r="AF85" s="172"/>
      <c r="AG85" s="172"/>
      <c r="AH85" s="171"/>
      <c r="AI85" s="171"/>
      <c r="AJ85" s="172"/>
      <c r="AK85" s="172"/>
      <c r="AL85" s="172"/>
      <c r="AM85" s="172"/>
      <c r="AN85" s="172"/>
      <c r="AO85" s="171"/>
      <c r="AP85" s="171"/>
      <c r="AQ85" s="172"/>
      <c r="AR85" s="172"/>
      <c r="AS85" s="172"/>
      <c r="AT85" s="172"/>
      <c r="AU85" s="172"/>
      <c r="AW85" s="173">
        <f>COUNTIF($Q85:$AU85,"a")</f>
        <v>0</v>
      </c>
      <c r="AX85" s="173">
        <f>COUNTIF($Q85:$AU85,"b")</f>
        <v>0</v>
      </c>
      <c r="AY85" s="173">
        <f>COUNTIF($Q85:$AU85,"c")</f>
        <v>0</v>
      </c>
      <c r="AZ85" s="173">
        <f>COUNTIF($Q85:$AU85,"d")</f>
        <v>0</v>
      </c>
      <c r="BA85" s="173">
        <f>COUNTIF($Q85:$AU85,"e")</f>
        <v>0</v>
      </c>
      <c r="BB85" s="173">
        <f>COUNTIF($Q85:$AU85,"f")</f>
        <v>0</v>
      </c>
      <c r="BC85" s="173">
        <f>COUNTIF($Q85:$AU85,"g")</f>
        <v>0</v>
      </c>
      <c r="BD85" s="173">
        <f>COUNTIF($Q85:$AU85,"h")</f>
        <v>0</v>
      </c>
      <c r="BE85" s="173">
        <f>COUNTIF($Q85:$AU85,"i")</f>
        <v>0</v>
      </c>
      <c r="BF85" s="173">
        <f>COUNTIF($Q85:$AU85,"j")</f>
        <v>0</v>
      </c>
      <c r="BG85" s="173">
        <f>COUNTIF($Q85:$AU85,"k")</f>
        <v>0</v>
      </c>
      <c r="BH85" s="173">
        <f>COUNTIF($Q85:$AU85,"l")</f>
        <v>0</v>
      </c>
      <c r="BI85" s="173">
        <f>COUNTIF($Q85:$AU85,"m")</f>
        <v>0</v>
      </c>
      <c r="BJ85" s="173">
        <f>COUNTIF($Q85:$AU85,"n")</f>
        <v>0</v>
      </c>
      <c r="BK85" s="173">
        <f>COUNTIF($Q85:$AU85,"o")</f>
        <v>0</v>
      </c>
      <c r="BL85" s="173" t="str">
        <f t="shared" si="178"/>
        <v>0</v>
      </c>
      <c r="BM85" s="173" t="str">
        <f t="shared" si="179"/>
        <v>0</v>
      </c>
      <c r="BN85" s="173" t="str">
        <f t="shared" si="180"/>
        <v>0</v>
      </c>
      <c r="BO85" s="173" t="str">
        <f t="shared" si="181"/>
        <v>0</v>
      </c>
      <c r="BP85" s="173" t="str">
        <f t="shared" si="182"/>
        <v>0</v>
      </c>
      <c r="BQ85" s="173" t="str">
        <f t="shared" si="183"/>
        <v>0</v>
      </c>
      <c r="BR85" s="173" t="str">
        <f t="shared" si="184"/>
        <v>0</v>
      </c>
      <c r="BS85" s="173" t="str">
        <f t="shared" si="185"/>
        <v>0</v>
      </c>
      <c r="BT85" s="173" t="str">
        <f t="shared" si="186"/>
        <v>0</v>
      </c>
      <c r="BU85" s="173" t="str">
        <f t="shared" si="187"/>
        <v>0</v>
      </c>
      <c r="BV85" s="173" t="str">
        <f t="shared" si="188"/>
        <v>0</v>
      </c>
      <c r="BW85" s="173" t="str">
        <f t="shared" si="189"/>
        <v>0</v>
      </c>
      <c r="BX85" s="173" t="str">
        <f t="shared" si="190"/>
        <v>0</v>
      </c>
      <c r="BY85" s="173" t="str">
        <f t="shared" si="191"/>
        <v>0</v>
      </c>
      <c r="BZ85" s="173" t="str">
        <f t="shared" si="192"/>
        <v>0</v>
      </c>
      <c r="CB85" s="176"/>
    </row>
    <row r="86" spans="1:80" ht="20.100000000000001" customHeight="1" thickBot="1">
      <c r="A86" s="174"/>
      <c r="B86" s="78" t="s">
        <v>64</v>
      </c>
      <c r="C86" s="78">
        <v>0.69791666666666663</v>
      </c>
      <c r="D86" s="79" t="s">
        <v>152</v>
      </c>
      <c r="E86" s="80" t="s">
        <v>171</v>
      </c>
      <c r="F86" s="80" t="s">
        <v>189</v>
      </c>
      <c r="G86" s="80" t="s">
        <v>207</v>
      </c>
      <c r="H86" s="81" t="s">
        <v>225</v>
      </c>
      <c r="I86" s="111">
        <v>420</v>
      </c>
      <c r="J86" s="111">
        <f>$I86*'Campaign Total'!$F$47</f>
        <v>420</v>
      </c>
      <c r="K86" s="213">
        <f>I86/1.95583</f>
        <v>214.74259010241178</v>
      </c>
      <c r="L86" s="213">
        <f>J86/1.95583</f>
        <v>214.74259010241178</v>
      </c>
      <c r="M86" s="169">
        <f>SUM(AW86:BK86)</f>
        <v>0</v>
      </c>
      <c r="N86" s="220">
        <f>SUM(BL86:BZ86)</f>
        <v>0</v>
      </c>
      <c r="O86" s="222">
        <f t="shared" si="55"/>
        <v>0</v>
      </c>
      <c r="Q86" s="175"/>
      <c r="R86" s="175"/>
      <c r="S86" s="175"/>
      <c r="T86" s="171"/>
      <c r="U86" s="171"/>
      <c r="V86" s="175"/>
      <c r="W86" s="175"/>
      <c r="X86" s="175"/>
      <c r="Y86" s="175"/>
      <c r="Z86" s="175"/>
      <c r="AA86" s="171"/>
      <c r="AB86" s="171"/>
      <c r="AC86" s="175"/>
      <c r="AD86" s="175"/>
      <c r="AE86" s="175"/>
      <c r="AF86" s="175"/>
      <c r="AG86" s="175"/>
      <c r="AH86" s="171"/>
      <c r="AI86" s="171"/>
      <c r="AJ86" s="175"/>
      <c r="AK86" s="175"/>
      <c r="AL86" s="175"/>
      <c r="AM86" s="175"/>
      <c r="AN86" s="175"/>
      <c r="AO86" s="171"/>
      <c r="AP86" s="171"/>
      <c r="AQ86" s="175"/>
      <c r="AR86" s="175"/>
      <c r="AS86" s="175"/>
      <c r="AT86" s="175"/>
      <c r="AU86" s="175"/>
      <c r="AW86" s="173">
        <f>COUNTIF($Q86:$AU86,"a")</f>
        <v>0</v>
      </c>
      <c r="AX86" s="173">
        <f>COUNTIF($Q86:$AU86,"b")</f>
        <v>0</v>
      </c>
      <c r="AY86" s="173">
        <f>COUNTIF($Q86:$AU86,"c")</f>
        <v>0</v>
      </c>
      <c r="AZ86" s="173">
        <f>COUNTIF($Q86:$AU86,"d")</f>
        <v>0</v>
      </c>
      <c r="BA86" s="173">
        <f>COUNTIF($Q86:$AU86,"e")</f>
        <v>0</v>
      </c>
      <c r="BB86" s="173">
        <f>COUNTIF($Q86:$AU86,"f")</f>
        <v>0</v>
      </c>
      <c r="BC86" s="173">
        <f>COUNTIF($Q86:$AU86,"g")</f>
        <v>0</v>
      </c>
      <c r="BD86" s="173">
        <f>COUNTIF($Q86:$AU86,"h")</f>
        <v>0</v>
      </c>
      <c r="BE86" s="173">
        <f>COUNTIF($Q86:$AU86,"i")</f>
        <v>0</v>
      </c>
      <c r="BF86" s="173">
        <f>COUNTIF($Q86:$AU86,"j")</f>
        <v>0</v>
      </c>
      <c r="BG86" s="173">
        <f>COUNTIF($Q86:$AU86,"k")</f>
        <v>0</v>
      </c>
      <c r="BH86" s="173">
        <f>COUNTIF($Q86:$AU86,"l")</f>
        <v>0</v>
      </c>
      <c r="BI86" s="173">
        <f>COUNTIF($Q86:$AU86,"m")</f>
        <v>0</v>
      </c>
      <c r="BJ86" s="173">
        <f>COUNTIF($Q86:$AU86,"n")</f>
        <v>0</v>
      </c>
      <c r="BK86" s="173">
        <f>COUNTIF($Q86:$AU86,"o")</f>
        <v>0</v>
      </c>
      <c r="BL86" s="173" t="str">
        <f t="shared" si="178"/>
        <v>0</v>
      </c>
      <c r="BM86" s="173" t="str">
        <f t="shared" si="179"/>
        <v>0</v>
      </c>
      <c r="BN86" s="173" t="str">
        <f t="shared" si="180"/>
        <v>0</v>
      </c>
      <c r="BO86" s="173" t="str">
        <f t="shared" si="181"/>
        <v>0</v>
      </c>
      <c r="BP86" s="173" t="str">
        <f t="shared" si="182"/>
        <v>0</v>
      </c>
      <c r="BQ86" s="173" t="str">
        <f t="shared" si="183"/>
        <v>0</v>
      </c>
      <c r="BR86" s="173" t="str">
        <f t="shared" si="184"/>
        <v>0</v>
      </c>
      <c r="BS86" s="173" t="str">
        <f t="shared" si="185"/>
        <v>0</v>
      </c>
      <c r="BT86" s="173" t="str">
        <f t="shared" si="186"/>
        <v>0</v>
      </c>
      <c r="BU86" s="173" t="str">
        <f t="shared" si="187"/>
        <v>0</v>
      </c>
      <c r="BV86" s="173" t="str">
        <f t="shared" si="188"/>
        <v>0</v>
      </c>
      <c r="BW86" s="173" t="str">
        <f t="shared" si="189"/>
        <v>0</v>
      </c>
      <c r="BX86" s="173" t="str">
        <f t="shared" si="190"/>
        <v>0</v>
      </c>
      <c r="BY86" s="173" t="str">
        <f t="shared" si="191"/>
        <v>0</v>
      </c>
      <c r="BZ86" s="173" t="str">
        <f t="shared" si="192"/>
        <v>0</v>
      </c>
      <c r="CB86" s="176"/>
    </row>
    <row r="87" spans="1:80" ht="27.75" customHeight="1" thickBot="1">
      <c r="A87" s="174"/>
      <c r="B87" s="77" t="s">
        <v>63</v>
      </c>
      <c r="C87" s="77">
        <v>0.70138888888888884</v>
      </c>
      <c r="D87" s="242" t="s">
        <v>463</v>
      </c>
      <c r="E87" s="243"/>
      <c r="F87" s="243"/>
      <c r="G87" s="243"/>
      <c r="H87" s="244"/>
      <c r="I87" s="109"/>
      <c r="J87" s="109"/>
      <c r="K87" s="214"/>
      <c r="L87" s="214"/>
      <c r="M87" s="169"/>
      <c r="N87" s="220"/>
      <c r="O87" s="222"/>
      <c r="Q87" s="172"/>
      <c r="R87" s="172"/>
      <c r="S87" s="172"/>
      <c r="T87" s="171"/>
      <c r="U87" s="171"/>
      <c r="V87" s="172"/>
      <c r="W87" s="172"/>
      <c r="X87" s="172"/>
      <c r="Y87" s="172"/>
      <c r="Z87" s="172"/>
      <c r="AA87" s="171"/>
      <c r="AB87" s="171"/>
      <c r="AC87" s="172"/>
      <c r="AD87" s="172"/>
      <c r="AE87" s="172"/>
      <c r="AF87" s="172"/>
      <c r="AG87" s="172"/>
      <c r="AH87" s="171"/>
      <c r="AI87" s="171"/>
      <c r="AJ87" s="172"/>
      <c r="AK87" s="172"/>
      <c r="AL87" s="172"/>
      <c r="AM87" s="172"/>
      <c r="AN87" s="172"/>
      <c r="AO87" s="171"/>
      <c r="AP87" s="171"/>
      <c r="AQ87" s="172"/>
      <c r="AR87" s="172"/>
      <c r="AS87" s="172"/>
      <c r="AT87" s="172"/>
      <c r="AU87" s="172"/>
      <c r="AW87" s="173">
        <f>COUNTIF($Q87:$AU87,"a")</f>
        <v>0</v>
      </c>
      <c r="AX87" s="173">
        <f>COUNTIF($Q87:$AU87,"b")</f>
        <v>0</v>
      </c>
      <c r="AY87" s="173">
        <f>COUNTIF($Q87:$AU87,"c")</f>
        <v>0</v>
      </c>
      <c r="AZ87" s="173">
        <f>COUNTIF($Q87:$AU87,"d")</f>
        <v>0</v>
      </c>
      <c r="BA87" s="173">
        <f>COUNTIF($Q87:$AU87,"e")</f>
        <v>0</v>
      </c>
      <c r="BB87" s="173">
        <f>COUNTIF($Q87:$AU87,"f")</f>
        <v>0</v>
      </c>
      <c r="BC87" s="173">
        <f>COUNTIF($Q87:$AU87,"g")</f>
        <v>0</v>
      </c>
      <c r="BD87" s="173">
        <f>COUNTIF($Q87:$AU87,"h")</f>
        <v>0</v>
      </c>
      <c r="BE87" s="173">
        <f>COUNTIF($Q87:$AU87,"i")</f>
        <v>0</v>
      </c>
      <c r="BF87" s="173">
        <f>COUNTIF($Q87:$AU87,"j")</f>
        <v>0</v>
      </c>
      <c r="BG87" s="173">
        <f>COUNTIF($Q87:$AU87,"k")</f>
        <v>0</v>
      </c>
      <c r="BH87" s="173">
        <f>COUNTIF($Q87:$AU87,"l")</f>
        <v>0</v>
      </c>
      <c r="BI87" s="173">
        <f>COUNTIF($Q87:$AU87,"m")</f>
        <v>0</v>
      </c>
      <c r="BJ87" s="173">
        <f>COUNTIF($Q87:$AU87,"n")</f>
        <v>0</v>
      </c>
      <c r="BK87" s="173">
        <f>COUNTIF($Q87:$AU87,"o")</f>
        <v>0</v>
      </c>
      <c r="BL87" s="173" t="str">
        <f t="shared" ref="BL87:BL88" si="253">IF(AW87&gt;0,($J87*AW87*$F$14),"0")</f>
        <v>0</v>
      </c>
      <c r="BM87" s="173" t="str">
        <f t="shared" ref="BM87:BM88" si="254">IF(AX87&gt;0,($J87*AX87*$F$15),"0")</f>
        <v>0</v>
      </c>
      <c r="BN87" s="173" t="str">
        <f t="shared" ref="BN87:BN88" si="255">IF(AY87&gt;0,($J87*AY87*$F$16),"0")</f>
        <v>0</v>
      </c>
      <c r="BO87" s="173" t="str">
        <f t="shared" ref="BO87:BO88" si="256">IF(AZ87&gt;0,($J87*AZ87*$F$17),"0")</f>
        <v>0</v>
      </c>
      <c r="BP87" s="173" t="str">
        <f t="shared" ref="BP87:BP88" si="257">IF(BA87&gt;0,($J87*BA87*$F$17),"0")</f>
        <v>0</v>
      </c>
      <c r="BQ87" s="173" t="str">
        <f t="shared" ref="BQ87:BQ88" si="258">IF(BB87&gt;0,($J87*BB87*$F$19),"0")</f>
        <v>0</v>
      </c>
      <c r="BR87" s="173" t="str">
        <f t="shared" ref="BR87:BR88" si="259">IF(BC87&gt;0,($J87*BC87*$F$20),"0")</f>
        <v>0</v>
      </c>
      <c r="BS87" s="173" t="str">
        <f t="shared" ref="BS87:BS88" si="260">IF(BD87&gt;0,($J87*BD87*$F$21),"0")</f>
        <v>0</v>
      </c>
      <c r="BT87" s="173" t="str">
        <f t="shared" ref="BT87:BT88" si="261">IF(BE87&gt;0,($J87*BE87*$F$22),"0")</f>
        <v>0</v>
      </c>
      <c r="BU87" s="173" t="str">
        <f t="shared" ref="BU87:BU88" si="262">IF(BF87&gt;0,($J87*BF87*$F$23),"0")</f>
        <v>0</v>
      </c>
      <c r="BV87" s="173" t="str">
        <f t="shared" ref="BV87:BV88" si="263">IF(BG87&gt;0,($J87*BG87*$F$24),"0")</f>
        <v>0</v>
      </c>
      <c r="BW87" s="173" t="str">
        <f t="shared" ref="BW87:BW88" si="264">IF(BH87&gt;0,($J87*BH87*$F$25),"0")</f>
        <v>0</v>
      </c>
      <c r="BX87" s="173" t="str">
        <f t="shared" ref="BX87:BX88" si="265">IF(BI87&gt;0,($J87*BI87*$F$26),"0")</f>
        <v>0</v>
      </c>
      <c r="BY87" s="173" t="str">
        <f t="shared" ref="BY87:BY88" si="266">IF(BJ87&gt;0,($J87*BJ87*$F$27),"0")</f>
        <v>0</v>
      </c>
      <c r="BZ87" s="173" t="str">
        <f t="shared" ref="BZ87:BZ88" si="267">IF(BK87&gt;0,($J87*BK87*$F$28),"0")</f>
        <v>0</v>
      </c>
      <c r="CB87" s="176"/>
    </row>
    <row r="88" spans="1:80" ht="20.100000000000001" customHeight="1" thickBot="1">
      <c r="A88" s="174"/>
      <c r="B88" s="78" t="s">
        <v>64</v>
      </c>
      <c r="C88" s="78">
        <v>0.71875</v>
      </c>
      <c r="D88" s="81" t="s">
        <v>352</v>
      </c>
      <c r="E88" s="81" t="s">
        <v>353</v>
      </c>
      <c r="F88" s="81" t="s">
        <v>354</v>
      </c>
      <c r="G88" s="81" t="s">
        <v>355</v>
      </c>
      <c r="H88" s="81" t="s">
        <v>356</v>
      </c>
      <c r="I88" s="111">
        <v>420</v>
      </c>
      <c r="J88" s="111">
        <f>$I88*'Campaign Total'!$F$47</f>
        <v>420</v>
      </c>
      <c r="K88" s="213">
        <f>I88/1.95583</f>
        <v>214.74259010241178</v>
      </c>
      <c r="L88" s="213">
        <f>J88/1.95583</f>
        <v>214.74259010241178</v>
      </c>
      <c r="M88" s="169">
        <f>SUM(AW88:BK88)</f>
        <v>0</v>
      </c>
      <c r="N88" s="220">
        <f>SUM(BL88:BZ88)</f>
        <v>0</v>
      </c>
      <c r="O88" s="222">
        <f t="shared" si="55"/>
        <v>0</v>
      </c>
      <c r="Q88" s="175"/>
      <c r="R88" s="175"/>
      <c r="S88" s="175"/>
      <c r="T88" s="171"/>
      <c r="U88" s="171"/>
      <c r="V88" s="175"/>
      <c r="W88" s="175"/>
      <c r="X88" s="175"/>
      <c r="Y88" s="175"/>
      <c r="Z88" s="175"/>
      <c r="AA88" s="171"/>
      <c r="AB88" s="171"/>
      <c r="AC88" s="175"/>
      <c r="AD88" s="175"/>
      <c r="AE88" s="175"/>
      <c r="AF88" s="175"/>
      <c r="AG88" s="175"/>
      <c r="AH88" s="171"/>
      <c r="AI88" s="171"/>
      <c r="AJ88" s="175"/>
      <c r="AK88" s="175"/>
      <c r="AL88" s="175"/>
      <c r="AM88" s="175"/>
      <c r="AN88" s="175"/>
      <c r="AO88" s="171"/>
      <c r="AP88" s="171"/>
      <c r="AQ88" s="175"/>
      <c r="AR88" s="175"/>
      <c r="AS88" s="175"/>
      <c r="AT88" s="175"/>
      <c r="AU88" s="175"/>
      <c r="AW88" s="173">
        <f>COUNTIF($Q88:$AU88,"a")</f>
        <v>0</v>
      </c>
      <c r="AX88" s="173">
        <f>COUNTIF($Q88:$AU88,"b")</f>
        <v>0</v>
      </c>
      <c r="AY88" s="173">
        <f>COUNTIF($Q88:$AU88,"c")</f>
        <v>0</v>
      </c>
      <c r="AZ88" s="173">
        <f>COUNTIF($Q88:$AU88,"d")</f>
        <v>0</v>
      </c>
      <c r="BA88" s="173">
        <f>COUNTIF($Q88:$AU88,"e")</f>
        <v>0</v>
      </c>
      <c r="BB88" s="173">
        <f>COUNTIF($Q88:$AU88,"f")</f>
        <v>0</v>
      </c>
      <c r="BC88" s="173">
        <f>COUNTIF($Q88:$AU88,"g")</f>
        <v>0</v>
      </c>
      <c r="BD88" s="173">
        <f>COUNTIF($Q88:$AU88,"h")</f>
        <v>0</v>
      </c>
      <c r="BE88" s="173">
        <f>COUNTIF($Q88:$AU88,"i")</f>
        <v>0</v>
      </c>
      <c r="BF88" s="173">
        <f>COUNTIF($Q88:$AU88,"j")</f>
        <v>0</v>
      </c>
      <c r="BG88" s="173">
        <f>COUNTIF($Q88:$AU88,"k")</f>
        <v>0</v>
      </c>
      <c r="BH88" s="173">
        <f>COUNTIF($Q88:$AU88,"l")</f>
        <v>0</v>
      </c>
      <c r="BI88" s="173">
        <f>COUNTIF($Q88:$AU88,"m")</f>
        <v>0</v>
      </c>
      <c r="BJ88" s="173">
        <f>COUNTIF($Q88:$AU88,"n")</f>
        <v>0</v>
      </c>
      <c r="BK88" s="173">
        <f>COUNTIF($Q88:$AU88,"o")</f>
        <v>0</v>
      </c>
      <c r="BL88" s="173" t="str">
        <f t="shared" si="253"/>
        <v>0</v>
      </c>
      <c r="BM88" s="173" t="str">
        <f t="shared" si="254"/>
        <v>0</v>
      </c>
      <c r="BN88" s="173" t="str">
        <f t="shared" si="255"/>
        <v>0</v>
      </c>
      <c r="BO88" s="173" t="str">
        <f t="shared" si="256"/>
        <v>0</v>
      </c>
      <c r="BP88" s="173" t="str">
        <f t="shared" si="257"/>
        <v>0</v>
      </c>
      <c r="BQ88" s="173" t="str">
        <f t="shared" si="258"/>
        <v>0</v>
      </c>
      <c r="BR88" s="173" t="str">
        <f t="shared" si="259"/>
        <v>0</v>
      </c>
      <c r="BS88" s="173" t="str">
        <f t="shared" si="260"/>
        <v>0</v>
      </c>
      <c r="BT88" s="173" t="str">
        <f t="shared" si="261"/>
        <v>0</v>
      </c>
      <c r="BU88" s="173" t="str">
        <f t="shared" si="262"/>
        <v>0</v>
      </c>
      <c r="BV88" s="173" t="str">
        <f t="shared" si="263"/>
        <v>0</v>
      </c>
      <c r="BW88" s="173" t="str">
        <f t="shared" si="264"/>
        <v>0</v>
      </c>
      <c r="BX88" s="173" t="str">
        <f t="shared" si="265"/>
        <v>0</v>
      </c>
      <c r="BY88" s="173" t="str">
        <f t="shared" si="266"/>
        <v>0</v>
      </c>
      <c r="BZ88" s="173" t="str">
        <f t="shared" si="267"/>
        <v>0</v>
      </c>
      <c r="CB88" s="176"/>
    </row>
    <row r="89" spans="1:80" ht="30.75" customHeight="1" thickBot="1">
      <c r="A89" s="174"/>
      <c r="B89" s="77" t="s">
        <v>63</v>
      </c>
      <c r="C89" s="77">
        <v>0.72222222222222221</v>
      </c>
      <c r="D89" s="242" t="s">
        <v>463</v>
      </c>
      <c r="E89" s="243"/>
      <c r="F89" s="243"/>
      <c r="G89" s="243"/>
      <c r="H89" s="244"/>
      <c r="I89" s="109"/>
      <c r="J89" s="109"/>
      <c r="K89" s="214"/>
      <c r="L89" s="214"/>
      <c r="M89" s="169"/>
      <c r="N89" s="220"/>
      <c r="O89" s="222"/>
      <c r="Q89" s="172"/>
      <c r="R89" s="172"/>
      <c r="S89" s="172"/>
      <c r="T89" s="171"/>
      <c r="U89" s="171"/>
      <c r="V89" s="172"/>
      <c r="W89" s="172"/>
      <c r="X89" s="172"/>
      <c r="Y89" s="172"/>
      <c r="Z89" s="172"/>
      <c r="AA89" s="171"/>
      <c r="AB89" s="171"/>
      <c r="AC89" s="172"/>
      <c r="AD89" s="172"/>
      <c r="AE89" s="172"/>
      <c r="AF89" s="172"/>
      <c r="AG89" s="172"/>
      <c r="AH89" s="171"/>
      <c r="AI89" s="171"/>
      <c r="AJ89" s="172"/>
      <c r="AK89" s="172"/>
      <c r="AL89" s="172"/>
      <c r="AM89" s="172"/>
      <c r="AN89" s="172"/>
      <c r="AO89" s="171"/>
      <c r="AP89" s="171"/>
      <c r="AQ89" s="172"/>
      <c r="AR89" s="172"/>
      <c r="AS89" s="172"/>
      <c r="AT89" s="172"/>
      <c r="AU89" s="172"/>
      <c r="AW89" s="173">
        <f>COUNTIF($Q89:$AU89,"a")</f>
        <v>0</v>
      </c>
      <c r="AX89" s="173">
        <f>COUNTIF($Q89:$AU89,"b")</f>
        <v>0</v>
      </c>
      <c r="AY89" s="173">
        <f>COUNTIF($Q89:$AU89,"c")</f>
        <v>0</v>
      </c>
      <c r="AZ89" s="173">
        <f>COUNTIF($Q89:$AU89,"d")</f>
        <v>0</v>
      </c>
      <c r="BA89" s="173">
        <f>COUNTIF($Q89:$AU89,"e")</f>
        <v>0</v>
      </c>
      <c r="BB89" s="173">
        <f>COUNTIF($Q89:$AU89,"f")</f>
        <v>0</v>
      </c>
      <c r="BC89" s="173">
        <f>COUNTIF($Q89:$AU89,"g")</f>
        <v>0</v>
      </c>
      <c r="BD89" s="173">
        <f>COUNTIF($Q89:$AU89,"h")</f>
        <v>0</v>
      </c>
      <c r="BE89" s="173">
        <f>COUNTIF($Q89:$AU89,"i")</f>
        <v>0</v>
      </c>
      <c r="BF89" s="173">
        <f>COUNTIF($Q89:$AU89,"j")</f>
        <v>0</v>
      </c>
      <c r="BG89" s="173">
        <f>COUNTIF($Q89:$AU89,"k")</f>
        <v>0</v>
      </c>
      <c r="BH89" s="173">
        <f>COUNTIF($Q89:$AU89,"l")</f>
        <v>0</v>
      </c>
      <c r="BI89" s="173">
        <f>COUNTIF($Q89:$AU89,"m")</f>
        <v>0</v>
      </c>
      <c r="BJ89" s="173">
        <f>COUNTIF($Q89:$AU89,"n")</f>
        <v>0</v>
      </c>
      <c r="BK89" s="173">
        <f>COUNTIF($Q89:$AU89,"o")</f>
        <v>0</v>
      </c>
      <c r="BL89" s="173" t="str">
        <f t="shared" ref="BL89:BL90" si="268">IF(AW89&gt;0,($J89*AW89*$F$14),"0")</f>
        <v>0</v>
      </c>
      <c r="BM89" s="173" t="str">
        <f t="shared" ref="BM89:BM90" si="269">IF(AX89&gt;0,($J89*AX89*$F$15),"0")</f>
        <v>0</v>
      </c>
      <c r="BN89" s="173" t="str">
        <f t="shared" ref="BN89:BN90" si="270">IF(AY89&gt;0,($J89*AY89*$F$16),"0")</f>
        <v>0</v>
      </c>
      <c r="BO89" s="173" t="str">
        <f t="shared" ref="BO89:BO90" si="271">IF(AZ89&gt;0,($J89*AZ89*$F$17),"0")</f>
        <v>0</v>
      </c>
      <c r="BP89" s="173" t="str">
        <f t="shared" ref="BP89:BP90" si="272">IF(BA89&gt;0,($J89*BA89*$F$17),"0")</f>
        <v>0</v>
      </c>
      <c r="BQ89" s="173" t="str">
        <f t="shared" ref="BQ89:BQ90" si="273">IF(BB89&gt;0,($J89*BB89*$F$19),"0")</f>
        <v>0</v>
      </c>
      <c r="BR89" s="173" t="str">
        <f t="shared" ref="BR89:BR90" si="274">IF(BC89&gt;0,($J89*BC89*$F$20),"0")</f>
        <v>0</v>
      </c>
      <c r="BS89" s="173" t="str">
        <f t="shared" ref="BS89:BS90" si="275">IF(BD89&gt;0,($J89*BD89*$F$21),"0")</f>
        <v>0</v>
      </c>
      <c r="BT89" s="173" t="str">
        <f t="shared" ref="BT89:BT90" si="276">IF(BE89&gt;0,($J89*BE89*$F$22),"0")</f>
        <v>0</v>
      </c>
      <c r="BU89" s="173" t="str">
        <f t="shared" ref="BU89:BU90" si="277">IF(BF89&gt;0,($J89*BF89*$F$23),"0")</f>
        <v>0</v>
      </c>
      <c r="BV89" s="173" t="str">
        <f t="shared" ref="BV89:BV90" si="278">IF(BG89&gt;0,($J89*BG89*$F$24),"0")</f>
        <v>0</v>
      </c>
      <c r="BW89" s="173" t="str">
        <f t="shared" ref="BW89:BW90" si="279">IF(BH89&gt;0,($J89*BH89*$F$25),"0")</f>
        <v>0</v>
      </c>
      <c r="BX89" s="173" t="str">
        <f t="shared" ref="BX89:BX90" si="280">IF(BI89&gt;0,($J89*BI89*$F$26),"0")</f>
        <v>0</v>
      </c>
      <c r="BY89" s="173" t="str">
        <f t="shared" ref="BY89:BY90" si="281">IF(BJ89&gt;0,($J89*BJ89*$F$27),"0")</f>
        <v>0</v>
      </c>
      <c r="BZ89" s="173" t="str">
        <f t="shared" ref="BZ89:BZ90" si="282">IF(BK89&gt;0,($J89*BK89*$F$28),"0")</f>
        <v>0</v>
      </c>
      <c r="CB89" s="176"/>
    </row>
    <row r="90" spans="1:80" ht="19.5" customHeight="1" thickBot="1">
      <c r="A90" s="168"/>
      <c r="B90" s="78" t="s">
        <v>64</v>
      </c>
      <c r="C90" s="78">
        <v>0.73958333333333337</v>
      </c>
      <c r="D90" s="81" t="s">
        <v>375</v>
      </c>
      <c r="E90" s="81" t="s">
        <v>376</v>
      </c>
      <c r="F90" s="81" t="s">
        <v>377</v>
      </c>
      <c r="G90" s="81" t="s">
        <v>378</v>
      </c>
      <c r="H90" s="81" t="s">
        <v>379</v>
      </c>
      <c r="I90" s="111">
        <v>420</v>
      </c>
      <c r="J90" s="111">
        <f>$I90*'Campaign Total'!$F$47</f>
        <v>420</v>
      </c>
      <c r="K90" s="213">
        <f>I90/1.95583</f>
        <v>214.74259010241178</v>
      </c>
      <c r="L90" s="213">
        <f>J90/1.95583</f>
        <v>214.74259010241178</v>
      </c>
      <c r="M90" s="169">
        <f t="shared" ref="M90" si="283">SUM(AW90:BK90)</f>
        <v>0</v>
      </c>
      <c r="N90" s="220">
        <f t="shared" ref="N90" si="284">SUM(BL90:BZ90)</f>
        <v>0</v>
      </c>
      <c r="O90" s="222">
        <f t="shared" si="55"/>
        <v>0</v>
      </c>
      <c r="Q90" s="175"/>
      <c r="R90" s="175"/>
      <c r="S90" s="175"/>
      <c r="T90" s="171"/>
      <c r="U90" s="171"/>
      <c r="V90" s="175"/>
      <c r="W90" s="175"/>
      <c r="X90" s="175"/>
      <c r="Y90" s="175"/>
      <c r="Z90" s="175"/>
      <c r="AA90" s="171"/>
      <c r="AB90" s="171"/>
      <c r="AC90" s="175"/>
      <c r="AD90" s="175"/>
      <c r="AE90" s="175"/>
      <c r="AF90" s="175"/>
      <c r="AG90" s="175"/>
      <c r="AH90" s="171"/>
      <c r="AI90" s="171"/>
      <c r="AJ90" s="175"/>
      <c r="AK90" s="175"/>
      <c r="AL90" s="175"/>
      <c r="AM90" s="175"/>
      <c r="AN90" s="175"/>
      <c r="AO90" s="171"/>
      <c r="AP90" s="171"/>
      <c r="AQ90" s="175"/>
      <c r="AR90" s="175"/>
      <c r="AS90" s="175"/>
      <c r="AT90" s="175"/>
      <c r="AU90" s="175"/>
      <c r="AW90" s="173">
        <f>COUNTIF($Q90:$AU90,"a")</f>
        <v>0</v>
      </c>
      <c r="AX90" s="173">
        <f>COUNTIF($Q90:$AU90,"b")</f>
        <v>0</v>
      </c>
      <c r="AY90" s="173">
        <f>COUNTIF($Q90:$AU90,"c")</f>
        <v>0</v>
      </c>
      <c r="AZ90" s="173">
        <f>COUNTIF($Q90:$AU90,"d")</f>
        <v>0</v>
      </c>
      <c r="BA90" s="173">
        <f>COUNTIF($Q90:$AU90,"e")</f>
        <v>0</v>
      </c>
      <c r="BB90" s="173">
        <f>COUNTIF($Q90:$AU90,"f")</f>
        <v>0</v>
      </c>
      <c r="BC90" s="173">
        <f>COUNTIF($Q90:$AU90,"g")</f>
        <v>0</v>
      </c>
      <c r="BD90" s="173">
        <f>COUNTIF($Q90:$AU90,"h")</f>
        <v>0</v>
      </c>
      <c r="BE90" s="173">
        <f>COUNTIF($Q90:$AU90,"i")</f>
        <v>0</v>
      </c>
      <c r="BF90" s="173">
        <f>COUNTIF($Q90:$AU90,"j")</f>
        <v>0</v>
      </c>
      <c r="BG90" s="173">
        <f>COUNTIF($Q90:$AU90,"k")</f>
        <v>0</v>
      </c>
      <c r="BH90" s="173">
        <f>COUNTIF($Q90:$AU90,"l")</f>
        <v>0</v>
      </c>
      <c r="BI90" s="173">
        <f>COUNTIF($Q90:$AU90,"m")</f>
        <v>0</v>
      </c>
      <c r="BJ90" s="173">
        <f>COUNTIF($Q90:$AU90,"n")</f>
        <v>0</v>
      </c>
      <c r="BK90" s="173">
        <f>COUNTIF($Q90:$AU90,"o")</f>
        <v>0</v>
      </c>
      <c r="BL90" s="173" t="str">
        <f t="shared" si="268"/>
        <v>0</v>
      </c>
      <c r="BM90" s="173" t="str">
        <f t="shared" si="269"/>
        <v>0</v>
      </c>
      <c r="BN90" s="173" t="str">
        <f t="shared" si="270"/>
        <v>0</v>
      </c>
      <c r="BO90" s="173" t="str">
        <f t="shared" si="271"/>
        <v>0</v>
      </c>
      <c r="BP90" s="173" t="str">
        <f t="shared" si="272"/>
        <v>0</v>
      </c>
      <c r="BQ90" s="173" t="str">
        <f t="shared" si="273"/>
        <v>0</v>
      </c>
      <c r="BR90" s="173" t="str">
        <f t="shared" si="274"/>
        <v>0</v>
      </c>
      <c r="BS90" s="173" t="str">
        <f t="shared" si="275"/>
        <v>0</v>
      </c>
      <c r="BT90" s="173" t="str">
        <f t="shared" si="276"/>
        <v>0</v>
      </c>
      <c r="BU90" s="173" t="str">
        <f t="shared" si="277"/>
        <v>0</v>
      </c>
      <c r="BV90" s="173" t="str">
        <f t="shared" si="278"/>
        <v>0</v>
      </c>
      <c r="BW90" s="173" t="str">
        <f t="shared" si="279"/>
        <v>0</v>
      </c>
      <c r="BX90" s="173" t="str">
        <f t="shared" si="280"/>
        <v>0</v>
      </c>
      <c r="BY90" s="173" t="str">
        <f t="shared" si="281"/>
        <v>0</v>
      </c>
      <c r="BZ90" s="173" t="str">
        <f t="shared" si="282"/>
        <v>0</v>
      </c>
      <c r="CB90" s="176"/>
    </row>
    <row r="91" spans="1:80" ht="20.100000000000001" customHeight="1" thickBot="1">
      <c r="A91" s="174"/>
      <c r="B91" s="108" t="s">
        <v>63</v>
      </c>
      <c r="C91" s="200">
        <v>0.74305555555555558</v>
      </c>
      <c r="D91" s="242" t="s">
        <v>374</v>
      </c>
      <c r="E91" s="243"/>
      <c r="F91" s="243"/>
      <c r="G91" s="243"/>
      <c r="H91" s="244"/>
      <c r="I91" s="109"/>
      <c r="J91" s="109"/>
      <c r="K91" s="214"/>
      <c r="L91" s="214"/>
      <c r="M91" s="169"/>
      <c r="N91" s="220"/>
      <c r="O91" s="222"/>
      <c r="Q91" s="172"/>
      <c r="R91" s="172"/>
      <c r="S91" s="172"/>
      <c r="T91" s="171"/>
      <c r="U91" s="171"/>
      <c r="V91" s="172"/>
      <c r="W91" s="172"/>
      <c r="X91" s="172"/>
      <c r="Y91" s="172"/>
      <c r="Z91" s="172"/>
      <c r="AA91" s="171"/>
      <c r="AB91" s="171"/>
      <c r="AC91" s="172"/>
      <c r="AD91" s="172"/>
      <c r="AE91" s="172"/>
      <c r="AF91" s="172"/>
      <c r="AG91" s="172"/>
      <c r="AH91" s="171"/>
      <c r="AI91" s="171"/>
      <c r="AJ91" s="172"/>
      <c r="AK91" s="172"/>
      <c r="AL91" s="172"/>
      <c r="AM91" s="172"/>
      <c r="AN91" s="172"/>
      <c r="AO91" s="171"/>
      <c r="AP91" s="171"/>
      <c r="AQ91" s="172"/>
      <c r="AR91" s="172"/>
      <c r="AS91" s="172"/>
      <c r="AT91" s="172"/>
      <c r="AU91" s="172"/>
      <c r="AW91" s="173">
        <f>COUNTIF($Q91:$AU91,"a")</f>
        <v>0</v>
      </c>
      <c r="AX91" s="173">
        <f>COUNTIF($Q91:$AU91,"b")</f>
        <v>0</v>
      </c>
      <c r="AY91" s="173">
        <f>COUNTIF($Q91:$AU91,"c")</f>
        <v>0</v>
      </c>
      <c r="AZ91" s="173">
        <f>COUNTIF($Q91:$AU91,"d")</f>
        <v>0</v>
      </c>
      <c r="BA91" s="173">
        <f>COUNTIF($Q91:$AU91,"e")</f>
        <v>0</v>
      </c>
      <c r="BB91" s="173">
        <f>COUNTIF($Q91:$AU91,"f")</f>
        <v>0</v>
      </c>
      <c r="BC91" s="173">
        <f>COUNTIF($Q91:$AU91,"g")</f>
        <v>0</v>
      </c>
      <c r="BD91" s="173">
        <f>COUNTIF($Q91:$AU91,"h")</f>
        <v>0</v>
      </c>
      <c r="BE91" s="173">
        <f>COUNTIF($Q91:$AU91,"i")</f>
        <v>0</v>
      </c>
      <c r="BF91" s="173">
        <f>COUNTIF($Q91:$AU91,"j")</f>
        <v>0</v>
      </c>
      <c r="BG91" s="173">
        <f>COUNTIF($Q91:$AU91,"k")</f>
        <v>0</v>
      </c>
      <c r="BH91" s="173">
        <f>COUNTIF($Q91:$AU91,"l")</f>
        <v>0</v>
      </c>
      <c r="BI91" s="173">
        <f>COUNTIF($Q91:$AU91,"m")</f>
        <v>0</v>
      </c>
      <c r="BJ91" s="173">
        <f>COUNTIF($Q91:$AU91,"n")</f>
        <v>0</v>
      </c>
      <c r="BK91" s="173">
        <f>COUNTIF($Q91:$AU91,"o")</f>
        <v>0</v>
      </c>
      <c r="BL91" s="173" t="str">
        <f t="shared" si="178"/>
        <v>0</v>
      </c>
      <c r="BM91" s="173" t="str">
        <f t="shared" si="179"/>
        <v>0</v>
      </c>
      <c r="BN91" s="173" t="str">
        <f t="shared" si="180"/>
        <v>0</v>
      </c>
      <c r="BO91" s="173" t="str">
        <f t="shared" si="181"/>
        <v>0</v>
      </c>
      <c r="BP91" s="173" t="str">
        <f t="shared" si="182"/>
        <v>0</v>
      </c>
      <c r="BQ91" s="173" t="str">
        <f t="shared" si="183"/>
        <v>0</v>
      </c>
      <c r="BR91" s="173" t="str">
        <f t="shared" si="184"/>
        <v>0</v>
      </c>
      <c r="BS91" s="173" t="str">
        <f t="shared" si="185"/>
        <v>0</v>
      </c>
      <c r="BT91" s="173" t="str">
        <f t="shared" si="186"/>
        <v>0</v>
      </c>
      <c r="BU91" s="173" t="str">
        <f t="shared" si="187"/>
        <v>0</v>
      </c>
      <c r="BV91" s="173" t="str">
        <f t="shared" si="188"/>
        <v>0</v>
      </c>
      <c r="BW91" s="173" t="str">
        <f t="shared" si="189"/>
        <v>0</v>
      </c>
      <c r="BX91" s="173" t="str">
        <f t="shared" si="190"/>
        <v>0</v>
      </c>
      <c r="BY91" s="173" t="str">
        <f t="shared" si="191"/>
        <v>0</v>
      </c>
      <c r="BZ91" s="173" t="str">
        <f t="shared" si="192"/>
        <v>0</v>
      </c>
      <c r="CB91" s="176"/>
    </row>
    <row r="92" spans="1:80" ht="20.100000000000001" customHeight="1" thickBot="1">
      <c r="A92" s="168"/>
      <c r="B92" s="78" t="s">
        <v>64</v>
      </c>
      <c r="C92" s="78">
        <v>0.75694444444444442</v>
      </c>
      <c r="D92" s="81" t="s">
        <v>153</v>
      </c>
      <c r="E92" s="81" t="s">
        <v>172</v>
      </c>
      <c r="F92" s="81" t="s">
        <v>190</v>
      </c>
      <c r="G92" s="81" t="s">
        <v>208</v>
      </c>
      <c r="H92" s="81" t="s">
        <v>226</v>
      </c>
      <c r="I92" s="111">
        <v>390</v>
      </c>
      <c r="J92" s="111">
        <f>$I92*'Campaign Total'!$F$47</f>
        <v>390</v>
      </c>
      <c r="K92" s="213">
        <f>I92/1.95583</f>
        <v>199.4038336665252</v>
      </c>
      <c r="L92" s="213">
        <f>J92/1.95583</f>
        <v>199.4038336665252</v>
      </c>
      <c r="M92" s="169">
        <f t="shared" ref="M92" si="285">SUM(AW92:BK92)</f>
        <v>0</v>
      </c>
      <c r="N92" s="220">
        <f t="shared" ref="N92" si="286">SUM(BL92:BZ92)</f>
        <v>0</v>
      </c>
      <c r="O92" s="222">
        <f t="shared" si="55"/>
        <v>0</v>
      </c>
      <c r="Q92" s="175"/>
      <c r="R92" s="175"/>
      <c r="S92" s="175"/>
      <c r="T92" s="171"/>
      <c r="U92" s="171"/>
      <c r="V92" s="175"/>
      <c r="W92" s="175"/>
      <c r="X92" s="175"/>
      <c r="Y92" s="175"/>
      <c r="Z92" s="175"/>
      <c r="AA92" s="171"/>
      <c r="AB92" s="171"/>
      <c r="AC92" s="175"/>
      <c r="AD92" s="175"/>
      <c r="AE92" s="175"/>
      <c r="AF92" s="175"/>
      <c r="AG92" s="175"/>
      <c r="AH92" s="171"/>
      <c r="AI92" s="171"/>
      <c r="AJ92" s="175"/>
      <c r="AK92" s="175"/>
      <c r="AL92" s="175"/>
      <c r="AM92" s="175"/>
      <c r="AN92" s="175"/>
      <c r="AO92" s="171"/>
      <c r="AP92" s="171"/>
      <c r="AQ92" s="175"/>
      <c r="AR92" s="175"/>
      <c r="AS92" s="175"/>
      <c r="AT92" s="175"/>
      <c r="AU92" s="175"/>
      <c r="AW92" s="173">
        <f>COUNTIF($Q92:$AU92,"a")</f>
        <v>0</v>
      </c>
      <c r="AX92" s="173">
        <f>COUNTIF($Q92:$AU92,"b")</f>
        <v>0</v>
      </c>
      <c r="AY92" s="173">
        <f>COUNTIF($Q92:$AU92,"c")</f>
        <v>0</v>
      </c>
      <c r="AZ92" s="173">
        <f>COUNTIF($Q92:$AU92,"d")</f>
        <v>0</v>
      </c>
      <c r="BA92" s="173">
        <f>COUNTIF($Q92:$AU92,"e")</f>
        <v>0</v>
      </c>
      <c r="BB92" s="173">
        <f>COUNTIF($Q92:$AU92,"f")</f>
        <v>0</v>
      </c>
      <c r="BC92" s="173">
        <f>COUNTIF($Q92:$AU92,"g")</f>
        <v>0</v>
      </c>
      <c r="BD92" s="173">
        <f>COUNTIF($Q92:$AU92,"h")</f>
        <v>0</v>
      </c>
      <c r="BE92" s="173">
        <f>COUNTIF($Q92:$AU92,"i")</f>
        <v>0</v>
      </c>
      <c r="BF92" s="173">
        <f>COUNTIF($Q92:$AU92,"j")</f>
        <v>0</v>
      </c>
      <c r="BG92" s="173">
        <f>COUNTIF($Q92:$AU92,"k")</f>
        <v>0</v>
      </c>
      <c r="BH92" s="173">
        <f>COUNTIF($Q92:$AU92,"l")</f>
        <v>0</v>
      </c>
      <c r="BI92" s="173">
        <f>COUNTIF($Q92:$AU92,"m")</f>
        <v>0</v>
      </c>
      <c r="BJ92" s="173">
        <f>COUNTIF($Q92:$AU92,"n")</f>
        <v>0</v>
      </c>
      <c r="BK92" s="173">
        <f>COUNTIF($Q92:$AU92,"o")</f>
        <v>0</v>
      </c>
      <c r="BL92" s="173" t="str">
        <f t="shared" si="178"/>
        <v>0</v>
      </c>
      <c r="BM92" s="173" t="str">
        <f t="shared" si="179"/>
        <v>0</v>
      </c>
      <c r="BN92" s="173" t="str">
        <f t="shared" si="180"/>
        <v>0</v>
      </c>
      <c r="BO92" s="173" t="str">
        <f t="shared" si="181"/>
        <v>0</v>
      </c>
      <c r="BP92" s="173" t="str">
        <f t="shared" si="182"/>
        <v>0</v>
      </c>
      <c r="BQ92" s="173" t="str">
        <f t="shared" si="183"/>
        <v>0</v>
      </c>
      <c r="BR92" s="173" t="str">
        <f t="shared" si="184"/>
        <v>0</v>
      </c>
      <c r="BS92" s="173" t="str">
        <f t="shared" si="185"/>
        <v>0</v>
      </c>
      <c r="BT92" s="173" t="str">
        <f t="shared" si="186"/>
        <v>0</v>
      </c>
      <c r="BU92" s="173" t="str">
        <f t="shared" si="187"/>
        <v>0</v>
      </c>
      <c r="BV92" s="173" t="str">
        <f t="shared" si="188"/>
        <v>0</v>
      </c>
      <c r="BW92" s="173" t="str">
        <f t="shared" si="189"/>
        <v>0</v>
      </c>
      <c r="BX92" s="173" t="str">
        <f t="shared" si="190"/>
        <v>0</v>
      </c>
      <c r="BY92" s="173" t="str">
        <f t="shared" si="191"/>
        <v>0</v>
      </c>
      <c r="BZ92" s="173" t="str">
        <f t="shared" si="192"/>
        <v>0</v>
      </c>
      <c r="CB92" s="176"/>
    </row>
    <row r="93" spans="1:80" ht="20.100000000000001" customHeight="1" thickBot="1">
      <c r="A93" s="174"/>
      <c r="B93" s="108" t="s">
        <v>63</v>
      </c>
      <c r="C93" s="108">
        <v>0.75902777777777775</v>
      </c>
      <c r="D93" s="242" t="s">
        <v>374</v>
      </c>
      <c r="E93" s="243"/>
      <c r="F93" s="243"/>
      <c r="G93" s="243"/>
      <c r="H93" s="244"/>
      <c r="I93" s="109"/>
      <c r="J93" s="109"/>
      <c r="K93" s="214"/>
      <c r="L93" s="214"/>
      <c r="M93" s="169"/>
      <c r="N93" s="220"/>
      <c r="O93" s="222"/>
      <c r="Q93" s="172"/>
      <c r="R93" s="172"/>
      <c r="S93" s="172"/>
      <c r="T93" s="171"/>
      <c r="U93" s="171"/>
      <c r="V93" s="172"/>
      <c r="W93" s="172"/>
      <c r="X93" s="172"/>
      <c r="Y93" s="172"/>
      <c r="Z93" s="172"/>
      <c r="AA93" s="171"/>
      <c r="AB93" s="171"/>
      <c r="AC93" s="172"/>
      <c r="AD93" s="172"/>
      <c r="AE93" s="172"/>
      <c r="AF93" s="172"/>
      <c r="AG93" s="172"/>
      <c r="AH93" s="171"/>
      <c r="AI93" s="171"/>
      <c r="AJ93" s="172"/>
      <c r="AK93" s="172"/>
      <c r="AL93" s="172"/>
      <c r="AM93" s="172"/>
      <c r="AN93" s="172"/>
      <c r="AO93" s="171"/>
      <c r="AP93" s="171"/>
      <c r="AQ93" s="172"/>
      <c r="AR93" s="172"/>
      <c r="AS93" s="172"/>
      <c r="AT93" s="172"/>
      <c r="AU93" s="172"/>
      <c r="AW93" s="173">
        <f>COUNTIF($Q93:$AU93,"a")</f>
        <v>0</v>
      </c>
      <c r="AX93" s="173">
        <f>COUNTIF($Q93:$AU93,"b")</f>
        <v>0</v>
      </c>
      <c r="AY93" s="173">
        <f>COUNTIF($Q93:$AU93,"c")</f>
        <v>0</v>
      </c>
      <c r="AZ93" s="173">
        <f>COUNTIF($Q93:$AU93,"d")</f>
        <v>0</v>
      </c>
      <c r="BA93" s="173">
        <f>COUNTIF($Q93:$AU93,"e")</f>
        <v>0</v>
      </c>
      <c r="BB93" s="173">
        <f>COUNTIF($Q93:$AU93,"f")</f>
        <v>0</v>
      </c>
      <c r="BC93" s="173">
        <f>COUNTIF($Q93:$AU93,"g")</f>
        <v>0</v>
      </c>
      <c r="BD93" s="173">
        <f>COUNTIF($Q93:$AU93,"h")</f>
        <v>0</v>
      </c>
      <c r="BE93" s="173">
        <f>COUNTIF($Q93:$AU93,"i")</f>
        <v>0</v>
      </c>
      <c r="BF93" s="173">
        <f>COUNTIF($Q93:$AU93,"j")</f>
        <v>0</v>
      </c>
      <c r="BG93" s="173">
        <f>COUNTIF($Q93:$AU93,"k")</f>
        <v>0</v>
      </c>
      <c r="BH93" s="173">
        <f>COUNTIF($Q93:$AU93,"l")</f>
        <v>0</v>
      </c>
      <c r="BI93" s="173">
        <f>COUNTIF($Q93:$AU93,"m")</f>
        <v>0</v>
      </c>
      <c r="BJ93" s="173">
        <f>COUNTIF($Q93:$AU93,"n")</f>
        <v>0</v>
      </c>
      <c r="BK93" s="173">
        <f>COUNTIF($Q93:$AU93,"o")</f>
        <v>0</v>
      </c>
      <c r="BL93" s="173" t="str">
        <f t="shared" si="178"/>
        <v>0</v>
      </c>
      <c r="BM93" s="173" t="str">
        <f t="shared" si="179"/>
        <v>0</v>
      </c>
      <c r="BN93" s="173" t="str">
        <f t="shared" si="180"/>
        <v>0</v>
      </c>
      <c r="BO93" s="173" t="str">
        <f t="shared" si="181"/>
        <v>0</v>
      </c>
      <c r="BP93" s="173" t="str">
        <f t="shared" si="182"/>
        <v>0</v>
      </c>
      <c r="BQ93" s="173" t="str">
        <f t="shared" si="183"/>
        <v>0</v>
      </c>
      <c r="BR93" s="173" t="str">
        <f t="shared" si="184"/>
        <v>0</v>
      </c>
      <c r="BS93" s="173" t="str">
        <f t="shared" si="185"/>
        <v>0</v>
      </c>
      <c r="BT93" s="173" t="str">
        <f t="shared" si="186"/>
        <v>0</v>
      </c>
      <c r="BU93" s="173" t="str">
        <f t="shared" si="187"/>
        <v>0</v>
      </c>
      <c r="BV93" s="173" t="str">
        <f t="shared" si="188"/>
        <v>0</v>
      </c>
      <c r="BW93" s="173" t="str">
        <f t="shared" si="189"/>
        <v>0</v>
      </c>
      <c r="BX93" s="173" t="str">
        <f t="shared" si="190"/>
        <v>0</v>
      </c>
      <c r="BY93" s="173" t="str">
        <f t="shared" si="191"/>
        <v>0</v>
      </c>
      <c r="BZ93" s="173" t="str">
        <f t="shared" si="192"/>
        <v>0</v>
      </c>
      <c r="CB93" s="176"/>
    </row>
    <row r="94" spans="1:80" ht="20.100000000000001" customHeight="1" thickBot="1">
      <c r="A94" s="168"/>
      <c r="B94" s="108" t="s">
        <v>63</v>
      </c>
      <c r="C94" s="108">
        <v>0.77083333333333337</v>
      </c>
      <c r="D94" s="248" t="s">
        <v>81</v>
      </c>
      <c r="E94" s="249"/>
      <c r="F94" s="249"/>
      <c r="G94" s="249"/>
      <c r="H94" s="250"/>
      <c r="I94" s="109"/>
      <c r="J94" s="109"/>
      <c r="K94" s="214"/>
      <c r="L94" s="214"/>
      <c r="M94" s="169"/>
      <c r="N94" s="220"/>
      <c r="O94" s="222"/>
      <c r="Q94" s="172"/>
      <c r="R94" s="172"/>
      <c r="S94" s="172"/>
      <c r="T94" s="171"/>
      <c r="U94" s="171"/>
      <c r="V94" s="172"/>
      <c r="W94" s="172"/>
      <c r="X94" s="172"/>
      <c r="Y94" s="172"/>
      <c r="Z94" s="172"/>
      <c r="AA94" s="171"/>
      <c r="AB94" s="171"/>
      <c r="AC94" s="172"/>
      <c r="AD94" s="172"/>
      <c r="AE94" s="172"/>
      <c r="AF94" s="172"/>
      <c r="AG94" s="172"/>
      <c r="AH94" s="171"/>
      <c r="AI94" s="171"/>
      <c r="AJ94" s="172"/>
      <c r="AK94" s="172"/>
      <c r="AL94" s="172"/>
      <c r="AM94" s="172"/>
      <c r="AN94" s="172"/>
      <c r="AO94" s="171"/>
      <c r="AP94" s="171"/>
      <c r="AQ94" s="172"/>
      <c r="AR94" s="172"/>
      <c r="AS94" s="172"/>
      <c r="AT94" s="172"/>
      <c r="AU94" s="172"/>
      <c r="AW94" s="173">
        <f>COUNTIF($Q94:$AU94,"a")</f>
        <v>0</v>
      </c>
      <c r="AX94" s="173">
        <f>COUNTIF($Q94:$AU94,"b")</f>
        <v>0</v>
      </c>
      <c r="AY94" s="173">
        <f>COUNTIF($Q94:$AU94,"c")</f>
        <v>0</v>
      </c>
      <c r="AZ94" s="173">
        <f>COUNTIF($Q94:$AU94,"d")</f>
        <v>0</v>
      </c>
      <c r="BA94" s="173">
        <f>COUNTIF($Q94:$AU94,"e")</f>
        <v>0</v>
      </c>
      <c r="BB94" s="173">
        <f>COUNTIF($Q94:$AU94,"f")</f>
        <v>0</v>
      </c>
      <c r="BC94" s="173">
        <f>COUNTIF($Q94:$AU94,"g")</f>
        <v>0</v>
      </c>
      <c r="BD94" s="173">
        <f>COUNTIF($Q94:$AU94,"h")</f>
        <v>0</v>
      </c>
      <c r="BE94" s="173">
        <f>COUNTIF($Q94:$AU94,"i")</f>
        <v>0</v>
      </c>
      <c r="BF94" s="173">
        <f>COUNTIF($Q94:$AU94,"j")</f>
        <v>0</v>
      </c>
      <c r="BG94" s="173">
        <f>COUNTIF($Q94:$AU94,"k")</f>
        <v>0</v>
      </c>
      <c r="BH94" s="173">
        <f>COUNTIF($Q94:$AU94,"l")</f>
        <v>0</v>
      </c>
      <c r="BI94" s="173">
        <f>COUNTIF($Q94:$AU94,"m")</f>
        <v>0</v>
      </c>
      <c r="BJ94" s="173">
        <f>COUNTIF($Q94:$AU94,"n")</f>
        <v>0</v>
      </c>
      <c r="BK94" s="173">
        <f>COUNTIF($Q94:$AU94,"o")</f>
        <v>0</v>
      </c>
      <c r="BL94" s="173" t="str">
        <f t="shared" si="178"/>
        <v>0</v>
      </c>
      <c r="BM94" s="173" t="str">
        <f t="shared" si="179"/>
        <v>0</v>
      </c>
      <c r="BN94" s="173" t="str">
        <f t="shared" si="180"/>
        <v>0</v>
      </c>
      <c r="BO94" s="173" t="str">
        <f t="shared" si="181"/>
        <v>0</v>
      </c>
      <c r="BP94" s="173" t="str">
        <f t="shared" si="182"/>
        <v>0</v>
      </c>
      <c r="BQ94" s="173" t="str">
        <f t="shared" si="183"/>
        <v>0</v>
      </c>
      <c r="BR94" s="173" t="str">
        <f t="shared" si="184"/>
        <v>0</v>
      </c>
      <c r="BS94" s="173" t="str">
        <f t="shared" si="185"/>
        <v>0</v>
      </c>
      <c r="BT94" s="173" t="str">
        <f t="shared" si="186"/>
        <v>0</v>
      </c>
      <c r="BU94" s="173" t="str">
        <f t="shared" si="187"/>
        <v>0</v>
      </c>
      <c r="BV94" s="173" t="str">
        <f t="shared" si="188"/>
        <v>0</v>
      </c>
      <c r="BW94" s="173" t="str">
        <f t="shared" si="189"/>
        <v>0</v>
      </c>
      <c r="BX94" s="173" t="str">
        <f t="shared" si="190"/>
        <v>0</v>
      </c>
      <c r="BY94" s="173" t="str">
        <f t="shared" si="191"/>
        <v>0</v>
      </c>
      <c r="BZ94" s="173" t="str">
        <f t="shared" si="192"/>
        <v>0</v>
      </c>
      <c r="CB94" s="176"/>
    </row>
    <row r="95" spans="1:80" ht="20.100000000000001" customHeight="1" thickBot="1">
      <c r="A95" s="168"/>
      <c r="B95" s="78" t="s">
        <v>64</v>
      </c>
      <c r="C95" s="78">
        <v>0.79722222222222228</v>
      </c>
      <c r="D95" s="81" t="s">
        <v>154</v>
      </c>
      <c r="E95" s="81" t="s">
        <v>173</v>
      </c>
      <c r="F95" s="81" t="s">
        <v>191</v>
      </c>
      <c r="G95" s="81" t="s">
        <v>209</v>
      </c>
      <c r="H95" s="81" t="s">
        <v>227</v>
      </c>
      <c r="I95" s="111">
        <v>600</v>
      </c>
      <c r="J95" s="111">
        <f>$I95*'Campaign Total'!$F$47</f>
        <v>600</v>
      </c>
      <c r="K95" s="213">
        <f>I95/1.95583</f>
        <v>306.77512871773109</v>
      </c>
      <c r="L95" s="213">
        <f>J95/1.95583</f>
        <v>306.77512871773109</v>
      </c>
      <c r="M95" s="169">
        <f>SUM(AW95:BK95)</f>
        <v>0</v>
      </c>
      <c r="N95" s="220">
        <f>SUM(BL95:BZ95)</f>
        <v>0</v>
      </c>
      <c r="O95" s="222">
        <f t="shared" si="55"/>
        <v>0</v>
      </c>
      <c r="Q95" s="175"/>
      <c r="R95" s="175"/>
      <c r="S95" s="175"/>
      <c r="T95" s="171"/>
      <c r="U95" s="171"/>
      <c r="V95" s="175"/>
      <c r="W95" s="175"/>
      <c r="X95" s="175"/>
      <c r="Y95" s="175"/>
      <c r="Z95" s="175"/>
      <c r="AA95" s="171"/>
      <c r="AB95" s="171"/>
      <c r="AC95" s="175"/>
      <c r="AD95" s="175"/>
      <c r="AE95" s="175"/>
      <c r="AF95" s="175"/>
      <c r="AG95" s="175"/>
      <c r="AH95" s="171"/>
      <c r="AI95" s="171"/>
      <c r="AJ95" s="175"/>
      <c r="AK95" s="175"/>
      <c r="AL95" s="175"/>
      <c r="AM95" s="175"/>
      <c r="AN95" s="175"/>
      <c r="AO95" s="171"/>
      <c r="AP95" s="171"/>
      <c r="AQ95" s="175"/>
      <c r="AR95" s="175"/>
      <c r="AS95" s="175"/>
      <c r="AT95" s="175"/>
      <c r="AU95" s="175"/>
      <c r="AW95" s="173">
        <f>COUNTIF($Q95:$AU95,"a")</f>
        <v>0</v>
      </c>
      <c r="AX95" s="173">
        <f>COUNTIF($Q95:$AU95,"b")</f>
        <v>0</v>
      </c>
      <c r="AY95" s="173">
        <f>COUNTIF($Q95:$AU95,"c")</f>
        <v>0</v>
      </c>
      <c r="AZ95" s="173">
        <f>COUNTIF($Q95:$AU95,"d")</f>
        <v>0</v>
      </c>
      <c r="BA95" s="173">
        <f>COUNTIF($Q95:$AU95,"e")</f>
        <v>0</v>
      </c>
      <c r="BB95" s="173">
        <f>COUNTIF($Q95:$AU95,"f")</f>
        <v>0</v>
      </c>
      <c r="BC95" s="173">
        <f>COUNTIF($Q95:$AU95,"g")</f>
        <v>0</v>
      </c>
      <c r="BD95" s="173">
        <f>COUNTIF($Q95:$AU95,"h")</f>
        <v>0</v>
      </c>
      <c r="BE95" s="173">
        <f>COUNTIF($Q95:$AU95,"i")</f>
        <v>0</v>
      </c>
      <c r="BF95" s="173">
        <f>COUNTIF($Q95:$AU95,"j")</f>
        <v>0</v>
      </c>
      <c r="BG95" s="173">
        <f>COUNTIF($Q95:$AU95,"k")</f>
        <v>0</v>
      </c>
      <c r="BH95" s="173">
        <f>COUNTIF($Q95:$AU95,"l")</f>
        <v>0</v>
      </c>
      <c r="BI95" s="173">
        <f>COUNTIF($Q95:$AU95,"m")</f>
        <v>0</v>
      </c>
      <c r="BJ95" s="173">
        <f>COUNTIF($Q95:$AU95,"n")</f>
        <v>0</v>
      </c>
      <c r="BK95" s="173">
        <f>COUNTIF($Q95:$AU95,"o")</f>
        <v>0</v>
      </c>
      <c r="BL95" s="173" t="str">
        <f t="shared" si="178"/>
        <v>0</v>
      </c>
      <c r="BM95" s="173" t="str">
        <f t="shared" si="179"/>
        <v>0</v>
      </c>
      <c r="BN95" s="173" t="str">
        <f t="shared" si="180"/>
        <v>0</v>
      </c>
      <c r="BO95" s="173" t="str">
        <f t="shared" si="181"/>
        <v>0</v>
      </c>
      <c r="BP95" s="173" t="str">
        <f t="shared" si="182"/>
        <v>0</v>
      </c>
      <c r="BQ95" s="173" t="str">
        <f t="shared" si="183"/>
        <v>0</v>
      </c>
      <c r="BR95" s="173" t="str">
        <f t="shared" si="184"/>
        <v>0</v>
      </c>
      <c r="BS95" s="173" t="str">
        <f t="shared" si="185"/>
        <v>0</v>
      </c>
      <c r="BT95" s="173" t="str">
        <f t="shared" si="186"/>
        <v>0</v>
      </c>
      <c r="BU95" s="173" t="str">
        <f t="shared" si="187"/>
        <v>0</v>
      </c>
      <c r="BV95" s="173" t="str">
        <f t="shared" si="188"/>
        <v>0</v>
      </c>
      <c r="BW95" s="173" t="str">
        <f t="shared" si="189"/>
        <v>0</v>
      </c>
      <c r="BX95" s="173" t="str">
        <f t="shared" si="190"/>
        <v>0</v>
      </c>
      <c r="BY95" s="173" t="str">
        <f t="shared" si="191"/>
        <v>0</v>
      </c>
      <c r="BZ95" s="173" t="str">
        <f t="shared" si="192"/>
        <v>0</v>
      </c>
      <c r="CB95" s="176"/>
    </row>
    <row r="96" spans="1:80" ht="20.100000000000001" customHeight="1" thickBot="1">
      <c r="A96" s="168"/>
      <c r="B96" s="108" t="s">
        <v>63</v>
      </c>
      <c r="C96" s="108">
        <v>0.80069444444444449</v>
      </c>
      <c r="D96" s="248" t="s">
        <v>81</v>
      </c>
      <c r="E96" s="249"/>
      <c r="F96" s="249"/>
      <c r="G96" s="249"/>
      <c r="H96" s="250"/>
      <c r="I96" s="109"/>
      <c r="J96" s="109"/>
      <c r="K96" s="214"/>
      <c r="L96" s="214"/>
      <c r="M96" s="169"/>
      <c r="N96" s="220"/>
      <c r="O96" s="222"/>
      <c r="Q96" s="172"/>
      <c r="R96" s="172"/>
      <c r="S96" s="172"/>
      <c r="T96" s="171"/>
      <c r="U96" s="171"/>
      <c r="V96" s="172"/>
      <c r="W96" s="172"/>
      <c r="X96" s="172"/>
      <c r="Y96" s="172"/>
      <c r="Z96" s="172"/>
      <c r="AA96" s="171"/>
      <c r="AB96" s="171"/>
      <c r="AC96" s="172"/>
      <c r="AD96" s="172"/>
      <c r="AE96" s="172"/>
      <c r="AF96" s="172"/>
      <c r="AG96" s="172"/>
      <c r="AH96" s="171"/>
      <c r="AI96" s="171"/>
      <c r="AJ96" s="172"/>
      <c r="AK96" s="172"/>
      <c r="AL96" s="172"/>
      <c r="AM96" s="172"/>
      <c r="AN96" s="172"/>
      <c r="AO96" s="171"/>
      <c r="AP96" s="171"/>
      <c r="AQ96" s="172"/>
      <c r="AR96" s="172"/>
      <c r="AS96" s="172"/>
      <c r="AT96" s="172"/>
      <c r="AU96" s="172"/>
      <c r="AW96" s="173">
        <f>COUNTIF($Q96:$AU96,"a")</f>
        <v>0</v>
      </c>
      <c r="AX96" s="173">
        <f>COUNTIF($Q96:$AU96,"b")</f>
        <v>0</v>
      </c>
      <c r="AY96" s="173">
        <f>COUNTIF($Q96:$AU96,"c")</f>
        <v>0</v>
      </c>
      <c r="AZ96" s="173">
        <f>COUNTIF($Q96:$AU96,"d")</f>
        <v>0</v>
      </c>
      <c r="BA96" s="173">
        <f>COUNTIF($Q96:$AU96,"e")</f>
        <v>0</v>
      </c>
      <c r="BB96" s="173">
        <f>COUNTIF($Q96:$AU96,"f")</f>
        <v>0</v>
      </c>
      <c r="BC96" s="173">
        <f>COUNTIF($Q96:$AU96,"g")</f>
        <v>0</v>
      </c>
      <c r="BD96" s="173">
        <f>COUNTIF($Q96:$AU96,"h")</f>
        <v>0</v>
      </c>
      <c r="BE96" s="173">
        <f>COUNTIF($Q96:$AU96,"i")</f>
        <v>0</v>
      </c>
      <c r="BF96" s="173">
        <f>COUNTIF($Q96:$AU96,"j")</f>
        <v>0</v>
      </c>
      <c r="BG96" s="173">
        <f>COUNTIF($Q96:$AU96,"k")</f>
        <v>0</v>
      </c>
      <c r="BH96" s="173">
        <f>COUNTIF($Q96:$AU96,"l")</f>
        <v>0</v>
      </c>
      <c r="BI96" s="173">
        <f>COUNTIF($Q96:$AU96,"m")</f>
        <v>0</v>
      </c>
      <c r="BJ96" s="173">
        <f>COUNTIF($Q96:$AU96,"n")</f>
        <v>0</v>
      </c>
      <c r="BK96" s="173">
        <f>COUNTIF($Q96:$AU96,"o")</f>
        <v>0</v>
      </c>
      <c r="BL96" s="173" t="str">
        <f t="shared" si="178"/>
        <v>0</v>
      </c>
      <c r="BM96" s="173" t="str">
        <f t="shared" si="179"/>
        <v>0</v>
      </c>
      <c r="BN96" s="173" t="str">
        <f t="shared" si="180"/>
        <v>0</v>
      </c>
      <c r="BO96" s="173" t="str">
        <f t="shared" si="181"/>
        <v>0</v>
      </c>
      <c r="BP96" s="173" t="str">
        <f t="shared" si="182"/>
        <v>0</v>
      </c>
      <c r="BQ96" s="173" t="str">
        <f t="shared" si="183"/>
        <v>0</v>
      </c>
      <c r="BR96" s="173" t="str">
        <f t="shared" si="184"/>
        <v>0</v>
      </c>
      <c r="BS96" s="173" t="str">
        <f t="shared" si="185"/>
        <v>0</v>
      </c>
      <c r="BT96" s="173" t="str">
        <f t="shared" si="186"/>
        <v>0</v>
      </c>
      <c r="BU96" s="173" t="str">
        <f t="shared" si="187"/>
        <v>0</v>
      </c>
      <c r="BV96" s="173" t="str">
        <f t="shared" si="188"/>
        <v>0</v>
      </c>
      <c r="BW96" s="173" t="str">
        <f t="shared" si="189"/>
        <v>0</v>
      </c>
      <c r="BX96" s="173" t="str">
        <f t="shared" si="190"/>
        <v>0</v>
      </c>
      <c r="BY96" s="173" t="str">
        <f t="shared" si="191"/>
        <v>0</v>
      </c>
      <c r="BZ96" s="173" t="str">
        <f t="shared" si="192"/>
        <v>0</v>
      </c>
      <c r="CB96" s="176"/>
    </row>
    <row r="97" spans="1:80" ht="20.100000000000001" customHeight="1" thickBot="1">
      <c r="A97" s="168"/>
      <c r="B97" s="108" t="s">
        <v>63</v>
      </c>
      <c r="C97" s="108">
        <v>0.80208333333333337</v>
      </c>
      <c r="D97" s="248" t="s">
        <v>82</v>
      </c>
      <c r="E97" s="249"/>
      <c r="F97" s="249"/>
      <c r="G97" s="249"/>
      <c r="H97" s="250"/>
      <c r="I97" s="109"/>
      <c r="J97" s="109"/>
      <c r="K97" s="214"/>
      <c r="L97" s="214"/>
      <c r="M97" s="169"/>
      <c r="N97" s="220"/>
      <c r="O97" s="222"/>
      <c r="Q97" s="172"/>
      <c r="R97" s="172"/>
      <c r="S97" s="172"/>
      <c r="T97" s="171"/>
      <c r="U97" s="171"/>
      <c r="V97" s="172"/>
      <c r="W97" s="172"/>
      <c r="X97" s="172"/>
      <c r="Y97" s="172"/>
      <c r="Z97" s="172"/>
      <c r="AA97" s="171"/>
      <c r="AB97" s="171"/>
      <c r="AC97" s="172"/>
      <c r="AD97" s="172"/>
      <c r="AE97" s="172"/>
      <c r="AF97" s="172"/>
      <c r="AG97" s="172"/>
      <c r="AH97" s="171"/>
      <c r="AI97" s="171"/>
      <c r="AJ97" s="172"/>
      <c r="AK97" s="172"/>
      <c r="AL97" s="172"/>
      <c r="AM97" s="172"/>
      <c r="AN97" s="172"/>
      <c r="AO97" s="171"/>
      <c r="AP97" s="171"/>
      <c r="AQ97" s="172"/>
      <c r="AR97" s="172"/>
      <c r="AS97" s="172"/>
      <c r="AT97" s="172"/>
      <c r="AU97" s="172"/>
      <c r="AW97" s="173">
        <f>COUNTIF($Q97:$AU97,"a")</f>
        <v>0</v>
      </c>
      <c r="AX97" s="173">
        <f>COUNTIF($Q97:$AU97,"b")</f>
        <v>0</v>
      </c>
      <c r="AY97" s="173">
        <f>COUNTIF($Q97:$AU97,"c")</f>
        <v>0</v>
      </c>
      <c r="AZ97" s="173">
        <f>COUNTIF($Q97:$AU97,"d")</f>
        <v>0</v>
      </c>
      <c r="BA97" s="173">
        <f>COUNTIF($Q97:$AU97,"e")</f>
        <v>0</v>
      </c>
      <c r="BB97" s="173">
        <f>COUNTIF($Q97:$AU97,"f")</f>
        <v>0</v>
      </c>
      <c r="BC97" s="173">
        <f>COUNTIF($Q97:$AU97,"g")</f>
        <v>0</v>
      </c>
      <c r="BD97" s="173">
        <f>COUNTIF($Q97:$AU97,"h")</f>
        <v>0</v>
      </c>
      <c r="BE97" s="173">
        <f>COUNTIF($Q97:$AU97,"i")</f>
        <v>0</v>
      </c>
      <c r="BF97" s="173">
        <f>COUNTIF($Q97:$AU97,"j")</f>
        <v>0</v>
      </c>
      <c r="BG97" s="173">
        <f>COUNTIF($Q97:$AU97,"k")</f>
        <v>0</v>
      </c>
      <c r="BH97" s="173">
        <f>COUNTIF($Q97:$AU97,"l")</f>
        <v>0</v>
      </c>
      <c r="BI97" s="173">
        <f>COUNTIF($Q97:$AU97,"m")</f>
        <v>0</v>
      </c>
      <c r="BJ97" s="173">
        <f>COUNTIF($Q97:$AU97,"n")</f>
        <v>0</v>
      </c>
      <c r="BK97" s="173">
        <f>COUNTIF($Q97:$AU97,"o")</f>
        <v>0</v>
      </c>
      <c r="BL97" s="173" t="str">
        <f t="shared" ref="BL97" si="287">IF(AW97&gt;0,($J97*AW97*$F$14),"0")</f>
        <v>0</v>
      </c>
      <c r="BM97" s="173" t="str">
        <f t="shared" ref="BM97" si="288">IF(AX97&gt;0,($J97*AX97*$F$15),"0")</f>
        <v>0</v>
      </c>
      <c r="BN97" s="173" t="str">
        <f t="shared" ref="BN97" si="289">IF(AY97&gt;0,($J97*AY97*$F$16),"0")</f>
        <v>0</v>
      </c>
      <c r="BO97" s="173" t="str">
        <f t="shared" ref="BO97" si="290">IF(AZ97&gt;0,($J97*AZ97*$F$17),"0")</f>
        <v>0</v>
      </c>
      <c r="BP97" s="173" t="str">
        <f t="shared" ref="BP97" si="291">IF(BA97&gt;0,($J97*BA97*$F$17),"0")</f>
        <v>0</v>
      </c>
      <c r="BQ97" s="173" t="str">
        <f t="shared" ref="BQ97" si="292">IF(BB97&gt;0,($J97*BB97*$F$19),"0")</f>
        <v>0</v>
      </c>
      <c r="BR97" s="173" t="str">
        <f t="shared" ref="BR97" si="293">IF(BC97&gt;0,($J97*BC97*$F$20),"0")</f>
        <v>0</v>
      </c>
      <c r="BS97" s="173" t="str">
        <f t="shared" ref="BS97" si="294">IF(BD97&gt;0,($J97*BD97*$F$21),"0")</f>
        <v>0</v>
      </c>
      <c r="BT97" s="173" t="str">
        <f t="shared" ref="BT97" si="295">IF(BE97&gt;0,($J97*BE97*$F$22),"0")</f>
        <v>0</v>
      </c>
      <c r="BU97" s="173" t="str">
        <f t="shared" ref="BU97" si="296">IF(BF97&gt;0,($J97*BF97*$F$23),"0")</f>
        <v>0</v>
      </c>
      <c r="BV97" s="173" t="str">
        <f t="shared" ref="BV97" si="297">IF(BG97&gt;0,($J97*BG97*$F$24),"0")</f>
        <v>0</v>
      </c>
      <c r="BW97" s="173" t="str">
        <f t="shared" ref="BW97" si="298">IF(BH97&gt;0,($J97*BH97*$F$25),"0")</f>
        <v>0</v>
      </c>
      <c r="BX97" s="173" t="str">
        <f t="shared" ref="BX97" si="299">IF(BI97&gt;0,($J97*BI97*$F$26),"0")</f>
        <v>0</v>
      </c>
      <c r="BY97" s="173" t="str">
        <f t="shared" ref="BY97" si="300">IF(BJ97&gt;0,($J97*BJ97*$F$27),"0")</f>
        <v>0</v>
      </c>
      <c r="BZ97" s="173" t="str">
        <f t="shared" ref="BZ97" si="301">IF(BK97&gt;0,($J97*BK97*$F$28),"0")</f>
        <v>0</v>
      </c>
      <c r="CB97" s="176"/>
    </row>
    <row r="98" spans="1:80" ht="20.100000000000001" customHeight="1" thickBot="1">
      <c r="A98" s="174"/>
      <c r="B98" s="78" t="s">
        <v>64</v>
      </c>
      <c r="C98" s="78">
        <v>0.82291666666666663</v>
      </c>
      <c r="D98" s="81" t="s">
        <v>155</v>
      </c>
      <c r="E98" s="81" t="s">
        <v>174</v>
      </c>
      <c r="F98" s="81" t="s">
        <v>192</v>
      </c>
      <c r="G98" s="81" t="s">
        <v>210</v>
      </c>
      <c r="H98" s="81" t="s">
        <v>228</v>
      </c>
      <c r="I98" s="111">
        <v>590</v>
      </c>
      <c r="J98" s="111">
        <f>$I98*'Campaign Total'!$F$47</f>
        <v>590</v>
      </c>
      <c r="K98" s="213">
        <f>I98/1.95583</f>
        <v>301.66220990576892</v>
      </c>
      <c r="L98" s="213">
        <f>J98/1.95583</f>
        <v>301.66220990576892</v>
      </c>
      <c r="M98" s="169">
        <f>SUM(AW98:BK98)</f>
        <v>0</v>
      </c>
      <c r="N98" s="220">
        <f>SUM(BL98:BZ98)</f>
        <v>0</v>
      </c>
      <c r="O98" s="222">
        <f t="shared" si="55"/>
        <v>0</v>
      </c>
      <c r="Q98" s="175"/>
      <c r="R98" s="175"/>
      <c r="S98" s="175"/>
      <c r="T98" s="171"/>
      <c r="U98" s="171"/>
      <c r="V98" s="175"/>
      <c r="W98" s="175"/>
      <c r="X98" s="175"/>
      <c r="Y98" s="175"/>
      <c r="Z98" s="175"/>
      <c r="AA98" s="171"/>
      <c r="AB98" s="171"/>
      <c r="AC98" s="175"/>
      <c r="AD98" s="175"/>
      <c r="AE98" s="175"/>
      <c r="AF98" s="175"/>
      <c r="AG98" s="175"/>
      <c r="AH98" s="171"/>
      <c r="AI98" s="171"/>
      <c r="AJ98" s="175"/>
      <c r="AK98" s="175"/>
      <c r="AL98" s="175"/>
      <c r="AM98" s="175"/>
      <c r="AN98" s="175"/>
      <c r="AO98" s="171"/>
      <c r="AP98" s="171"/>
      <c r="AQ98" s="175"/>
      <c r="AR98" s="175"/>
      <c r="AS98" s="175"/>
      <c r="AT98" s="175"/>
      <c r="AU98" s="175"/>
      <c r="AW98" s="173">
        <f>COUNTIF($Q98:$AU98,"a")</f>
        <v>0</v>
      </c>
      <c r="AX98" s="173">
        <f>COUNTIF($Q98:$AU98,"b")</f>
        <v>0</v>
      </c>
      <c r="AY98" s="173">
        <f>COUNTIF($Q98:$AU98,"c")</f>
        <v>0</v>
      </c>
      <c r="AZ98" s="173">
        <f>COUNTIF($Q98:$AU98,"d")</f>
        <v>0</v>
      </c>
      <c r="BA98" s="173">
        <f>COUNTIF($Q98:$AU98,"e")</f>
        <v>0</v>
      </c>
      <c r="BB98" s="173">
        <f>COUNTIF($Q98:$AU98,"f")</f>
        <v>0</v>
      </c>
      <c r="BC98" s="173">
        <f>COUNTIF($Q98:$AU98,"g")</f>
        <v>0</v>
      </c>
      <c r="BD98" s="173">
        <f>COUNTIF($Q98:$AU98,"h")</f>
        <v>0</v>
      </c>
      <c r="BE98" s="173">
        <f>COUNTIF($Q98:$AU98,"i")</f>
        <v>0</v>
      </c>
      <c r="BF98" s="173">
        <f>COUNTIF($Q98:$AU98,"j")</f>
        <v>0</v>
      </c>
      <c r="BG98" s="173">
        <f>COUNTIF($Q98:$AU98,"k")</f>
        <v>0</v>
      </c>
      <c r="BH98" s="173">
        <f>COUNTIF($Q98:$AU98,"l")</f>
        <v>0</v>
      </c>
      <c r="BI98" s="173">
        <f>COUNTIF($Q98:$AU98,"m")</f>
        <v>0</v>
      </c>
      <c r="BJ98" s="173">
        <f>COUNTIF($Q98:$AU98,"n")</f>
        <v>0</v>
      </c>
      <c r="BK98" s="173">
        <f>COUNTIF($Q98:$AU98,"o")</f>
        <v>0</v>
      </c>
      <c r="BL98" s="173" t="str">
        <f t="shared" ref="BL98:BL101" si="302">IF(AW98&gt;0,($J98*AW98*$F$14),"0")</f>
        <v>0</v>
      </c>
      <c r="BM98" s="173" t="str">
        <f t="shared" ref="BM98:BM101" si="303">IF(AX98&gt;0,($J98*AX98*$F$15),"0")</f>
        <v>0</v>
      </c>
      <c r="BN98" s="173" t="str">
        <f t="shared" ref="BN98:BN101" si="304">IF(AY98&gt;0,($J98*AY98*$F$16),"0")</f>
        <v>0</v>
      </c>
      <c r="BO98" s="173" t="str">
        <f t="shared" ref="BO98:BO101" si="305">IF(AZ98&gt;0,($J98*AZ98*$F$17),"0")</f>
        <v>0</v>
      </c>
      <c r="BP98" s="173" t="str">
        <f t="shared" ref="BP98:BP101" si="306">IF(BA98&gt;0,($J98*BA98*$F$17),"0")</f>
        <v>0</v>
      </c>
      <c r="BQ98" s="173" t="str">
        <f t="shared" ref="BQ98:BQ101" si="307">IF(BB98&gt;0,($J98*BB98*$F$19),"0")</f>
        <v>0</v>
      </c>
      <c r="BR98" s="173" t="str">
        <f t="shared" ref="BR98:BR101" si="308">IF(BC98&gt;0,($J98*BC98*$F$20),"0")</f>
        <v>0</v>
      </c>
      <c r="BS98" s="173" t="str">
        <f t="shared" ref="BS98:BS101" si="309">IF(BD98&gt;0,($J98*BD98*$F$21),"0")</f>
        <v>0</v>
      </c>
      <c r="BT98" s="173" t="str">
        <f t="shared" ref="BT98:BT101" si="310">IF(BE98&gt;0,($J98*BE98*$F$22),"0")</f>
        <v>0</v>
      </c>
      <c r="BU98" s="173" t="str">
        <f t="shared" ref="BU98:BU101" si="311">IF(BF98&gt;0,($J98*BF98*$F$23),"0")</f>
        <v>0</v>
      </c>
      <c r="BV98" s="173" t="str">
        <f t="shared" ref="BV98:BV101" si="312">IF(BG98&gt;0,($J98*BG98*$F$24),"0")</f>
        <v>0</v>
      </c>
      <c r="BW98" s="173" t="str">
        <f t="shared" ref="BW98:BW101" si="313">IF(BH98&gt;0,($J98*BH98*$F$25),"0")</f>
        <v>0</v>
      </c>
      <c r="BX98" s="173" t="str">
        <f t="shared" ref="BX98:BX101" si="314">IF(BI98&gt;0,($J98*BI98*$F$26),"0")</f>
        <v>0</v>
      </c>
      <c r="BY98" s="173" t="str">
        <f t="shared" ref="BY98:BY101" si="315">IF(BJ98&gt;0,($J98*BJ98*$F$27),"0")</f>
        <v>0</v>
      </c>
      <c r="BZ98" s="173" t="str">
        <f t="shared" ref="BZ98:BZ101" si="316">IF(BK98&gt;0,($J98*BK98*$F$28),"0")</f>
        <v>0</v>
      </c>
      <c r="CB98" s="176"/>
    </row>
    <row r="99" spans="1:80" ht="19.5" customHeight="1" thickBot="1">
      <c r="A99" s="168"/>
      <c r="B99" s="108" t="s">
        <v>63</v>
      </c>
      <c r="C99" s="108">
        <v>0.82638888888888884</v>
      </c>
      <c r="D99" s="248" t="s">
        <v>82</v>
      </c>
      <c r="E99" s="249"/>
      <c r="F99" s="249"/>
      <c r="G99" s="249"/>
      <c r="H99" s="250"/>
      <c r="I99" s="109"/>
      <c r="J99" s="109"/>
      <c r="K99" s="214"/>
      <c r="L99" s="214"/>
      <c r="M99" s="169"/>
      <c r="N99" s="220"/>
      <c r="O99" s="222"/>
      <c r="Q99" s="172"/>
      <c r="R99" s="172"/>
      <c r="S99" s="172"/>
      <c r="T99" s="171"/>
      <c r="U99" s="171"/>
      <c r="V99" s="172"/>
      <c r="W99" s="172"/>
      <c r="X99" s="172"/>
      <c r="Y99" s="172"/>
      <c r="Z99" s="172"/>
      <c r="AA99" s="171"/>
      <c r="AB99" s="171"/>
      <c r="AC99" s="172"/>
      <c r="AD99" s="172"/>
      <c r="AE99" s="172"/>
      <c r="AF99" s="172"/>
      <c r="AG99" s="172"/>
      <c r="AH99" s="171"/>
      <c r="AI99" s="171"/>
      <c r="AJ99" s="172"/>
      <c r="AK99" s="172"/>
      <c r="AL99" s="172"/>
      <c r="AM99" s="172"/>
      <c r="AN99" s="172"/>
      <c r="AO99" s="171"/>
      <c r="AP99" s="171"/>
      <c r="AQ99" s="172"/>
      <c r="AR99" s="172"/>
      <c r="AS99" s="172"/>
      <c r="AT99" s="172"/>
      <c r="AU99" s="172"/>
      <c r="AW99" s="173">
        <f>COUNTIF($Q99:$AU99,"a")</f>
        <v>0</v>
      </c>
      <c r="AX99" s="173">
        <f>COUNTIF($Q99:$AU99,"b")</f>
        <v>0</v>
      </c>
      <c r="AY99" s="173">
        <f>COUNTIF($Q99:$AU99,"c")</f>
        <v>0</v>
      </c>
      <c r="AZ99" s="173">
        <f>COUNTIF($Q99:$AU99,"d")</f>
        <v>0</v>
      </c>
      <c r="BA99" s="173">
        <f>COUNTIF($Q99:$AU99,"e")</f>
        <v>0</v>
      </c>
      <c r="BB99" s="173">
        <f>COUNTIF($Q99:$AU99,"f")</f>
        <v>0</v>
      </c>
      <c r="BC99" s="173">
        <f>COUNTIF($Q99:$AU99,"g")</f>
        <v>0</v>
      </c>
      <c r="BD99" s="173">
        <f>COUNTIF($Q99:$AU99,"h")</f>
        <v>0</v>
      </c>
      <c r="BE99" s="173">
        <f>COUNTIF($Q99:$AU99,"i")</f>
        <v>0</v>
      </c>
      <c r="BF99" s="173">
        <f>COUNTIF($Q99:$AU99,"j")</f>
        <v>0</v>
      </c>
      <c r="BG99" s="173">
        <f>COUNTIF($Q99:$AU99,"k")</f>
        <v>0</v>
      </c>
      <c r="BH99" s="173">
        <f>COUNTIF($Q99:$AU99,"l")</f>
        <v>0</v>
      </c>
      <c r="BI99" s="173">
        <f>COUNTIF($Q99:$AU99,"m")</f>
        <v>0</v>
      </c>
      <c r="BJ99" s="173">
        <f>COUNTIF($Q99:$AU99,"n")</f>
        <v>0</v>
      </c>
      <c r="BK99" s="173">
        <f>COUNTIF($Q99:$AU99,"o")</f>
        <v>0</v>
      </c>
      <c r="BL99" s="173" t="str">
        <f t="shared" si="302"/>
        <v>0</v>
      </c>
      <c r="BM99" s="173" t="str">
        <f t="shared" si="303"/>
        <v>0</v>
      </c>
      <c r="BN99" s="173" t="str">
        <f t="shared" si="304"/>
        <v>0</v>
      </c>
      <c r="BO99" s="173" t="str">
        <f t="shared" si="305"/>
        <v>0</v>
      </c>
      <c r="BP99" s="173" t="str">
        <f t="shared" si="306"/>
        <v>0</v>
      </c>
      <c r="BQ99" s="173" t="str">
        <f t="shared" si="307"/>
        <v>0</v>
      </c>
      <c r="BR99" s="173" t="str">
        <f t="shared" si="308"/>
        <v>0</v>
      </c>
      <c r="BS99" s="173" t="str">
        <f t="shared" si="309"/>
        <v>0</v>
      </c>
      <c r="BT99" s="173" t="str">
        <f t="shared" si="310"/>
        <v>0</v>
      </c>
      <c r="BU99" s="173" t="str">
        <f t="shared" si="311"/>
        <v>0</v>
      </c>
      <c r="BV99" s="173" t="str">
        <f t="shared" si="312"/>
        <v>0</v>
      </c>
      <c r="BW99" s="173" t="str">
        <f t="shared" si="313"/>
        <v>0</v>
      </c>
      <c r="BX99" s="173" t="str">
        <f t="shared" si="314"/>
        <v>0</v>
      </c>
      <c r="BY99" s="173" t="str">
        <f t="shared" si="315"/>
        <v>0</v>
      </c>
      <c r="BZ99" s="173" t="str">
        <f t="shared" si="316"/>
        <v>0</v>
      </c>
      <c r="CB99" s="176"/>
    </row>
    <row r="100" spans="1:80" ht="20.100000000000001" customHeight="1" thickBot="1">
      <c r="A100" s="168"/>
      <c r="B100" s="108" t="s">
        <v>63</v>
      </c>
      <c r="C100" s="108">
        <v>0.84027777777777779</v>
      </c>
      <c r="D100" s="245" t="s">
        <v>79</v>
      </c>
      <c r="E100" s="246"/>
      <c r="F100" s="246"/>
      <c r="G100" s="246"/>
      <c r="H100" s="247"/>
      <c r="I100" s="109"/>
      <c r="J100" s="109"/>
      <c r="K100" s="214"/>
      <c r="L100" s="214"/>
      <c r="M100" s="169"/>
      <c r="N100" s="220"/>
      <c r="O100" s="222"/>
      <c r="Q100" s="172"/>
      <c r="R100" s="172"/>
      <c r="S100" s="172"/>
      <c r="T100" s="171"/>
      <c r="U100" s="171"/>
      <c r="V100" s="172"/>
      <c r="W100" s="172"/>
      <c r="X100" s="172"/>
      <c r="Y100" s="172"/>
      <c r="Z100" s="172"/>
      <c r="AA100" s="171"/>
      <c r="AB100" s="171"/>
      <c r="AC100" s="172"/>
      <c r="AD100" s="172"/>
      <c r="AE100" s="172"/>
      <c r="AF100" s="172"/>
      <c r="AG100" s="172"/>
      <c r="AH100" s="171"/>
      <c r="AI100" s="171"/>
      <c r="AJ100" s="172"/>
      <c r="AK100" s="172"/>
      <c r="AL100" s="172"/>
      <c r="AM100" s="172"/>
      <c r="AN100" s="172"/>
      <c r="AO100" s="171"/>
      <c r="AP100" s="171"/>
      <c r="AQ100" s="172"/>
      <c r="AR100" s="172"/>
      <c r="AS100" s="172"/>
      <c r="AT100" s="172"/>
      <c r="AU100" s="172"/>
      <c r="AW100" s="173">
        <f>COUNTIF($Q100:$AU100,"a")</f>
        <v>0</v>
      </c>
      <c r="AX100" s="173">
        <f>COUNTIF($Q100:$AU100,"b")</f>
        <v>0</v>
      </c>
      <c r="AY100" s="173">
        <f>COUNTIF($Q100:$AU100,"c")</f>
        <v>0</v>
      </c>
      <c r="AZ100" s="173">
        <f>COUNTIF($Q100:$AU100,"d")</f>
        <v>0</v>
      </c>
      <c r="BA100" s="173">
        <f>COUNTIF($Q100:$AU100,"e")</f>
        <v>0</v>
      </c>
      <c r="BB100" s="173">
        <f>COUNTIF($Q100:$AU100,"f")</f>
        <v>0</v>
      </c>
      <c r="BC100" s="173">
        <f>COUNTIF($Q100:$AU100,"g")</f>
        <v>0</v>
      </c>
      <c r="BD100" s="173">
        <f>COUNTIF($Q100:$AU100,"h")</f>
        <v>0</v>
      </c>
      <c r="BE100" s="173">
        <f>COUNTIF($Q100:$AU100,"i")</f>
        <v>0</v>
      </c>
      <c r="BF100" s="173">
        <f>COUNTIF($Q100:$AU100,"j")</f>
        <v>0</v>
      </c>
      <c r="BG100" s="173">
        <f>COUNTIF($Q100:$AU100,"k")</f>
        <v>0</v>
      </c>
      <c r="BH100" s="173">
        <f>COUNTIF($Q100:$AU100,"l")</f>
        <v>0</v>
      </c>
      <c r="BI100" s="173">
        <f>COUNTIF($Q100:$AU100,"m")</f>
        <v>0</v>
      </c>
      <c r="BJ100" s="173">
        <f>COUNTIF($Q100:$AU100,"n")</f>
        <v>0</v>
      </c>
      <c r="BK100" s="173">
        <f>COUNTIF($Q100:$AU100,"o")</f>
        <v>0</v>
      </c>
      <c r="BL100" s="173" t="str">
        <f>IF(AW100&gt;0,($J100*AW100*$F$14),"0")</f>
        <v>0</v>
      </c>
      <c r="BM100" s="173" t="str">
        <f>IF(AX100&gt;0,($J100*AX100*$F$15),"0")</f>
        <v>0</v>
      </c>
      <c r="BN100" s="173" t="str">
        <f>IF(AY100&gt;0,($J100*AY100*$F$16),"0")</f>
        <v>0</v>
      </c>
      <c r="BO100" s="173" t="str">
        <f>IF(AZ100&gt;0,($J100*AZ100*$F$17),"0")</f>
        <v>0</v>
      </c>
      <c r="BP100" s="173" t="str">
        <f>IF(BA100&gt;0,($J100*BA100*$F$17),"0")</f>
        <v>0</v>
      </c>
      <c r="BQ100" s="173" t="str">
        <f>IF(BB100&gt;0,($J100*BB100*$F$19),"0")</f>
        <v>0</v>
      </c>
      <c r="BR100" s="173" t="str">
        <f>IF(BC100&gt;0,($J100*BC100*$F$20),"0")</f>
        <v>0</v>
      </c>
      <c r="BS100" s="173" t="str">
        <f>IF(BD100&gt;0,($J100*BD100*$F$21),"0")</f>
        <v>0</v>
      </c>
      <c r="BT100" s="173" t="str">
        <f>IF(BE100&gt;0,($J100*BE100*$F$22),"0")</f>
        <v>0</v>
      </c>
      <c r="BU100" s="173" t="str">
        <f>IF(BF100&gt;0,($J100*BF100*$F$23),"0")</f>
        <v>0</v>
      </c>
      <c r="BV100" s="173" t="str">
        <f>IF(BG100&gt;0,($J100*BG100*$F$24),"0")</f>
        <v>0</v>
      </c>
      <c r="BW100" s="173" t="str">
        <f>IF(BH100&gt;0,($J100*BH100*$F$25),"0")</f>
        <v>0</v>
      </c>
      <c r="BX100" s="173" t="str">
        <f>IF(BI100&gt;0,($J100*BI100*$F$26),"0")</f>
        <v>0</v>
      </c>
      <c r="BY100" s="173" t="str">
        <f>IF(BJ100&gt;0,($J100*BJ100*$F$27),"0")</f>
        <v>0</v>
      </c>
      <c r="BZ100" s="173" t="str">
        <f>IF(BK100&gt;0,($J100*BK100*$F$28),"0")</f>
        <v>0</v>
      </c>
      <c r="CB100" s="176"/>
    </row>
    <row r="101" spans="1:80" ht="20.100000000000001" customHeight="1" thickBot="1">
      <c r="A101" s="168"/>
      <c r="B101" s="78" t="s">
        <v>64</v>
      </c>
      <c r="C101" s="78">
        <v>0.85416666666666663</v>
      </c>
      <c r="D101" s="80" t="s">
        <v>156</v>
      </c>
      <c r="E101" s="80" t="s">
        <v>175</v>
      </c>
      <c r="F101" s="80" t="s">
        <v>193</v>
      </c>
      <c r="G101" s="80" t="s">
        <v>211</v>
      </c>
      <c r="H101" s="80" t="s">
        <v>229</v>
      </c>
      <c r="I101" s="111">
        <v>590</v>
      </c>
      <c r="J101" s="111">
        <f>$I101*'Campaign Total'!$F$47</f>
        <v>590</v>
      </c>
      <c r="K101" s="213">
        <f>I101/1.95583</f>
        <v>301.66220990576892</v>
      </c>
      <c r="L101" s="213">
        <f>J101/1.95583</f>
        <v>301.66220990576892</v>
      </c>
      <c r="M101" s="169">
        <f>SUM(AW101:BK101)</f>
        <v>0</v>
      </c>
      <c r="N101" s="220">
        <f>SUM(BL101:BZ101)</f>
        <v>0</v>
      </c>
      <c r="O101" s="222">
        <f t="shared" si="55"/>
        <v>0</v>
      </c>
      <c r="Q101" s="175"/>
      <c r="R101" s="175"/>
      <c r="S101" s="175"/>
      <c r="T101" s="171"/>
      <c r="U101" s="171"/>
      <c r="V101" s="175"/>
      <c r="W101" s="175"/>
      <c r="X101" s="175"/>
      <c r="Y101" s="175"/>
      <c r="Z101" s="175"/>
      <c r="AA101" s="171"/>
      <c r="AB101" s="171"/>
      <c r="AC101" s="175"/>
      <c r="AD101" s="175"/>
      <c r="AE101" s="175"/>
      <c r="AF101" s="175"/>
      <c r="AG101" s="175"/>
      <c r="AH101" s="171"/>
      <c r="AI101" s="171"/>
      <c r="AJ101" s="175"/>
      <c r="AK101" s="175"/>
      <c r="AL101" s="175"/>
      <c r="AM101" s="175"/>
      <c r="AN101" s="175"/>
      <c r="AO101" s="171"/>
      <c r="AP101" s="171"/>
      <c r="AQ101" s="175"/>
      <c r="AR101" s="175"/>
      <c r="AS101" s="175"/>
      <c r="AT101" s="175"/>
      <c r="AU101" s="175"/>
      <c r="AW101" s="173">
        <f>COUNTIF($Q101:$AU101,"a")</f>
        <v>0</v>
      </c>
      <c r="AX101" s="173">
        <f>COUNTIF($Q101:$AU101,"b")</f>
        <v>0</v>
      </c>
      <c r="AY101" s="173">
        <f>COUNTIF($Q101:$AU101,"c")</f>
        <v>0</v>
      </c>
      <c r="AZ101" s="173">
        <f>COUNTIF($Q101:$AU101,"d")</f>
        <v>0</v>
      </c>
      <c r="BA101" s="173">
        <f>COUNTIF($Q101:$AU101,"e")</f>
        <v>0</v>
      </c>
      <c r="BB101" s="173">
        <f>COUNTIF($Q101:$AU101,"f")</f>
        <v>0</v>
      </c>
      <c r="BC101" s="173">
        <f>COUNTIF($Q101:$AU101,"g")</f>
        <v>0</v>
      </c>
      <c r="BD101" s="173">
        <f>COUNTIF($Q101:$AU101,"h")</f>
        <v>0</v>
      </c>
      <c r="BE101" s="173">
        <f>COUNTIF($Q101:$AU101,"i")</f>
        <v>0</v>
      </c>
      <c r="BF101" s="173">
        <f>COUNTIF($Q101:$AU101,"j")</f>
        <v>0</v>
      </c>
      <c r="BG101" s="173">
        <f>COUNTIF($Q101:$AU101,"k")</f>
        <v>0</v>
      </c>
      <c r="BH101" s="173">
        <f>COUNTIF($Q101:$AU101,"l")</f>
        <v>0</v>
      </c>
      <c r="BI101" s="173">
        <f>COUNTIF($Q101:$AU101,"m")</f>
        <v>0</v>
      </c>
      <c r="BJ101" s="173">
        <f>COUNTIF($Q101:$AU101,"n")</f>
        <v>0</v>
      </c>
      <c r="BK101" s="173">
        <f>COUNTIF($Q101:$AU101,"o")</f>
        <v>0</v>
      </c>
      <c r="BL101" s="173" t="str">
        <f t="shared" si="302"/>
        <v>0</v>
      </c>
      <c r="BM101" s="173" t="str">
        <f t="shared" si="303"/>
        <v>0</v>
      </c>
      <c r="BN101" s="173" t="str">
        <f t="shared" si="304"/>
        <v>0</v>
      </c>
      <c r="BO101" s="173" t="str">
        <f t="shared" si="305"/>
        <v>0</v>
      </c>
      <c r="BP101" s="173" t="str">
        <f t="shared" si="306"/>
        <v>0</v>
      </c>
      <c r="BQ101" s="173" t="str">
        <f t="shared" si="307"/>
        <v>0</v>
      </c>
      <c r="BR101" s="173" t="str">
        <f t="shared" si="308"/>
        <v>0</v>
      </c>
      <c r="BS101" s="173" t="str">
        <f t="shared" si="309"/>
        <v>0</v>
      </c>
      <c r="BT101" s="173" t="str">
        <f t="shared" si="310"/>
        <v>0</v>
      </c>
      <c r="BU101" s="173" t="str">
        <f t="shared" si="311"/>
        <v>0</v>
      </c>
      <c r="BV101" s="173" t="str">
        <f t="shared" si="312"/>
        <v>0</v>
      </c>
      <c r="BW101" s="173" t="str">
        <f t="shared" si="313"/>
        <v>0</v>
      </c>
      <c r="BX101" s="173" t="str">
        <f t="shared" si="314"/>
        <v>0</v>
      </c>
      <c r="BY101" s="173" t="str">
        <f t="shared" si="315"/>
        <v>0</v>
      </c>
      <c r="BZ101" s="173" t="str">
        <f t="shared" si="316"/>
        <v>0</v>
      </c>
      <c r="CB101" s="176"/>
    </row>
    <row r="102" spans="1:80" ht="20.100000000000001" customHeight="1" thickBot="1">
      <c r="A102" s="168"/>
      <c r="B102" s="108" t="s">
        <v>63</v>
      </c>
      <c r="C102" s="108">
        <v>0.85763888888888884</v>
      </c>
      <c r="D102" s="245" t="s">
        <v>79</v>
      </c>
      <c r="E102" s="246"/>
      <c r="F102" s="246"/>
      <c r="G102" s="246"/>
      <c r="H102" s="247"/>
      <c r="I102" s="109"/>
      <c r="J102" s="109"/>
      <c r="K102" s="214"/>
      <c r="L102" s="214"/>
      <c r="M102" s="169"/>
      <c r="N102" s="220"/>
      <c r="O102" s="222"/>
      <c r="Q102" s="172"/>
      <c r="R102" s="172"/>
      <c r="S102" s="172"/>
      <c r="T102" s="171"/>
      <c r="U102" s="171"/>
      <c r="V102" s="172"/>
      <c r="W102" s="172"/>
      <c r="X102" s="172"/>
      <c r="Y102" s="172"/>
      <c r="Z102" s="172"/>
      <c r="AA102" s="171"/>
      <c r="AB102" s="171"/>
      <c r="AC102" s="172"/>
      <c r="AD102" s="172"/>
      <c r="AE102" s="172"/>
      <c r="AF102" s="172"/>
      <c r="AG102" s="172"/>
      <c r="AH102" s="171"/>
      <c r="AI102" s="171"/>
      <c r="AJ102" s="172"/>
      <c r="AK102" s="172"/>
      <c r="AL102" s="172"/>
      <c r="AM102" s="172"/>
      <c r="AN102" s="172"/>
      <c r="AO102" s="171"/>
      <c r="AP102" s="171"/>
      <c r="AQ102" s="172"/>
      <c r="AR102" s="172"/>
      <c r="AS102" s="172"/>
      <c r="AT102" s="172"/>
      <c r="AU102" s="172"/>
      <c r="AW102" s="173">
        <f>COUNTIF($Q102:$AU102,"a")</f>
        <v>0</v>
      </c>
      <c r="AX102" s="173">
        <f>COUNTIF($Q102:$AU102,"b")</f>
        <v>0</v>
      </c>
      <c r="AY102" s="173">
        <f>COUNTIF($Q102:$AU102,"c")</f>
        <v>0</v>
      </c>
      <c r="AZ102" s="173">
        <f>COUNTIF($Q102:$AU102,"d")</f>
        <v>0</v>
      </c>
      <c r="BA102" s="173">
        <f>COUNTIF($Q102:$AU102,"e")</f>
        <v>0</v>
      </c>
      <c r="BB102" s="173">
        <f>COUNTIF($Q102:$AU102,"f")</f>
        <v>0</v>
      </c>
      <c r="BC102" s="173">
        <f>COUNTIF($Q102:$AU102,"g")</f>
        <v>0</v>
      </c>
      <c r="BD102" s="173">
        <f>COUNTIF($Q102:$AU102,"h")</f>
        <v>0</v>
      </c>
      <c r="BE102" s="173">
        <f>COUNTIF($Q102:$AU102,"i")</f>
        <v>0</v>
      </c>
      <c r="BF102" s="173">
        <f>COUNTIF($Q102:$AU102,"j")</f>
        <v>0</v>
      </c>
      <c r="BG102" s="173">
        <f>COUNTIF($Q102:$AU102,"k")</f>
        <v>0</v>
      </c>
      <c r="BH102" s="173">
        <f>COUNTIF($Q102:$AU102,"l")</f>
        <v>0</v>
      </c>
      <c r="BI102" s="173">
        <f>COUNTIF($Q102:$AU102,"m")</f>
        <v>0</v>
      </c>
      <c r="BJ102" s="173">
        <f>COUNTIF($Q102:$AU102,"n")</f>
        <v>0</v>
      </c>
      <c r="BK102" s="173">
        <f>COUNTIF($Q102:$AU102,"o")</f>
        <v>0</v>
      </c>
      <c r="BL102" s="173" t="str">
        <f t="shared" si="178"/>
        <v>0</v>
      </c>
      <c r="BM102" s="173" t="str">
        <f t="shared" si="179"/>
        <v>0</v>
      </c>
      <c r="BN102" s="173" t="str">
        <f t="shared" si="180"/>
        <v>0</v>
      </c>
      <c r="BO102" s="173" t="str">
        <f t="shared" si="181"/>
        <v>0</v>
      </c>
      <c r="BP102" s="173" t="str">
        <f t="shared" si="182"/>
        <v>0</v>
      </c>
      <c r="BQ102" s="173" t="str">
        <f t="shared" si="183"/>
        <v>0</v>
      </c>
      <c r="BR102" s="173" t="str">
        <f t="shared" si="184"/>
        <v>0</v>
      </c>
      <c r="BS102" s="173" t="str">
        <f t="shared" si="185"/>
        <v>0</v>
      </c>
      <c r="BT102" s="173" t="str">
        <f t="shared" si="186"/>
        <v>0</v>
      </c>
      <c r="BU102" s="173" t="str">
        <f t="shared" si="187"/>
        <v>0</v>
      </c>
      <c r="BV102" s="173" t="str">
        <f t="shared" si="188"/>
        <v>0</v>
      </c>
      <c r="BW102" s="173" t="str">
        <f t="shared" si="189"/>
        <v>0</v>
      </c>
      <c r="BX102" s="173" t="str">
        <f t="shared" si="190"/>
        <v>0</v>
      </c>
      <c r="BY102" s="173" t="str">
        <f t="shared" si="191"/>
        <v>0</v>
      </c>
      <c r="BZ102" s="173" t="str">
        <f t="shared" si="192"/>
        <v>0</v>
      </c>
      <c r="CB102" s="176"/>
    </row>
    <row r="103" spans="1:80" ht="20.100000000000001" customHeight="1" thickBot="1">
      <c r="A103" s="168"/>
      <c r="B103" s="78" t="s">
        <v>64</v>
      </c>
      <c r="C103" s="78">
        <v>0.86805555555555558</v>
      </c>
      <c r="D103" s="80" t="s">
        <v>157</v>
      </c>
      <c r="E103" s="80" t="s">
        <v>176</v>
      </c>
      <c r="F103" s="80" t="s">
        <v>194</v>
      </c>
      <c r="G103" s="80" t="s">
        <v>212</v>
      </c>
      <c r="H103" s="80" t="s">
        <v>230</v>
      </c>
      <c r="I103" s="111">
        <v>590</v>
      </c>
      <c r="J103" s="111">
        <f>$I103*'Campaign Total'!$F$47</f>
        <v>590</v>
      </c>
      <c r="K103" s="213">
        <f>I103/1.95583</f>
        <v>301.66220990576892</v>
      </c>
      <c r="L103" s="213">
        <f>J103/1.95583</f>
        <v>301.66220990576892</v>
      </c>
      <c r="M103" s="169">
        <f t="shared" ref="M103:M123" si="317">SUM(AW103:BK103)</f>
        <v>0</v>
      </c>
      <c r="N103" s="220">
        <f t="shared" ref="N103:N123" si="318">SUM(BL103:BZ103)</f>
        <v>0</v>
      </c>
      <c r="O103" s="222">
        <f t="shared" si="55"/>
        <v>0</v>
      </c>
      <c r="Q103" s="175"/>
      <c r="R103" s="175"/>
      <c r="S103" s="175"/>
      <c r="T103" s="171"/>
      <c r="U103" s="171"/>
      <c r="V103" s="175"/>
      <c r="W103" s="175"/>
      <c r="X103" s="175"/>
      <c r="Y103" s="175"/>
      <c r="Z103" s="175"/>
      <c r="AA103" s="171"/>
      <c r="AB103" s="171"/>
      <c r="AC103" s="175"/>
      <c r="AD103" s="175"/>
      <c r="AE103" s="175"/>
      <c r="AF103" s="175"/>
      <c r="AG103" s="175"/>
      <c r="AH103" s="171"/>
      <c r="AI103" s="171"/>
      <c r="AJ103" s="175"/>
      <c r="AK103" s="175"/>
      <c r="AL103" s="175"/>
      <c r="AM103" s="175"/>
      <c r="AN103" s="175"/>
      <c r="AO103" s="171"/>
      <c r="AP103" s="171"/>
      <c r="AQ103" s="175"/>
      <c r="AR103" s="175"/>
      <c r="AS103" s="175"/>
      <c r="AT103" s="175"/>
      <c r="AU103" s="175"/>
      <c r="AW103" s="173">
        <f>COUNTIF($Q103:$AU103,"a")</f>
        <v>0</v>
      </c>
      <c r="AX103" s="173">
        <f>COUNTIF($Q103:$AU103,"b")</f>
        <v>0</v>
      </c>
      <c r="AY103" s="173">
        <f>COUNTIF($Q103:$AU103,"c")</f>
        <v>0</v>
      </c>
      <c r="AZ103" s="173">
        <f>COUNTIF($Q103:$AU103,"d")</f>
        <v>0</v>
      </c>
      <c r="BA103" s="173">
        <f>COUNTIF($Q103:$AU103,"e")</f>
        <v>0</v>
      </c>
      <c r="BB103" s="173">
        <f>COUNTIF($Q103:$AU103,"f")</f>
        <v>0</v>
      </c>
      <c r="BC103" s="173">
        <f>COUNTIF($Q103:$AU103,"g")</f>
        <v>0</v>
      </c>
      <c r="BD103" s="173">
        <f>COUNTIF($Q103:$AU103,"h")</f>
        <v>0</v>
      </c>
      <c r="BE103" s="173">
        <f>COUNTIF($Q103:$AU103,"i")</f>
        <v>0</v>
      </c>
      <c r="BF103" s="173">
        <f>COUNTIF($Q103:$AU103,"j")</f>
        <v>0</v>
      </c>
      <c r="BG103" s="173">
        <f>COUNTIF($Q103:$AU103,"k")</f>
        <v>0</v>
      </c>
      <c r="BH103" s="173">
        <f>COUNTIF($Q103:$AU103,"l")</f>
        <v>0</v>
      </c>
      <c r="BI103" s="173">
        <f>COUNTIF($Q103:$AU103,"m")</f>
        <v>0</v>
      </c>
      <c r="BJ103" s="173">
        <f>COUNTIF($Q103:$AU103,"n")</f>
        <v>0</v>
      </c>
      <c r="BK103" s="173">
        <f>COUNTIF($Q103:$AU103,"o")</f>
        <v>0</v>
      </c>
      <c r="BL103" s="173" t="str">
        <f t="shared" ref="BL103:BL124" si="319">IF(AW103&gt;0,($J103*AW103*$F$14),"0")</f>
        <v>0</v>
      </c>
      <c r="BM103" s="173" t="str">
        <f t="shared" ref="BM103:BM124" si="320">IF(AX103&gt;0,($J103*AX103*$F$15),"0")</f>
        <v>0</v>
      </c>
      <c r="BN103" s="173" t="str">
        <f t="shared" ref="BN103:BN124" si="321">IF(AY103&gt;0,($J103*AY103*$F$16),"0")</f>
        <v>0</v>
      </c>
      <c r="BO103" s="173" t="str">
        <f t="shared" ref="BO103:BO124" si="322">IF(AZ103&gt;0,($J103*AZ103*$F$17),"0")</f>
        <v>0</v>
      </c>
      <c r="BP103" s="173" t="str">
        <f t="shared" ref="BP103:BP124" si="323">IF(BA103&gt;0,($J103*BA103*$F$17),"0")</f>
        <v>0</v>
      </c>
      <c r="BQ103" s="173" t="str">
        <f t="shared" ref="BQ103:BQ124" si="324">IF(BB103&gt;0,($J103*BB103*$F$19),"0")</f>
        <v>0</v>
      </c>
      <c r="BR103" s="173" t="str">
        <f t="shared" ref="BR103:BR124" si="325">IF(BC103&gt;0,($J103*BC103*$F$20),"0")</f>
        <v>0</v>
      </c>
      <c r="BS103" s="173" t="str">
        <f t="shared" ref="BS103:BS124" si="326">IF(BD103&gt;0,($J103*BD103*$F$21),"0")</f>
        <v>0</v>
      </c>
      <c r="BT103" s="173" t="str">
        <f t="shared" ref="BT103:BT124" si="327">IF(BE103&gt;0,($J103*BE103*$F$22),"0")</f>
        <v>0</v>
      </c>
      <c r="BU103" s="173" t="str">
        <f t="shared" ref="BU103:BU124" si="328">IF(BF103&gt;0,($J103*BF103*$F$23),"0")</f>
        <v>0</v>
      </c>
      <c r="BV103" s="173" t="str">
        <f t="shared" ref="BV103:BV124" si="329">IF(BG103&gt;0,($J103*BG103*$F$24),"0")</f>
        <v>0</v>
      </c>
      <c r="BW103" s="173" t="str">
        <f t="shared" ref="BW103:BW124" si="330">IF(BH103&gt;0,($J103*BH103*$F$25),"0")</f>
        <v>0</v>
      </c>
      <c r="BX103" s="173" t="str">
        <f t="shared" ref="BX103:BX124" si="331">IF(BI103&gt;0,($J103*BI103*$F$26),"0")</f>
        <v>0</v>
      </c>
      <c r="BY103" s="173" t="str">
        <f t="shared" ref="BY103:BY124" si="332">IF(BJ103&gt;0,($J103*BJ103*$F$27),"0")</f>
        <v>0</v>
      </c>
      <c r="BZ103" s="173" t="str">
        <f t="shared" ref="BZ103:BZ124" si="333">IF(BK103&gt;0,($J103*BK103*$F$28),"0")</f>
        <v>0</v>
      </c>
      <c r="CB103" s="176"/>
    </row>
    <row r="104" spans="1:80" ht="20.100000000000001" customHeight="1" thickBot="1">
      <c r="A104" s="174"/>
      <c r="B104" s="77" t="s">
        <v>63</v>
      </c>
      <c r="C104" s="77">
        <v>0.87152777777777779</v>
      </c>
      <c r="D104" s="245" t="s">
        <v>79</v>
      </c>
      <c r="E104" s="246"/>
      <c r="F104" s="246"/>
      <c r="G104" s="246"/>
      <c r="H104" s="247"/>
      <c r="I104" s="109"/>
      <c r="J104" s="109"/>
      <c r="K104" s="214"/>
      <c r="L104" s="214"/>
      <c r="M104" s="169"/>
      <c r="N104" s="220"/>
      <c r="O104" s="222"/>
      <c r="Q104" s="172"/>
      <c r="R104" s="172"/>
      <c r="S104" s="172"/>
      <c r="T104" s="171"/>
      <c r="U104" s="171"/>
      <c r="V104" s="172"/>
      <c r="W104" s="172"/>
      <c r="X104" s="172"/>
      <c r="Y104" s="172"/>
      <c r="Z104" s="172"/>
      <c r="AA104" s="171"/>
      <c r="AB104" s="171"/>
      <c r="AC104" s="172"/>
      <c r="AD104" s="172"/>
      <c r="AE104" s="172"/>
      <c r="AF104" s="172"/>
      <c r="AG104" s="172"/>
      <c r="AH104" s="171"/>
      <c r="AI104" s="171"/>
      <c r="AJ104" s="172"/>
      <c r="AK104" s="172"/>
      <c r="AL104" s="172"/>
      <c r="AM104" s="172"/>
      <c r="AN104" s="172"/>
      <c r="AO104" s="171"/>
      <c r="AP104" s="171"/>
      <c r="AQ104" s="172"/>
      <c r="AR104" s="172"/>
      <c r="AS104" s="172"/>
      <c r="AT104" s="172"/>
      <c r="AU104" s="172"/>
      <c r="AW104" s="173">
        <f>COUNTIF($Q104:$AU104,"a")</f>
        <v>0</v>
      </c>
      <c r="AX104" s="173">
        <f>COUNTIF($Q104:$AU104,"b")</f>
        <v>0</v>
      </c>
      <c r="AY104" s="173">
        <f>COUNTIF($Q104:$AU104,"c")</f>
        <v>0</v>
      </c>
      <c r="AZ104" s="173">
        <f>COUNTIF($Q104:$AU104,"d")</f>
        <v>0</v>
      </c>
      <c r="BA104" s="173">
        <f>COUNTIF($Q104:$AU104,"e")</f>
        <v>0</v>
      </c>
      <c r="BB104" s="173">
        <f>COUNTIF($Q104:$AU104,"f")</f>
        <v>0</v>
      </c>
      <c r="BC104" s="173">
        <f>COUNTIF($Q104:$AU104,"g")</f>
        <v>0</v>
      </c>
      <c r="BD104" s="173">
        <f>COUNTIF($Q104:$AU104,"h")</f>
        <v>0</v>
      </c>
      <c r="BE104" s="173">
        <f>COUNTIF($Q104:$AU104,"i")</f>
        <v>0</v>
      </c>
      <c r="BF104" s="173">
        <f>COUNTIF($Q104:$AU104,"j")</f>
        <v>0</v>
      </c>
      <c r="BG104" s="173">
        <f>COUNTIF($Q104:$AU104,"k")</f>
        <v>0</v>
      </c>
      <c r="BH104" s="173">
        <f>COUNTIF($Q104:$AU104,"l")</f>
        <v>0</v>
      </c>
      <c r="BI104" s="173">
        <f>COUNTIF($Q104:$AU104,"m")</f>
        <v>0</v>
      </c>
      <c r="BJ104" s="173">
        <f>COUNTIF($Q104:$AU104,"n")</f>
        <v>0</v>
      </c>
      <c r="BK104" s="173">
        <f>COUNTIF($Q104:$AU104,"o")</f>
        <v>0</v>
      </c>
      <c r="BL104" s="173" t="str">
        <f t="shared" si="319"/>
        <v>0</v>
      </c>
      <c r="BM104" s="173" t="str">
        <f t="shared" si="320"/>
        <v>0</v>
      </c>
      <c r="BN104" s="173" t="str">
        <f t="shared" si="321"/>
        <v>0</v>
      </c>
      <c r="BO104" s="173" t="str">
        <f t="shared" si="322"/>
        <v>0</v>
      </c>
      <c r="BP104" s="173" t="str">
        <f t="shared" si="323"/>
        <v>0</v>
      </c>
      <c r="BQ104" s="173" t="str">
        <f t="shared" si="324"/>
        <v>0</v>
      </c>
      <c r="BR104" s="173" t="str">
        <f t="shared" si="325"/>
        <v>0</v>
      </c>
      <c r="BS104" s="173" t="str">
        <f t="shared" si="326"/>
        <v>0</v>
      </c>
      <c r="BT104" s="173" t="str">
        <f t="shared" si="327"/>
        <v>0</v>
      </c>
      <c r="BU104" s="173" t="str">
        <f t="shared" si="328"/>
        <v>0</v>
      </c>
      <c r="BV104" s="173" t="str">
        <f t="shared" si="329"/>
        <v>0</v>
      </c>
      <c r="BW104" s="173" t="str">
        <f t="shared" si="330"/>
        <v>0</v>
      </c>
      <c r="BX104" s="173" t="str">
        <f t="shared" si="331"/>
        <v>0</v>
      </c>
      <c r="BY104" s="173" t="str">
        <f t="shared" si="332"/>
        <v>0</v>
      </c>
      <c r="BZ104" s="173" t="str">
        <f t="shared" si="333"/>
        <v>0</v>
      </c>
      <c r="CB104" s="176"/>
    </row>
    <row r="105" spans="1:80" ht="20.100000000000001" customHeight="1" thickBot="1">
      <c r="A105" s="168"/>
      <c r="B105" s="78" t="s">
        <v>64</v>
      </c>
      <c r="C105" s="78">
        <v>0.88888888888888884</v>
      </c>
      <c r="D105" s="80" t="s">
        <v>158</v>
      </c>
      <c r="E105" s="80" t="s">
        <v>177</v>
      </c>
      <c r="F105" s="80" t="s">
        <v>195</v>
      </c>
      <c r="G105" s="80" t="s">
        <v>213</v>
      </c>
      <c r="H105" s="110" t="s">
        <v>231</v>
      </c>
      <c r="I105" s="111">
        <v>590</v>
      </c>
      <c r="J105" s="111">
        <f>$I105*'Campaign Total'!$F$47</f>
        <v>590</v>
      </c>
      <c r="K105" s="213">
        <f>I105/1.95583</f>
        <v>301.66220990576892</v>
      </c>
      <c r="L105" s="213">
        <f>J105/1.95583</f>
        <v>301.66220990576892</v>
      </c>
      <c r="M105" s="169">
        <f t="shared" ref="M105" si="334">SUM(AW105:BK105)</f>
        <v>0</v>
      </c>
      <c r="N105" s="220">
        <f t="shared" ref="N105" si="335">SUM(BL105:BZ105)</f>
        <v>0</v>
      </c>
      <c r="O105" s="222">
        <f t="shared" ref="O105:O125" si="336">N105/1.95583</f>
        <v>0</v>
      </c>
      <c r="Q105" s="175"/>
      <c r="R105" s="175"/>
      <c r="S105" s="175"/>
      <c r="T105" s="171"/>
      <c r="U105" s="171"/>
      <c r="V105" s="175"/>
      <c r="W105" s="175"/>
      <c r="X105" s="175"/>
      <c r="Y105" s="175"/>
      <c r="Z105" s="175"/>
      <c r="AA105" s="171"/>
      <c r="AB105" s="171"/>
      <c r="AC105" s="175"/>
      <c r="AD105" s="175"/>
      <c r="AE105" s="175"/>
      <c r="AF105" s="175"/>
      <c r="AG105" s="175"/>
      <c r="AH105" s="171"/>
      <c r="AI105" s="171"/>
      <c r="AJ105" s="175"/>
      <c r="AK105" s="175"/>
      <c r="AL105" s="175"/>
      <c r="AM105" s="175"/>
      <c r="AN105" s="175"/>
      <c r="AO105" s="171"/>
      <c r="AP105" s="171"/>
      <c r="AQ105" s="175"/>
      <c r="AR105" s="175"/>
      <c r="AS105" s="175"/>
      <c r="AT105" s="175"/>
      <c r="AU105" s="175"/>
      <c r="AW105" s="173">
        <f>COUNTIF($Q105:$AU105,"a")</f>
        <v>0</v>
      </c>
      <c r="AX105" s="173">
        <f>COUNTIF($Q105:$AU105,"b")</f>
        <v>0</v>
      </c>
      <c r="AY105" s="173">
        <f>COUNTIF($Q105:$AU105,"c")</f>
        <v>0</v>
      </c>
      <c r="AZ105" s="173">
        <f>COUNTIF($Q105:$AU105,"d")</f>
        <v>0</v>
      </c>
      <c r="BA105" s="173">
        <f>COUNTIF($Q105:$AU105,"e")</f>
        <v>0</v>
      </c>
      <c r="BB105" s="173">
        <f>COUNTIF($Q105:$AU105,"f")</f>
        <v>0</v>
      </c>
      <c r="BC105" s="173">
        <f>COUNTIF($Q105:$AU105,"g")</f>
        <v>0</v>
      </c>
      <c r="BD105" s="173">
        <f>COUNTIF($Q105:$AU105,"h")</f>
        <v>0</v>
      </c>
      <c r="BE105" s="173">
        <f>COUNTIF($Q105:$AU105,"i")</f>
        <v>0</v>
      </c>
      <c r="BF105" s="173">
        <f>COUNTIF($Q105:$AU105,"j")</f>
        <v>0</v>
      </c>
      <c r="BG105" s="173">
        <f>COUNTIF($Q105:$AU105,"k")</f>
        <v>0</v>
      </c>
      <c r="BH105" s="173">
        <f>COUNTIF($Q105:$AU105,"l")</f>
        <v>0</v>
      </c>
      <c r="BI105" s="173">
        <f>COUNTIF($Q105:$AU105,"m")</f>
        <v>0</v>
      </c>
      <c r="BJ105" s="173">
        <f>COUNTIF($Q105:$AU105,"n")</f>
        <v>0</v>
      </c>
      <c r="BK105" s="173">
        <f>COUNTIF($Q105:$AU105,"o")</f>
        <v>0</v>
      </c>
      <c r="BL105" s="173" t="str">
        <f t="shared" ref="BL105:BL106" si="337">IF(AW105&gt;0,($J105*AW105*$F$14),"0")</f>
        <v>0</v>
      </c>
      <c r="BM105" s="173" t="str">
        <f t="shared" ref="BM105:BM106" si="338">IF(AX105&gt;0,($J105*AX105*$F$15),"0")</f>
        <v>0</v>
      </c>
      <c r="BN105" s="173" t="str">
        <f t="shared" ref="BN105:BN106" si="339">IF(AY105&gt;0,($J105*AY105*$F$16),"0")</f>
        <v>0</v>
      </c>
      <c r="BO105" s="173" t="str">
        <f t="shared" ref="BO105:BO106" si="340">IF(AZ105&gt;0,($J105*AZ105*$F$17),"0")</f>
        <v>0</v>
      </c>
      <c r="BP105" s="173" t="str">
        <f t="shared" ref="BP105:BP106" si="341">IF(BA105&gt;0,($J105*BA105*$F$17),"0")</f>
        <v>0</v>
      </c>
      <c r="BQ105" s="173" t="str">
        <f t="shared" ref="BQ105:BQ106" si="342">IF(BB105&gt;0,($J105*BB105*$F$19),"0")</f>
        <v>0</v>
      </c>
      <c r="BR105" s="173" t="str">
        <f t="shared" ref="BR105:BR106" si="343">IF(BC105&gt;0,($J105*BC105*$F$20),"0")</f>
        <v>0</v>
      </c>
      <c r="BS105" s="173" t="str">
        <f t="shared" ref="BS105:BS106" si="344">IF(BD105&gt;0,($J105*BD105*$F$21),"0")</f>
        <v>0</v>
      </c>
      <c r="BT105" s="173" t="str">
        <f t="shared" ref="BT105:BT106" si="345">IF(BE105&gt;0,($J105*BE105*$F$22),"0")</f>
        <v>0</v>
      </c>
      <c r="BU105" s="173" t="str">
        <f t="shared" ref="BU105:BU106" si="346">IF(BF105&gt;0,($J105*BF105*$F$23),"0")</f>
        <v>0</v>
      </c>
      <c r="BV105" s="173" t="str">
        <f t="shared" ref="BV105:BV106" si="347">IF(BG105&gt;0,($J105*BG105*$F$24),"0")</f>
        <v>0</v>
      </c>
      <c r="BW105" s="173" t="str">
        <f t="shared" ref="BW105:BW106" si="348">IF(BH105&gt;0,($J105*BH105*$F$25),"0")</f>
        <v>0</v>
      </c>
      <c r="BX105" s="173" t="str">
        <f t="shared" ref="BX105:BX106" si="349">IF(BI105&gt;0,($J105*BI105*$F$26),"0")</f>
        <v>0</v>
      </c>
      <c r="BY105" s="173" t="str">
        <f t="shared" ref="BY105:BY106" si="350">IF(BJ105&gt;0,($J105*BJ105*$F$27),"0")</f>
        <v>0</v>
      </c>
      <c r="BZ105" s="173" t="str">
        <f t="shared" ref="BZ105:BZ106" si="351">IF(BK105&gt;0,($J105*BK105*$F$28),"0")</f>
        <v>0</v>
      </c>
      <c r="CB105" s="176"/>
    </row>
    <row r="106" spans="1:80" ht="20.100000000000001" customHeight="1" thickBot="1">
      <c r="A106" s="174"/>
      <c r="B106" s="77" t="s">
        <v>63</v>
      </c>
      <c r="C106" s="77">
        <v>0.89236111111111116</v>
      </c>
      <c r="D106" s="245" t="s">
        <v>79</v>
      </c>
      <c r="E106" s="246"/>
      <c r="F106" s="246"/>
      <c r="G106" s="246"/>
      <c r="H106" s="247"/>
      <c r="I106" s="109"/>
      <c r="J106" s="109"/>
      <c r="K106" s="214"/>
      <c r="L106" s="214"/>
      <c r="M106" s="169"/>
      <c r="N106" s="220"/>
      <c r="O106" s="222"/>
      <c r="Q106" s="172"/>
      <c r="R106" s="172"/>
      <c r="S106" s="172"/>
      <c r="T106" s="171"/>
      <c r="U106" s="171"/>
      <c r="V106" s="172"/>
      <c r="W106" s="172"/>
      <c r="X106" s="172"/>
      <c r="Y106" s="172"/>
      <c r="Z106" s="172"/>
      <c r="AA106" s="171"/>
      <c r="AB106" s="171"/>
      <c r="AC106" s="172"/>
      <c r="AD106" s="172"/>
      <c r="AE106" s="172"/>
      <c r="AF106" s="172"/>
      <c r="AG106" s="172"/>
      <c r="AH106" s="171"/>
      <c r="AI106" s="171"/>
      <c r="AJ106" s="172"/>
      <c r="AK106" s="172"/>
      <c r="AL106" s="172"/>
      <c r="AM106" s="172"/>
      <c r="AN106" s="172"/>
      <c r="AO106" s="171"/>
      <c r="AP106" s="171"/>
      <c r="AQ106" s="172"/>
      <c r="AR106" s="172"/>
      <c r="AS106" s="172"/>
      <c r="AT106" s="172"/>
      <c r="AU106" s="172"/>
      <c r="AW106" s="173">
        <f>COUNTIF($Q106:$AU106,"a")</f>
        <v>0</v>
      </c>
      <c r="AX106" s="173">
        <f>COUNTIF($Q106:$AU106,"b")</f>
        <v>0</v>
      </c>
      <c r="AY106" s="173">
        <f>COUNTIF($Q106:$AU106,"c")</f>
        <v>0</v>
      </c>
      <c r="AZ106" s="173">
        <f>COUNTIF($Q106:$AU106,"d")</f>
        <v>0</v>
      </c>
      <c r="BA106" s="173">
        <f>COUNTIF($Q106:$AU106,"e")</f>
        <v>0</v>
      </c>
      <c r="BB106" s="173">
        <f>COUNTIF($Q106:$AU106,"f")</f>
        <v>0</v>
      </c>
      <c r="BC106" s="173">
        <f>COUNTIF($Q106:$AU106,"g")</f>
        <v>0</v>
      </c>
      <c r="BD106" s="173">
        <f>COUNTIF($Q106:$AU106,"h")</f>
        <v>0</v>
      </c>
      <c r="BE106" s="173">
        <f>COUNTIF($Q106:$AU106,"i")</f>
        <v>0</v>
      </c>
      <c r="BF106" s="173">
        <f>COUNTIF($Q106:$AU106,"j")</f>
        <v>0</v>
      </c>
      <c r="BG106" s="173">
        <f>COUNTIF($Q106:$AU106,"k")</f>
        <v>0</v>
      </c>
      <c r="BH106" s="173">
        <f>COUNTIF($Q106:$AU106,"l")</f>
        <v>0</v>
      </c>
      <c r="BI106" s="173">
        <f>COUNTIF($Q106:$AU106,"m")</f>
        <v>0</v>
      </c>
      <c r="BJ106" s="173">
        <f>COUNTIF($Q106:$AU106,"n")</f>
        <v>0</v>
      </c>
      <c r="BK106" s="173">
        <f>COUNTIF($Q106:$AU106,"o")</f>
        <v>0</v>
      </c>
      <c r="BL106" s="173" t="str">
        <f t="shared" si="337"/>
        <v>0</v>
      </c>
      <c r="BM106" s="173" t="str">
        <f t="shared" si="338"/>
        <v>0</v>
      </c>
      <c r="BN106" s="173" t="str">
        <f t="shared" si="339"/>
        <v>0</v>
      </c>
      <c r="BO106" s="173" t="str">
        <f t="shared" si="340"/>
        <v>0</v>
      </c>
      <c r="BP106" s="173" t="str">
        <f t="shared" si="341"/>
        <v>0</v>
      </c>
      <c r="BQ106" s="173" t="str">
        <f t="shared" si="342"/>
        <v>0</v>
      </c>
      <c r="BR106" s="173" t="str">
        <f t="shared" si="343"/>
        <v>0</v>
      </c>
      <c r="BS106" s="173" t="str">
        <f t="shared" si="344"/>
        <v>0</v>
      </c>
      <c r="BT106" s="173" t="str">
        <f t="shared" si="345"/>
        <v>0</v>
      </c>
      <c r="BU106" s="173" t="str">
        <f t="shared" si="346"/>
        <v>0</v>
      </c>
      <c r="BV106" s="173" t="str">
        <f t="shared" si="347"/>
        <v>0</v>
      </c>
      <c r="BW106" s="173" t="str">
        <f t="shared" si="348"/>
        <v>0</v>
      </c>
      <c r="BX106" s="173" t="str">
        <f t="shared" si="349"/>
        <v>0</v>
      </c>
      <c r="BY106" s="173" t="str">
        <f t="shared" si="350"/>
        <v>0</v>
      </c>
      <c r="BZ106" s="173" t="str">
        <f t="shared" si="351"/>
        <v>0</v>
      </c>
      <c r="CB106" s="176"/>
    </row>
    <row r="107" spans="1:80" ht="20.100000000000001" customHeight="1" thickBot="1">
      <c r="A107" s="168"/>
      <c r="B107" s="108" t="s">
        <v>63</v>
      </c>
      <c r="C107" s="77">
        <v>0.89583333333333337</v>
      </c>
      <c r="D107" s="248" t="s">
        <v>80</v>
      </c>
      <c r="E107" s="249"/>
      <c r="F107" s="249"/>
      <c r="G107" s="249"/>
      <c r="H107" s="250"/>
      <c r="I107" s="109"/>
      <c r="J107" s="109"/>
      <c r="K107" s="214"/>
      <c r="L107" s="214"/>
      <c r="M107" s="169"/>
      <c r="N107" s="220"/>
      <c r="O107" s="222"/>
      <c r="Q107" s="172"/>
      <c r="R107" s="172"/>
      <c r="S107" s="172"/>
      <c r="T107" s="171"/>
      <c r="U107" s="171"/>
      <c r="V107" s="172"/>
      <c r="W107" s="172"/>
      <c r="X107" s="172"/>
      <c r="Y107" s="172"/>
      <c r="Z107" s="172"/>
      <c r="AA107" s="171"/>
      <c r="AB107" s="171"/>
      <c r="AC107" s="172"/>
      <c r="AD107" s="172"/>
      <c r="AE107" s="172"/>
      <c r="AF107" s="172"/>
      <c r="AG107" s="172"/>
      <c r="AH107" s="171"/>
      <c r="AI107" s="171"/>
      <c r="AJ107" s="172"/>
      <c r="AK107" s="172"/>
      <c r="AL107" s="172"/>
      <c r="AM107" s="172"/>
      <c r="AN107" s="172"/>
      <c r="AO107" s="171"/>
      <c r="AP107" s="171"/>
      <c r="AQ107" s="172"/>
      <c r="AR107" s="172"/>
      <c r="AS107" s="172"/>
      <c r="AT107" s="172"/>
      <c r="AU107" s="172"/>
      <c r="AW107" s="173">
        <f>COUNTIF($Q107:$AU107,"a")</f>
        <v>0</v>
      </c>
      <c r="AX107" s="173">
        <f>COUNTIF($Q107:$AU107,"b")</f>
        <v>0</v>
      </c>
      <c r="AY107" s="173">
        <f>COUNTIF($Q107:$AU107,"c")</f>
        <v>0</v>
      </c>
      <c r="AZ107" s="173">
        <f>COUNTIF($Q107:$AU107,"d")</f>
        <v>0</v>
      </c>
      <c r="BA107" s="173">
        <f>COUNTIF($Q107:$AU107,"e")</f>
        <v>0</v>
      </c>
      <c r="BB107" s="173">
        <f>COUNTIF($Q107:$AU107,"f")</f>
        <v>0</v>
      </c>
      <c r="BC107" s="173">
        <f>COUNTIF($Q107:$AU107,"g")</f>
        <v>0</v>
      </c>
      <c r="BD107" s="173">
        <f>COUNTIF($Q107:$AU107,"h")</f>
        <v>0</v>
      </c>
      <c r="BE107" s="173">
        <f>COUNTIF($Q107:$AU107,"i")</f>
        <v>0</v>
      </c>
      <c r="BF107" s="173">
        <f>COUNTIF($Q107:$AU107,"j")</f>
        <v>0</v>
      </c>
      <c r="BG107" s="173">
        <f>COUNTIF($Q107:$AU107,"k")</f>
        <v>0</v>
      </c>
      <c r="BH107" s="173">
        <f>COUNTIF($Q107:$AU107,"l")</f>
        <v>0</v>
      </c>
      <c r="BI107" s="173">
        <f>COUNTIF($Q107:$AU107,"m")</f>
        <v>0</v>
      </c>
      <c r="BJ107" s="173">
        <f>COUNTIF($Q107:$AU107,"n")</f>
        <v>0</v>
      </c>
      <c r="BK107" s="173">
        <f>COUNTIF($Q107:$AU107,"o")</f>
        <v>0</v>
      </c>
      <c r="BL107" s="173" t="str">
        <f t="shared" ref="BL107" si="352">IF(AW107&gt;0,($J107*AW107*$F$14),"0")</f>
        <v>0</v>
      </c>
      <c r="BM107" s="173" t="str">
        <f t="shared" ref="BM107" si="353">IF(AX107&gt;0,($J107*AX107*$F$15),"0")</f>
        <v>0</v>
      </c>
      <c r="BN107" s="173" t="str">
        <f t="shared" ref="BN107" si="354">IF(AY107&gt;0,($J107*AY107*$F$16),"0")</f>
        <v>0</v>
      </c>
      <c r="BO107" s="173" t="str">
        <f t="shared" ref="BO107" si="355">IF(AZ107&gt;0,($J107*AZ107*$F$17),"0")</f>
        <v>0</v>
      </c>
      <c r="BP107" s="173" t="str">
        <f t="shared" ref="BP107" si="356">IF(BA107&gt;0,($J107*BA107*$F$17),"0")</f>
        <v>0</v>
      </c>
      <c r="BQ107" s="173" t="str">
        <f t="shared" ref="BQ107" si="357">IF(BB107&gt;0,($J107*BB107*$F$19),"0")</f>
        <v>0</v>
      </c>
      <c r="BR107" s="173" t="str">
        <f t="shared" ref="BR107" si="358">IF(BC107&gt;0,($J107*BC107*$F$20),"0")</f>
        <v>0</v>
      </c>
      <c r="BS107" s="173" t="str">
        <f t="shared" ref="BS107" si="359">IF(BD107&gt;0,($J107*BD107*$F$21),"0")</f>
        <v>0</v>
      </c>
      <c r="BT107" s="173" t="str">
        <f t="shared" ref="BT107" si="360">IF(BE107&gt;0,($J107*BE107*$F$22),"0")</f>
        <v>0</v>
      </c>
      <c r="BU107" s="173" t="str">
        <f t="shared" ref="BU107" si="361">IF(BF107&gt;0,($J107*BF107*$F$23),"0")</f>
        <v>0</v>
      </c>
      <c r="BV107" s="173" t="str">
        <f t="shared" ref="BV107" si="362">IF(BG107&gt;0,($J107*BG107*$F$24),"0")</f>
        <v>0</v>
      </c>
      <c r="BW107" s="173" t="str">
        <f t="shared" ref="BW107" si="363">IF(BH107&gt;0,($J107*BH107*$F$25),"0")</f>
        <v>0</v>
      </c>
      <c r="BX107" s="173" t="str">
        <f t="shared" ref="BX107" si="364">IF(BI107&gt;0,($J107*BI107*$F$26),"0")</f>
        <v>0</v>
      </c>
      <c r="BY107" s="173" t="str">
        <f t="shared" ref="BY107" si="365">IF(BJ107&gt;0,($J107*BJ107*$F$27),"0")</f>
        <v>0</v>
      </c>
      <c r="BZ107" s="173" t="str">
        <f t="shared" ref="BZ107" si="366">IF(BK107&gt;0,($J107*BK107*$F$28),"0")</f>
        <v>0</v>
      </c>
      <c r="CB107" s="176"/>
    </row>
    <row r="108" spans="1:80" ht="20.100000000000001" customHeight="1" thickBot="1">
      <c r="A108" s="168"/>
      <c r="B108" s="78" t="s">
        <v>64</v>
      </c>
      <c r="C108" s="78">
        <v>0.90972222222222221</v>
      </c>
      <c r="D108" s="80" t="s">
        <v>431</v>
      </c>
      <c r="E108" s="80" t="s">
        <v>432</v>
      </c>
      <c r="F108" s="80" t="s">
        <v>433</v>
      </c>
      <c r="G108" s="80" t="s">
        <v>434</v>
      </c>
      <c r="H108" s="110" t="s">
        <v>435</v>
      </c>
      <c r="I108" s="111">
        <v>690</v>
      </c>
      <c r="J108" s="111">
        <f>$I108*'Campaign Total'!$F$47</f>
        <v>690</v>
      </c>
      <c r="K108" s="213">
        <f>I108/1.95583</f>
        <v>352.79139802539078</v>
      </c>
      <c r="L108" s="213">
        <f>J108/1.95583</f>
        <v>352.79139802539078</v>
      </c>
      <c r="M108" s="169">
        <f t="shared" si="317"/>
        <v>0</v>
      </c>
      <c r="N108" s="220">
        <f t="shared" si="318"/>
        <v>0</v>
      </c>
      <c r="O108" s="222">
        <f t="shared" si="336"/>
        <v>0</v>
      </c>
      <c r="Q108" s="175"/>
      <c r="R108" s="175"/>
      <c r="S108" s="175"/>
      <c r="T108" s="171"/>
      <c r="U108" s="171"/>
      <c r="V108" s="175"/>
      <c r="W108" s="175"/>
      <c r="X108" s="175"/>
      <c r="Y108" s="175"/>
      <c r="Z108" s="175"/>
      <c r="AA108" s="171"/>
      <c r="AB108" s="171"/>
      <c r="AC108" s="175"/>
      <c r="AD108" s="175"/>
      <c r="AE108" s="175"/>
      <c r="AF108" s="175"/>
      <c r="AG108" s="175"/>
      <c r="AH108" s="171"/>
      <c r="AI108" s="171"/>
      <c r="AJ108" s="175"/>
      <c r="AK108" s="175"/>
      <c r="AL108" s="175"/>
      <c r="AM108" s="175"/>
      <c r="AN108" s="175"/>
      <c r="AO108" s="171"/>
      <c r="AP108" s="171"/>
      <c r="AQ108" s="175"/>
      <c r="AR108" s="175"/>
      <c r="AS108" s="175"/>
      <c r="AT108" s="175"/>
      <c r="AU108" s="175"/>
      <c r="AW108" s="173">
        <f>COUNTIF($Q108:$AU108,"a")</f>
        <v>0</v>
      </c>
      <c r="AX108" s="173">
        <f>COUNTIF($Q108:$AU108,"b")</f>
        <v>0</v>
      </c>
      <c r="AY108" s="173">
        <f>COUNTIF($Q108:$AU108,"c")</f>
        <v>0</v>
      </c>
      <c r="AZ108" s="173">
        <f>COUNTIF($Q108:$AU108,"d")</f>
        <v>0</v>
      </c>
      <c r="BA108" s="173">
        <f>COUNTIF($Q108:$AU108,"e")</f>
        <v>0</v>
      </c>
      <c r="BB108" s="173">
        <f>COUNTIF($Q108:$AU108,"f")</f>
        <v>0</v>
      </c>
      <c r="BC108" s="173">
        <f>COUNTIF($Q108:$AU108,"g")</f>
        <v>0</v>
      </c>
      <c r="BD108" s="173">
        <f>COUNTIF($Q108:$AU108,"h")</f>
        <v>0</v>
      </c>
      <c r="BE108" s="173">
        <f>COUNTIF($Q108:$AU108,"i")</f>
        <v>0</v>
      </c>
      <c r="BF108" s="173">
        <f>COUNTIF($Q108:$AU108,"j")</f>
        <v>0</v>
      </c>
      <c r="BG108" s="173">
        <f>COUNTIF($Q108:$AU108,"k")</f>
        <v>0</v>
      </c>
      <c r="BH108" s="173">
        <f>COUNTIF($Q108:$AU108,"l")</f>
        <v>0</v>
      </c>
      <c r="BI108" s="173">
        <f>COUNTIF($Q108:$AU108,"m")</f>
        <v>0</v>
      </c>
      <c r="BJ108" s="173">
        <f>COUNTIF($Q108:$AU108,"n")</f>
        <v>0</v>
      </c>
      <c r="BK108" s="173">
        <f>COUNTIF($Q108:$AU108,"o")</f>
        <v>0</v>
      </c>
      <c r="BL108" s="173" t="str">
        <f t="shared" si="319"/>
        <v>0</v>
      </c>
      <c r="BM108" s="173" t="str">
        <f t="shared" si="320"/>
        <v>0</v>
      </c>
      <c r="BN108" s="173" t="str">
        <f t="shared" si="321"/>
        <v>0</v>
      </c>
      <c r="BO108" s="173" t="str">
        <f t="shared" si="322"/>
        <v>0</v>
      </c>
      <c r="BP108" s="173" t="str">
        <f t="shared" si="323"/>
        <v>0</v>
      </c>
      <c r="BQ108" s="173" t="str">
        <f t="shared" si="324"/>
        <v>0</v>
      </c>
      <c r="BR108" s="173" t="str">
        <f t="shared" si="325"/>
        <v>0</v>
      </c>
      <c r="BS108" s="173" t="str">
        <f t="shared" si="326"/>
        <v>0</v>
      </c>
      <c r="BT108" s="173" t="str">
        <f t="shared" si="327"/>
        <v>0</v>
      </c>
      <c r="BU108" s="173" t="str">
        <f t="shared" si="328"/>
        <v>0</v>
      </c>
      <c r="BV108" s="173" t="str">
        <f t="shared" si="329"/>
        <v>0</v>
      </c>
      <c r="BW108" s="173" t="str">
        <f t="shared" si="330"/>
        <v>0</v>
      </c>
      <c r="BX108" s="173" t="str">
        <f t="shared" si="331"/>
        <v>0</v>
      </c>
      <c r="BY108" s="173" t="str">
        <f t="shared" si="332"/>
        <v>0</v>
      </c>
      <c r="BZ108" s="173" t="str">
        <f t="shared" si="333"/>
        <v>0</v>
      </c>
      <c r="CB108" s="176"/>
    </row>
    <row r="109" spans="1:80" ht="20.100000000000001" customHeight="1" thickBot="1">
      <c r="A109" s="174"/>
      <c r="B109" s="77" t="s">
        <v>63</v>
      </c>
      <c r="C109" s="77">
        <v>0.91319444444444442</v>
      </c>
      <c r="D109" s="248" t="s">
        <v>80</v>
      </c>
      <c r="E109" s="249"/>
      <c r="F109" s="249"/>
      <c r="G109" s="249"/>
      <c r="H109" s="250"/>
      <c r="I109" s="109"/>
      <c r="J109" s="109"/>
      <c r="K109" s="214"/>
      <c r="L109" s="214"/>
      <c r="M109" s="169"/>
      <c r="N109" s="220"/>
      <c r="O109" s="222"/>
      <c r="Q109" s="172"/>
      <c r="R109" s="172"/>
      <c r="S109" s="172"/>
      <c r="T109" s="171"/>
      <c r="U109" s="171"/>
      <c r="V109" s="172"/>
      <c r="W109" s="172"/>
      <c r="X109" s="172"/>
      <c r="Y109" s="172"/>
      <c r="Z109" s="172"/>
      <c r="AA109" s="171"/>
      <c r="AB109" s="171"/>
      <c r="AC109" s="172"/>
      <c r="AD109" s="172"/>
      <c r="AE109" s="172"/>
      <c r="AF109" s="172"/>
      <c r="AG109" s="172"/>
      <c r="AH109" s="171"/>
      <c r="AI109" s="171"/>
      <c r="AJ109" s="172"/>
      <c r="AK109" s="172"/>
      <c r="AL109" s="172"/>
      <c r="AM109" s="172"/>
      <c r="AN109" s="172"/>
      <c r="AO109" s="171"/>
      <c r="AP109" s="171"/>
      <c r="AQ109" s="172"/>
      <c r="AR109" s="172"/>
      <c r="AS109" s="172"/>
      <c r="AT109" s="172"/>
      <c r="AU109" s="172"/>
      <c r="AW109" s="173">
        <f>COUNTIF($Q109:$AU109,"a")</f>
        <v>0</v>
      </c>
      <c r="AX109" s="173">
        <f>COUNTIF($Q109:$AU109,"b")</f>
        <v>0</v>
      </c>
      <c r="AY109" s="173">
        <f>COUNTIF($Q109:$AU109,"c")</f>
        <v>0</v>
      </c>
      <c r="AZ109" s="173">
        <f>COUNTIF($Q109:$AU109,"d")</f>
        <v>0</v>
      </c>
      <c r="BA109" s="173">
        <f>COUNTIF($Q109:$AU109,"e")</f>
        <v>0</v>
      </c>
      <c r="BB109" s="173">
        <f>COUNTIF($Q109:$AU109,"f")</f>
        <v>0</v>
      </c>
      <c r="BC109" s="173">
        <f>COUNTIF($Q109:$AU109,"g")</f>
        <v>0</v>
      </c>
      <c r="BD109" s="173">
        <f>COUNTIF($Q109:$AU109,"h")</f>
        <v>0</v>
      </c>
      <c r="BE109" s="173">
        <f>COUNTIF($Q109:$AU109,"i")</f>
        <v>0</v>
      </c>
      <c r="BF109" s="173">
        <f>COUNTIF($Q109:$AU109,"j")</f>
        <v>0</v>
      </c>
      <c r="BG109" s="173">
        <f>COUNTIF($Q109:$AU109,"k")</f>
        <v>0</v>
      </c>
      <c r="BH109" s="173">
        <f>COUNTIF($Q109:$AU109,"l")</f>
        <v>0</v>
      </c>
      <c r="BI109" s="173">
        <f>COUNTIF($Q109:$AU109,"m")</f>
        <v>0</v>
      </c>
      <c r="BJ109" s="173">
        <f>COUNTIF($Q109:$AU109,"n")</f>
        <v>0</v>
      </c>
      <c r="BK109" s="173">
        <f>COUNTIF($Q109:$AU109,"o")</f>
        <v>0</v>
      </c>
      <c r="BL109" s="173" t="str">
        <f t="shared" si="319"/>
        <v>0</v>
      </c>
      <c r="BM109" s="173" t="str">
        <f t="shared" si="320"/>
        <v>0</v>
      </c>
      <c r="BN109" s="173" t="str">
        <f t="shared" si="321"/>
        <v>0</v>
      </c>
      <c r="BO109" s="173" t="str">
        <f t="shared" si="322"/>
        <v>0</v>
      </c>
      <c r="BP109" s="173" t="str">
        <f t="shared" si="323"/>
        <v>0</v>
      </c>
      <c r="BQ109" s="173" t="str">
        <f t="shared" si="324"/>
        <v>0</v>
      </c>
      <c r="BR109" s="173" t="str">
        <f t="shared" si="325"/>
        <v>0</v>
      </c>
      <c r="BS109" s="173" t="str">
        <f t="shared" si="326"/>
        <v>0</v>
      </c>
      <c r="BT109" s="173" t="str">
        <f t="shared" si="327"/>
        <v>0</v>
      </c>
      <c r="BU109" s="173" t="str">
        <f t="shared" si="328"/>
        <v>0</v>
      </c>
      <c r="BV109" s="173" t="str">
        <f t="shared" si="329"/>
        <v>0</v>
      </c>
      <c r="BW109" s="173" t="str">
        <f t="shared" si="330"/>
        <v>0</v>
      </c>
      <c r="BX109" s="173" t="str">
        <f t="shared" si="331"/>
        <v>0</v>
      </c>
      <c r="BY109" s="173" t="str">
        <f t="shared" si="332"/>
        <v>0</v>
      </c>
      <c r="BZ109" s="173" t="str">
        <f t="shared" si="333"/>
        <v>0</v>
      </c>
      <c r="CB109" s="176"/>
    </row>
    <row r="110" spans="1:80" ht="20.100000000000001" customHeight="1" thickBot="1">
      <c r="A110" s="168"/>
      <c r="B110" s="108" t="s">
        <v>63</v>
      </c>
      <c r="C110" s="77">
        <v>0.91666666666666663</v>
      </c>
      <c r="D110" s="242" t="s">
        <v>463</v>
      </c>
      <c r="E110" s="243"/>
      <c r="F110" s="243"/>
      <c r="G110" s="243"/>
      <c r="H110" s="244"/>
      <c r="I110" s="109"/>
      <c r="J110" s="109"/>
      <c r="K110" s="214"/>
      <c r="L110" s="214"/>
      <c r="M110" s="169"/>
      <c r="N110" s="220"/>
      <c r="O110" s="222"/>
      <c r="Q110" s="172"/>
      <c r="R110" s="172"/>
      <c r="S110" s="172"/>
      <c r="T110" s="171"/>
      <c r="U110" s="171"/>
      <c r="V110" s="172"/>
      <c r="W110" s="172"/>
      <c r="X110" s="172"/>
      <c r="Y110" s="172"/>
      <c r="Z110" s="172"/>
      <c r="AA110" s="171"/>
      <c r="AB110" s="171"/>
      <c r="AC110" s="172"/>
      <c r="AD110" s="172"/>
      <c r="AE110" s="172"/>
      <c r="AF110" s="172"/>
      <c r="AG110" s="172"/>
      <c r="AH110" s="171"/>
      <c r="AI110" s="171"/>
      <c r="AJ110" s="172"/>
      <c r="AK110" s="172"/>
      <c r="AL110" s="172"/>
      <c r="AM110" s="172"/>
      <c r="AN110" s="172"/>
      <c r="AO110" s="171"/>
      <c r="AP110" s="171"/>
      <c r="AQ110" s="172"/>
      <c r="AR110" s="172"/>
      <c r="AS110" s="172"/>
      <c r="AT110" s="172"/>
      <c r="AU110" s="172"/>
      <c r="AW110" s="173">
        <f>COUNTIF($Q110:$AU110,"a")</f>
        <v>0</v>
      </c>
      <c r="AX110" s="173">
        <f>COUNTIF($Q110:$AU110,"b")</f>
        <v>0</v>
      </c>
      <c r="AY110" s="173">
        <f>COUNTIF($Q110:$AU110,"c")</f>
        <v>0</v>
      </c>
      <c r="AZ110" s="173">
        <f>COUNTIF($Q110:$AU110,"d")</f>
        <v>0</v>
      </c>
      <c r="BA110" s="173">
        <f>COUNTIF($Q110:$AU110,"e")</f>
        <v>0</v>
      </c>
      <c r="BB110" s="173">
        <f>COUNTIF($Q110:$AU110,"f")</f>
        <v>0</v>
      </c>
      <c r="BC110" s="173">
        <f>COUNTIF($Q110:$AU110,"g")</f>
        <v>0</v>
      </c>
      <c r="BD110" s="173">
        <f>COUNTIF($Q110:$AU110,"h")</f>
        <v>0</v>
      </c>
      <c r="BE110" s="173">
        <f>COUNTIF($Q110:$AU110,"i")</f>
        <v>0</v>
      </c>
      <c r="BF110" s="173">
        <f>COUNTIF($Q110:$AU110,"j")</f>
        <v>0</v>
      </c>
      <c r="BG110" s="173">
        <f>COUNTIF($Q110:$AU110,"k")</f>
        <v>0</v>
      </c>
      <c r="BH110" s="173">
        <f>COUNTIF($Q110:$AU110,"l")</f>
        <v>0</v>
      </c>
      <c r="BI110" s="173">
        <f>COUNTIF($Q110:$AU110,"m")</f>
        <v>0</v>
      </c>
      <c r="BJ110" s="173">
        <f>COUNTIF($Q110:$AU110,"n")</f>
        <v>0</v>
      </c>
      <c r="BK110" s="173">
        <f>COUNTIF($Q110:$AU110,"o")</f>
        <v>0</v>
      </c>
      <c r="BL110" s="173" t="str">
        <f t="shared" si="319"/>
        <v>0</v>
      </c>
      <c r="BM110" s="173" t="str">
        <f t="shared" si="320"/>
        <v>0</v>
      </c>
      <c r="BN110" s="173" t="str">
        <f t="shared" si="321"/>
        <v>0</v>
      </c>
      <c r="BO110" s="173" t="str">
        <f t="shared" si="322"/>
        <v>0</v>
      </c>
      <c r="BP110" s="173" t="str">
        <f t="shared" si="323"/>
        <v>0</v>
      </c>
      <c r="BQ110" s="173" t="str">
        <f t="shared" si="324"/>
        <v>0</v>
      </c>
      <c r="BR110" s="173" t="str">
        <f t="shared" si="325"/>
        <v>0</v>
      </c>
      <c r="BS110" s="173" t="str">
        <f t="shared" si="326"/>
        <v>0</v>
      </c>
      <c r="BT110" s="173" t="str">
        <f t="shared" si="327"/>
        <v>0</v>
      </c>
      <c r="BU110" s="173" t="str">
        <f t="shared" si="328"/>
        <v>0</v>
      </c>
      <c r="BV110" s="173" t="str">
        <f t="shared" si="329"/>
        <v>0</v>
      </c>
      <c r="BW110" s="173" t="str">
        <f t="shared" si="330"/>
        <v>0</v>
      </c>
      <c r="BX110" s="173" t="str">
        <f t="shared" si="331"/>
        <v>0</v>
      </c>
      <c r="BY110" s="173" t="str">
        <f t="shared" si="332"/>
        <v>0</v>
      </c>
      <c r="BZ110" s="173" t="str">
        <f t="shared" si="333"/>
        <v>0</v>
      </c>
      <c r="CB110" s="176"/>
    </row>
    <row r="111" spans="1:80" ht="20.100000000000001" customHeight="1" thickBot="1">
      <c r="A111" s="168"/>
      <c r="B111" s="78" t="s">
        <v>64</v>
      </c>
      <c r="C111" s="78">
        <v>0.93402777777777779</v>
      </c>
      <c r="D111" s="81" t="s">
        <v>159</v>
      </c>
      <c r="E111" s="81" t="s">
        <v>178</v>
      </c>
      <c r="F111" s="81" t="s">
        <v>196</v>
      </c>
      <c r="G111" s="81" t="s">
        <v>214</v>
      </c>
      <c r="H111" s="81" t="s">
        <v>232</v>
      </c>
      <c r="I111" s="111">
        <v>401</v>
      </c>
      <c r="J111" s="111">
        <f>$I111*'Campaign Total'!$F$47</f>
        <v>401</v>
      </c>
      <c r="K111" s="213">
        <f>I111/1.95583</f>
        <v>205.02804435968361</v>
      </c>
      <c r="L111" s="213">
        <f>J111/1.95583</f>
        <v>205.02804435968361</v>
      </c>
      <c r="M111" s="169">
        <f t="shared" si="317"/>
        <v>0</v>
      </c>
      <c r="N111" s="220">
        <f t="shared" si="318"/>
        <v>0</v>
      </c>
      <c r="O111" s="222">
        <f t="shared" si="336"/>
        <v>0</v>
      </c>
      <c r="Q111" s="175"/>
      <c r="R111" s="175"/>
      <c r="S111" s="175"/>
      <c r="T111" s="171"/>
      <c r="U111" s="171"/>
      <c r="V111" s="175"/>
      <c r="W111" s="175"/>
      <c r="X111" s="175"/>
      <c r="Y111" s="175"/>
      <c r="Z111" s="175"/>
      <c r="AA111" s="171"/>
      <c r="AB111" s="171"/>
      <c r="AC111" s="175"/>
      <c r="AD111" s="175"/>
      <c r="AE111" s="175"/>
      <c r="AF111" s="175"/>
      <c r="AG111" s="175"/>
      <c r="AH111" s="171"/>
      <c r="AI111" s="171"/>
      <c r="AJ111" s="175"/>
      <c r="AK111" s="175"/>
      <c r="AL111" s="175"/>
      <c r="AM111" s="175"/>
      <c r="AN111" s="175"/>
      <c r="AO111" s="171"/>
      <c r="AP111" s="171"/>
      <c r="AQ111" s="175"/>
      <c r="AR111" s="175"/>
      <c r="AS111" s="175"/>
      <c r="AT111" s="175"/>
      <c r="AU111" s="175"/>
      <c r="AW111" s="173">
        <f>COUNTIF($Q111:$AU111,"a")</f>
        <v>0</v>
      </c>
      <c r="AX111" s="173">
        <f>COUNTIF($Q111:$AU111,"b")</f>
        <v>0</v>
      </c>
      <c r="AY111" s="173">
        <f>COUNTIF($Q111:$AU111,"c")</f>
        <v>0</v>
      </c>
      <c r="AZ111" s="173">
        <f>COUNTIF($Q111:$AU111,"d")</f>
        <v>0</v>
      </c>
      <c r="BA111" s="173">
        <f>COUNTIF($Q111:$AU111,"e")</f>
        <v>0</v>
      </c>
      <c r="BB111" s="173">
        <f>COUNTIF($Q111:$AU111,"f")</f>
        <v>0</v>
      </c>
      <c r="BC111" s="173">
        <f>COUNTIF($Q111:$AU111,"g")</f>
        <v>0</v>
      </c>
      <c r="BD111" s="173">
        <f>COUNTIF($Q111:$AU111,"h")</f>
        <v>0</v>
      </c>
      <c r="BE111" s="173">
        <f>COUNTIF($Q111:$AU111,"i")</f>
        <v>0</v>
      </c>
      <c r="BF111" s="173">
        <f>COUNTIF($Q111:$AU111,"j")</f>
        <v>0</v>
      </c>
      <c r="BG111" s="173">
        <f>COUNTIF($Q111:$AU111,"k")</f>
        <v>0</v>
      </c>
      <c r="BH111" s="173">
        <f>COUNTIF($Q111:$AU111,"l")</f>
        <v>0</v>
      </c>
      <c r="BI111" s="173">
        <f>COUNTIF($Q111:$AU111,"m")</f>
        <v>0</v>
      </c>
      <c r="BJ111" s="173">
        <f>COUNTIF($Q111:$AU111,"n")</f>
        <v>0</v>
      </c>
      <c r="BK111" s="173">
        <f>COUNTIF($Q111:$AU111,"o")</f>
        <v>0</v>
      </c>
      <c r="BL111" s="173" t="str">
        <f t="shared" si="319"/>
        <v>0</v>
      </c>
      <c r="BM111" s="173" t="str">
        <f t="shared" si="320"/>
        <v>0</v>
      </c>
      <c r="BN111" s="173" t="str">
        <f t="shared" si="321"/>
        <v>0</v>
      </c>
      <c r="BO111" s="173" t="str">
        <f t="shared" si="322"/>
        <v>0</v>
      </c>
      <c r="BP111" s="173" t="str">
        <f t="shared" si="323"/>
        <v>0</v>
      </c>
      <c r="BQ111" s="173" t="str">
        <f t="shared" si="324"/>
        <v>0</v>
      </c>
      <c r="BR111" s="173" t="str">
        <f t="shared" si="325"/>
        <v>0</v>
      </c>
      <c r="BS111" s="173" t="str">
        <f t="shared" si="326"/>
        <v>0</v>
      </c>
      <c r="BT111" s="173" t="str">
        <f t="shared" si="327"/>
        <v>0</v>
      </c>
      <c r="BU111" s="173" t="str">
        <f t="shared" si="328"/>
        <v>0</v>
      </c>
      <c r="BV111" s="173" t="str">
        <f t="shared" si="329"/>
        <v>0</v>
      </c>
      <c r="BW111" s="173" t="str">
        <f t="shared" si="330"/>
        <v>0</v>
      </c>
      <c r="BX111" s="173" t="str">
        <f t="shared" si="331"/>
        <v>0</v>
      </c>
      <c r="BY111" s="173" t="str">
        <f t="shared" si="332"/>
        <v>0</v>
      </c>
      <c r="BZ111" s="173" t="str">
        <f t="shared" si="333"/>
        <v>0</v>
      </c>
      <c r="CB111" s="176"/>
    </row>
    <row r="112" spans="1:80" ht="20.100000000000001" customHeight="1" thickBot="1">
      <c r="A112" s="168"/>
      <c r="B112" s="108" t="s">
        <v>63</v>
      </c>
      <c r="C112" s="77">
        <v>0.9375</v>
      </c>
      <c r="D112" s="242" t="s">
        <v>463</v>
      </c>
      <c r="E112" s="243"/>
      <c r="F112" s="243"/>
      <c r="G112" s="243"/>
      <c r="H112" s="244"/>
      <c r="I112" s="109"/>
      <c r="J112" s="109"/>
      <c r="K112" s="214"/>
      <c r="L112" s="214"/>
      <c r="M112" s="169"/>
      <c r="N112" s="220"/>
      <c r="O112" s="222"/>
      <c r="Q112" s="172"/>
      <c r="R112" s="172"/>
      <c r="S112" s="172"/>
      <c r="T112" s="171"/>
      <c r="U112" s="171"/>
      <c r="V112" s="172"/>
      <c r="W112" s="172"/>
      <c r="X112" s="172"/>
      <c r="Y112" s="172"/>
      <c r="Z112" s="172"/>
      <c r="AA112" s="171"/>
      <c r="AB112" s="171"/>
      <c r="AC112" s="172"/>
      <c r="AD112" s="172"/>
      <c r="AE112" s="172"/>
      <c r="AF112" s="172"/>
      <c r="AG112" s="172"/>
      <c r="AH112" s="171"/>
      <c r="AI112" s="171"/>
      <c r="AJ112" s="172"/>
      <c r="AK112" s="172"/>
      <c r="AL112" s="172"/>
      <c r="AM112" s="172"/>
      <c r="AN112" s="172"/>
      <c r="AO112" s="171"/>
      <c r="AP112" s="171"/>
      <c r="AQ112" s="172"/>
      <c r="AR112" s="172"/>
      <c r="AS112" s="172"/>
      <c r="AT112" s="172"/>
      <c r="AU112" s="172"/>
      <c r="AW112" s="173">
        <f>COUNTIF($Q112:$AU112,"a")</f>
        <v>0</v>
      </c>
      <c r="AX112" s="173">
        <f>COUNTIF($Q112:$AU112,"b")</f>
        <v>0</v>
      </c>
      <c r="AY112" s="173">
        <f>COUNTIF($Q112:$AU112,"c")</f>
        <v>0</v>
      </c>
      <c r="AZ112" s="173">
        <f>COUNTIF($Q112:$AU112,"d")</f>
        <v>0</v>
      </c>
      <c r="BA112" s="173">
        <f>COUNTIF($Q112:$AU112,"e")</f>
        <v>0</v>
      </c>
      <c r="BB112" s="173">
        <f>COUNTIF($Q112:$AU112,"f")</f>
        <v>0</v>
      </c>
      <c r="BC112" s="173">
        <f>COUNTIF($Q112:$AU112,"g")</f>
        <v>0</v>
      </c>
      <c r="BD112" s="173">
        <f>COUNTIF($Q112:$AU112,"h")</f>
        <v>0</v>
      </c>
      <c r="BE112" s="173">
        <f>COUNTIF($Q112:$AU112,"i")</f>
        <v>0</v>
      </c>
      <c r="BF112" s="173">
        <f>COUNTIF($Q112:$AU112,"j")</f>
        <v>0</v>
      </c>
      <c r="BG112" s="173">
        <f>COUNTIF($Q112:$AU112,"k")</f>
        <v>0</v>
      </c>
      <c r="BH112" s="173">
        <f>COUNTIF($Q112:$AU112,"l")</f>
        <v>0</v>
      </c>
      <c r="BI112" s="173">
        <f>COUNTIF($Q112:$AU112,"m")</f>
        <v>0</v>
      </c>
      <c r="BJ112" s="173">
        <f>COUNTIF($Q112:$AU112,"n")</f>
        <v>0</v>
      </c>
      <c r="BK112" s="173">
        <f>COUNTIF($Q112:$AU112,"o")</f>
        <v>0</v>
      </c>
      <c r="BL112" s="173" t="str">
        <f t="shared" si="319"/>
        <v>0</v>
      </c>
      <c r="BM112" s="173" t="str">
        <f t="shared" si="320"/>
        <v>0</v>
      </c>
      <c r="BN112" s="173" t="str">
        <f t="shared" si="321"/>
        <v>0</v>
      </c>
      <c r="BO112" s="173" t="str">
        <f t="shared" si="322"/>
        <v>0</v>
      </c>
      <c r="BP112" s="173" t="str">
        <f t="shared" si="323"/>
        <v>0</v>
      </c>
      <c r="BQ112" s="173" t="str">
        <f t="shared" si="324"/>
        <v>0</v>
      </c>
      <c r="BR112" s="173" t="str">
        <f t="shared" si="325"/>
        <v>0</v>
      </c>
      <c r="BS112" s="173" t="str">
        <f t="shared" si="326"/>
        <v>0</v>
      </c>
      <c r="BT112" s="173" t="str">
        <f t="shared" si="327"/>
        <v>0</v>
      </c>
      <c r="BU112" s="173" t="str">
        <f t="shared" si="328"/>
        <v>0</v>
      </c>
      <c r="BV112" s="173" t="str">
        <f t="shared" si="329"/>
        <v>0</v>
      </c>
      <c r="BW112" s="173" t="str">
        <f t="shared" si="330"/>
        <v>0</v>
      </c>
      <c r="BX112" s="173" t="str">
        <f t="shared" si="331"/>
        <v>0</v>
      </c>
      <c r="BY112" s="173" t="str">
        <f t="shared" si="332"/>
        <v>0</v>
      </c>
      <c r="BZ112" s="173" t="str">
        <f t="shared" si="333"/>
        <v>0</v>
      </c>
      <c r="CB112" s="176"/>
    </row>
    <row r="113" spans="1:80" ht="20.100000000000001" customHeight="1" thickBot="1">
      <c r="A113" s="174"/>
      <c r="B113" s="78" t="s">
        <v>64</v>
      </c>
      <c r="C113" s="78">
        <v>0.95486111111111116</v>
      </c>
      <c r="D113" s="81" t="s">
        <v>339</v>
      </c>
      <c r="E113" s="81" t="s">
        <v>340</v>
      </c>
      <c r="F113" s="81" t="s">
        <v>341</v>
      </c>
      <c r="G113" s="81" t="s">
        <v>342</v>
      </c>
      <c r="H113" s="81" t="s">
        <v>343</v>
      </c>
      <c r="I113" s="111">
        <v>400</v>
      </c>
      <c r="J113" s="111">
        <f>$I113*'Campaign Total'!$F$47</f>
        <v>400</v>
      </c>
      <c r="K113" s="213">
        <f>I113/1.95583</f>
        <v>204.5167524784874</v>
      </c>
      <c r="L113" s="213">
        <f>J113/1.95583</f>
        <v>204.5167524784874</v>
      </c>
      <c r="M113" s="169">
        <f t="shared" ref="M113" si="367">SUM(AW113:BK113)</f>
        <v>0</v>
      </c>
      <c r="N113" s="220">
        <f t="shared" ref="N113" si="368">SUM(BL113:BZ113)</f>
        <v>0</v>
      </c>
      <c r="O113" s="222">
        <f t="shared" si="336"/>
        <v>0</v>
      </c>
      <c r="Q113" s="175"/>
      <c r="R113" s="175"/>
      <c r="S113" s="175"/>
      <c r="T113" s="171"/>
      <c r="U113" s="171"/>
      <c r="V113" s="175"/>
      <c r="W113" s="175"/>
      <c r="X113" s="175"/>
      <c r="Y113" s="175"/>
      <c r="Z113" s="175"/>
      <c r="AA113" s="171"/>
      <c r="AB113" s="171"/>
      <c r="AC113" s="175"/>
      <c r="AD113" s="175"/>
      <c r="AE113" s="175"/>
      <c r="AF113" s="175"/>
      <c r="AG113" s="175"/>
      <c r="AH113" s="171"/>
      <c r="AI113" s="171"/>
      <c r="AJ113" s="175"/>
      <c r="AK113" s="175"/>
      <c r="AL113" s="175"/>
      <c r="AM113" s="175"/>
      <c r="AN113" s="175"/>
      <c r="AO113" s="171"/>
      <c r="AP113" s="171"/>
      <c r="AQ113" s="175"/>
      <c r="AR113" s="175"/>
      <c r="AS113" s="175"/>
      <c r="AT113" s="175"/>
      <c r="AU113" s="175"/>
      <c r="AW113" s="173">
        <f>COUNTIF($Q113:$AU113,"a")</f>
        <v>0</v>
      </c>
      <c r="AX113" s="173">
        <f>COUNTIF($Q113:$AU113,"b")</f>
        <v>0</v>
      </c>
      <c r="AY113" s="173">
        <f>COUNTIF($Q113:$AU113,"c")</f>
        <v>0</v>
      </c>
      <c r="AZ113" s="173">
        <f>COUNTIF($Q113:$AU113,"d")</f>
        <v>0</v>
      </c>
      <c r="BA113" s="173">
        <f>COUNTIF($Q113:$AU113,"e")</f>
        <v>0</v>
      </c>
      <c r="BB113" s="173">
        <f>COUNTIF($Q113:$AU113,"f")</f>
        <v>0</v>
      </c>
      <c r="BC113" s="173">
        <f>COUNTIF($Q113:$AU113,"g")</f>
        <v>0</v>
      </c>
      <c r="BD113" s="173">
        <f>COUNTIF($Q113:$AU113,"h")</f>
        <v>0</v>
      </c>
      <c r="BE113" s="173">
        <f>COUNTIF($Q113:$AU113,"i")</f>
        <v>0</v>
      </c>
      <c r="BF113" s="173">
        <f>COUNTIF($Q113:$AU113,"j")</f>
        <v>0</v>
      </c>
      <c r="BG113" s="173">
        <f>COUNTIF($Q113:$AU113,"k")</f>
        <v>0</v>
      </c>
      <c r="BH113" s="173">
        <f>COUNTIF($Q113:$AU113,"l")</f>
        <v>0</v>
      </c>
      <c r="BI113" s="173">
        <f>COUNTIF($Q113:$AU113,"m")</f>
        <v>0</v>
      </c>
      <c r="BJ113" s="173">
        <f>COUNTIF($Q113:$AU113,"n")</f>
        <v>0</v>
      </c>
      <c r="BK113" s="173">
        <f>COUNTIF($Q113:$AU113,"o")</f>
        <v>0</v>
      </c>
      <c r="BL113" s="173" t="str">
        <f t="shared" ref="BL113:BL114" si="369">IF(AW113&gt;0,($J113*AW113*$F$14),"0")</f>
        <v>0</v>
      </c>
      <c r="BM113" s="173" t="str">
        <f t="shared" ref="BM113:BM114" si="370">IF(AX113&gt;0,($J113*AX113*$F$15),"0")</f>
        <v>0</v>
      </c>
      <c r="BN113" s="173" t="str">
        <f t="shared" ref="BN113:BN114" si="371">IF(AY113&gt;0,($J113*AY113*$F$16),"0")</f>
        <v>0</v>
      </c>
      <c r="BO113" s="173" t="str">
        <f t="shared" ref="BO113:BO114" si="372">IF(AZ113&gt;0,($J113*AZ113*$F$17),"0")</f>
        <v>0</v>
      </c>
      <c r="BP113" s="173" t="str">
        <f t="shared" ref="BP113:BP114" si="373">IF(BA113&gt;0,($J113*BA113*$F$17),"0")</f>
        <v>0</v>
      </c>
      <c r="BQ113" s="173" t="str">
        <f t="shared" ref="BQ113:BQ114" si="374">IF(BB113&gt;0,($J113*BB113*$F$19),"0")</f>
        <v>0</v>
      </c>
      <c r="BR113" s="173" t="str">
        <f t="shared" ref="BR113:BR114" si="375">IF(BC113&gt;0,($J113*BC113*$F$20),"0")</f>
        <v>0</v>
      </c>
      <c r="BS113" s="173" t="str">
        <f t="shared" ref="BS113:BS114" si="376">IF(BD113&gt;0,($J113*BD113*$F$21),"0")</f>
        <v>0</v>
      </c>
      <c r="BT113" s="173" t="str">
        <f t="shared" ref="BT113:BT114" si="377">IF(BE113&gt;0,($J113*BE113*$F$22),"0")</f>
        <v>0</v>
      </c>
      <c r="BU113" s="173" t="str">
        <f t="shared" ref="BU113:BU114" si="378">IF(BF113&gt;0,($J113*BF113*$F$23),"0")</f>
        <v>0</v>
      </c>
      <c r="BV113" s="173" t="str">
        <f t="shared" ref="BV113:BV114" si="379">IF(BG113&gt;0,($J113*BG113*$F$24),"0")</f>
        <v>0</v>
      </c>
      <c r="BW113" s="173" t="str">
        <f t="shared" ref="BW113:BW114" si="380">IF(BH113&gt;0,($J113*BH113*$F$25),"0")</f>
        <v>0</v>
      </c>
      <c r="BX113" s="173" t="str">
        <f t="shared" ref="BX113:BX114" si="381">IF(BI113&gt;0,($J113*BI113*$F$26),"0")</f>
        <v>0</v>
      </c>
      <c r="BY113" s="173" t="str">
        <f t="shared" ref="BY113:BY114" si="382">IF(BJ113&gt;0,($J113*BJ113*$F$27),"0")</f>
        <v>0</v>
      </c>
      <c r="BZ113" s="173" t="str">
        <f t="shared" ref="BZ113:BZ114" si="383">IF(BK113&gt;0,($J113*BK113*$F$28),"0")</f>
        <v>0</v>
      </c>
      <c r="CB113" s="176"/>
    </row>
    <row r="114" spans="1:80" ht="20.100000000000001" customHeight="1" thickBot="1">
      <c r="A114" s="174"/>
      <c r="B114" s="77" t="s">
        <v>63</v>
      </c>
      <c r="C114" s="77">
        <v>0.95833333333333337</v>
      </c>
      <c r="D114" s="242" t="s">
        <v>463</v>
      </c>
      <c r="E114" s="243"/>
      <c r="F114" s="243"/>
      <c r="G114" s="243"/>
      <c r="H114" s="244"/>
      <c r="I114" s="114"/>
      <c r="J114" s="114"/>
      <c r="K114" s="216"/>
      <c r="L114" s="216"/>
      <c r="M114" s="169"/>
      <c r="N114" s="220"/>
      <c r="O114" s="222"/>
      <c r="Q114" s="172"/>
      <c r="R114" s="172"/>
      <c r="S114" s="172"/>
      <c r="T114" s="171"/>
      <c r="U114" s="171"/>
      <c r="V114" s="172"/>
      <c r="W114" s="172"/>
      <c r="X114" s="172"/>
      <c r="Y114" s="172"/>
      <c r="Z114" s="172"/>
      <c r="AA114" s="171"/>
      <c r="AB114" s="171"/>
      <c r="AC114" s="172"/>
      <c r="AD114" s="172"/>
      <c r="AE114" s="172"/>
      <c r="AF114" s="172"/>
      <c r="AG114" s="172"/>
      <c r="AH114" s="171"/>
      <c r="AI114" s="171"/>
      <c r="AJ114" s="172"/>
      <c r="AK114" s="172"/>
      <c r="AL114" s="172"/>
      <c r="AM114" s="172"/>
      <c r="AN114" s="172"/>
      <c r="AO114" s="171"/>
      <c r="AP114" s="171"/>
      <c r="AQ114" s="172"/>
      <c r="AR114" s="172"/>
      <c r="AS114" s="172"/>
      <c r="AT114" s="172"/>
      <c r="AU114" s="172"/>
      <c r="AW114" s="173">
        <f>COUNTIF($Q114:$AU114,"a")</f>
        <v>0</v>
      </c>
      <c r="AX114" s="173">
        <f>COUNTIF($Q114:$AU114,"b")</f>
        <v>0</v>
      </c>
      <c r="AY114" s="173">
        <f>COUNTIF($Q114:$AU114,"c")</f>
        <v>0</v>
      </c>
      <c r="AZ114" s="173">
        <f>COUNTIF($Q114:$AU114,"d")</f>
        <v>0</v>
      </c>
      <c r="BA114" s="173">
        <f>COUNTIF($Q114:$AU114,"e")</f>
        <v>0</v>
      </c>
      <c r="BB114" s="173">
        <f>COUNTIF($Q114:$AU114,"f")</f>
        <v>0</v>
      </c>
      <c r="BC114" s="173">
        <f>COUNTIF($Q114:$AU114,"g")</f>
        <v>0</v>
      </c>
      <c r="BD114" s="173">
        <f>COUNTIF($Q114:$AU114,"h")</f>
        <v>0</v>
      </c>
      <c r="BE114" s="173">
        <f>COUNTIF($Q114:$AU114,"i")</f>
        <v>0</v>
      </c>
      <c r="BF114" s="173">
        <f>COUNTIF($Q114:$AU114,"j")</f>
        <v>0</v>
      </c>
      <c r="BG114" s="173">
        <f>COUNTIF($Q114:$AU114,"k")</f>
        <v>0</v>
      </c>
      <c r="BH114" s="173">
        <f>COUNTIF($Q114:$AU114,"l")</f>
        <v>0</v>
      </c>
      <c r="BI114" s="173">
        <f>COUNTIF($Q114:$AU114,"m")</f>
        <v>0</v>
      </c>
      <c r="BJ114" s="173">
        <f>COUNTIF($Q114:$AU114,"n")</f>
        <v>0</v>
      </c>
      <c r="BK114" s="173">
        <f>COUNTIF($Q114:$AU114,"o")</f>
        <v>0</v>
      </c>
      <c r="BL114" s="173" t="str">
        <f t="shared" si="369"/>
        <v>0</v>
      </c>
      <c r="BM114" s="173" t="str">
        <f t="shared" si="370"/>
        <v>0</v>
      </c>
      <c r="BN114" s="173" t="str">
        <f t="shared" si="371"/>
        <v>0</v>
      </c>
      <c r="BO114" s="173" t="str">
        <f t="shared" si="372"/>
        <v>0</v>
      </c>
      <c r="BP114" s="173" t="str">
        <f t="shared" si="373"/>
        <v>0</v>
      </c>
      <c r="BQ114" s="173" t="str">
        <f t="shared" si="374"/>
        <v>0</v>
      </c>
      <c r="BR114" s="173" t="str">
        <f t="shared" si="375"/>
        <v>0</v>
      </c>
      <c r="BS114" s="173" t="str">
        <f t="shared" si="376"/>
        <v>0</v>
      </c>
      <c r="BT114" s="173" t="str">
        <f t="shared" si="377"/>
        <v>0</v>
      </c>
      <c r="BU114" s="173" t="str">
        <f t="shared" si="378"/>
        <v>0</v>
      </c>
      <c r="BV114" s="173" t="str">
        <f t="shared" si="379"/>
        <v>0</v>
      </c>
      <c r="BW114" s="173" t="str">
        <f t="shared" si="380"/>
        <v>0</v>
      </c>
      <c r="BX114" s="173" t="str">
        <f t="shared" si="381"/>
        <v>0</v>
      </c>
      <c r="BY114" s="173" t="str">
        <f t="shared" si="382"/>
        <v>0</v>
      </c>
      <c r="BZ114" s="173" t="str">
        <f t="shared" si="383"/>
        <v>0</v>
      </c>
      <c r="CB114" s="176"/>
    </row>
    <row r="115" spans="1:80" ht="20.100000000000001" customHeight="1" thickBot="1">
      <c r="A115" s="174"/>
      <c r="B115" s="78" t="s">
        <v>64</v>
      </c>
      <c r="C115" s="78">
        <v>0.97569444444444442</v>
      </c>
      <c r="D115" s="81" t="s">
        <v>344</v>
      </c>
      <c r="E115" s="81" t="s">
        <v>345</v>
      </c>
      <c r="F115" s="81" t="s">
        <v>346</v>
      </c>
      <c r="G115" s="81" t="s">
        <v>347</v>
      </c>
      <c r="H115" s="81" t="s">
        <v>348</v>
      </c>
      <c r="I115" s="111">
        <v>340</v>
      </c>
      <c r="J115" s="111">
        <f>$I115*'Campaign Total'!$F$47</f>
        <v>340</v>
      </c>
      <c r="K115" s="213">
        <f>I115/1.95583</f>
        <v>173.8392396067143</v>
      </c>
      <c r="L115" s="213">
        <f>J115/1.95583</f>
        <v>173.8392396067143</v>
      </c>
      <c r="M115" s="169">
        <f t="shared" ref="M115" si="384">SUM(AW115:BK115)</f>
        <v>0</v>
      </c>
      <c r="N115" s="220">
        <f t="shared" ref="N115" si="385">SUM(BL115:BZ115)</f>
        <v>0</v>
      </c>
      <c r="O115" s="222">
        <f t="shared" si="336"/>
        <v>0</v>
      </c>
      <c r="Q115" s="175"/>
      <c r="R115" s="175"/>
      <c r="S115" s="175"/>
      <c r="T115" s="171"/>
      <c r="U115" s="171"/>
      <c r="V115" s="175"/>
      <c r="W115" s="175"/>
      <c r="X115" s="175"/>
      <c r="Y115" s="175"/>
      <c r="Z115" s="175"/>
      <c r="AA115" s="171"/>
      <c r="AB115" s="171"/>
      <c r="AC115" s="175"/>
      <c r="AD115" s="175"/>
      <c r="AE115" s="175"/>
      <c r="AF115" s="175"/>
      <c r="AG115" s="175"/>
      <c r="AH115" s="171"/>
      <c r="AI115" s="171"/>
      <c r="AJ115" s="175"/>
      <c r="AK115" s="175"/>
      <c r="AL115" s="175"/>
      <c r="AM115" s="175"/>
      <c r="AN115" s="175"/>
      <c r="AO115" s="171"/>
      <c r="AP115" s="171"/>
      <c r="AQ115" s="175"/>
      <c r="AR115" s="175"/>
      <c r="AS115" s="175"/>
      <c r="AT115" s="175"/>
      <c r="AU115" s="175"/>
      <c r="AW115" s="173">
        <f>COUNTIF($Q115:$AU115,"a")</f>
        <v>0</v>
      </c>
      <c r="AX115" s="173">
        <f>COUNTIF($Q115:$AU115,"b")</f>
        <v>0</v>
      </c>
      <c r="AY115" s="173">
        <f>COUNTIF($Q115:$AU115,"c")</f>
        <v>0</v>
      </c>
      <c r="AZ115" s="173">
        <f>COUNTIF($Q115:$AU115,"d")</f>
        <v>0</v>
      </c>
      <c r="BA115" s="173">
        <f>COUNTIF($Q115:$AU115,"e")</f>
        <v>0</v>
      </c>
      <c r="BB115" s="173">
        <f>COUNTIF($Q115:$AU115,"f")</f>
        <v>0</v>
      </c>
      <c r="BC115" s="173">
        <f>COUNTIF($Q115:$AU115,"g")</f>
        <v>0</v>
      </c>
      <c r="BD115" s="173">
        <f>COUNTIF($Q115:$AU115,"h")</f>
        <v>0</v>
      </c>
      <c r="BE115" s="173">
        <f>COUNTIF($Q115:$AU115,"i")</f>
        <v>0</v>
      </c>
      <c r="BF115" s="173">
        <f>COUNTIF($Q115:$AU115,"j")</f>
        <v>0</v>
      </c>
      <c r="BG115" s="173">
        <f>COUNTIF($Q115:$AU115,"k")</f>
        <v>0</v>
      </c>
      <c r="BH115" s="173">
        <f>COUNTIF($Q115:$AU115,"l")</f>
        <v>0</v>
      </c>
      <c r="BI115" s="173">
        <f>COUNTIF($Q115:$AU115,"m")</f>
        <v>0</v>
      </c>
      <c r="BJ115" s="173">
        <f>COUNTIF($Q115:$AU115,"n")</f>
        <v>0</v>
      </c>
      <c r="BK115" s="173">
        <f>COUNTIF($Q115:$AU115,"o")</f>
        <v>0</v>
      </c>
      <c r="BL115" s="173" t="str">
        <f t="shared" ref="BL115" si="386">IF(AW115&gt;0,($J115*AW115*$F$14),"0")</f>
        <v>0</v>
      </c>
      <c r="BM115" s="173" t="str">
        <f t="shared" ref="BM115" si="387">IF(AX115&gt;0,($J115*AX115*$F$15),"0")</f>
        <v>0</v>
      </c>
      <c r="BN115" s="173" t="str">
        <f t="shared" ref="BN115" si="388">IF(AY115&gt;0,($J115*AY115*$F$16),"0")</f>
        <v>0</v>
      </c>
      <c r="BO115" s="173" t="str">
        <f t="shared" ref="BO115" si="389">IF(AZ115&gt;0,($J115*AZ115*$F$17),"0")</f>
        <v>0</v>
      </c>
      <c r="BP115" s="173" t="str">
        <f t="shared" ref="BP115" si="390">IF(BA115&gt;0,($J115*BA115*$F$17),"0")</f>
        <v>0</v>
      </c>
      <c r="BQ115" s="173" t="str">
        <f t="shared" ref="BQ115" si="391">IF(BB115&gt;0,($J115*BB115*$F$19),"0")</f>
        <v>0</v>
      </c>
      <c r="BR115" s="173" t="str">
        <f t="shared" ref="BR115" si="392">IF(BC115&gt;0,($J115*BC115*$F$20),"0")</f>
        <v>0</v>
      </c>
      <c r="BS115" s="173" t="str">
        <f t="shared" ref="BS115" si="393">IF(BD115&gt;0,($J115*BD115*$F$21),"0")</f>
        <v>0</v>
      </c>
      <c r="BT115" s="173" t="str">
        <f t="shared" ref="BT115" si="394">IF(BE115&gt;0,($J115*BE115*$F$22),"0")</f>
        <v>0</v>
      </c>
      <c r="BU115" s="173" t="str">
        <f t="shared" ref="BU115" si="395">IF(BF115&gt;0,($J115*BF115*$F$23),"0")</f>
        <v>0</v>
      </c>
      <c r="BV115" s="173" t="str">
        <f t="shared" ref="BV115" si="396">IF(BG115&gt;0,($J115*BG115*$F$24),"0")</f>
        <v>0</v>
      </c>
      <c r="BW115" s="173" t="str">
        <f t="shared" ref="BW115" si="397">IF(BH115&gt;0,($J115*BH115*$F$25),"0")</f>
        <v>0</v>
      </c>
      <c r="BX115" s="173" t="str">
        <f t="shared" ref="BX115" si="398">IF(BI115&gt;0,($J115*BI115*$F$26),"0")</f>
        <v>0</v>
      </c>
      <c r="BY115" s="173" t="str">
        <f t="shared" ref="BY115" si="399">IF(BJ115&gt;0,($J115*BJ115*$F$27),"0")</f>
        <v>0</v>
      </c>
      <c r="BZ115" s="173" t="str">
        <f t="shared" ref="BZ115" si="400">IF(BK115&gt;0,($J115*BK115*$F$28),"0")</f>
        <v>0</v>
      </c>
      <c r="CB115" s="176"/>
    </row>
    <row r="116" spans="1:80" ht="20.100000000000001" customHeight="1" thickBot="1">
      <c r="A116" s="174"/>
      <c r="B116" s="77" t="s">
        <v>63</v>
      </c>
      <c r="C116" s="77">
        <v>0.97916666666666663</v>
      </c>
      <c r="D116" s="242" t="s">
        <v>463</v>
      </c>
      <c r="E116" s="243"/>
      <c r="F116" s="243"/>
      <c r="G116" s="243"/>
      <c r="H116" s="244"/>
      <c r="I116" s="114"/>
      <c r="J116" s="114"/>
      <c r="K116" s="216"/>
      <c r="L116" s="216"/>
      <c r="M116" s="169"/>
      <c r="N116" s="220"/>
      <c r="O116" s="222"/>
      <c r="Q116" s="172"/>
      <c r="R116" s="172"/>
      <c r="S116" s="172"/>
      <c r="T116" s="171"/>
      <c r="U116" s="171"/>
      <c r="V116" s="172"/>
      <c r="W116" s="172"/>
      <c r="X116" s="172"/>
      <c r="Y116" s="172"/>
      <c r="Z116" s="172"/>
      <c r="AA116" s="171"/>
      <c r="AB116" s="171"/>
      <c r="AC116" s="172"/>
      <c r="AD116" s="172"/>
      <c r="AE116" s="172"/>
      <c r="AF116" s="172"/>
      <c r="AG116" s="172"/>
      <c r="AH116" s="171"/>
      <c r="AI116" s="171"/>
      <c r="AJ116" s="172"/>
      <c r="AK116" s="172"/>
      <c r="AL116" s="172"/>
      <c r="AM116" s="172"/>
      <c r="AN116" s="172"/>
      <c r="AO116" s="171"/>
      <c r="AP116" s="171"/>
      <c r="AQ116" s="172"/>
      <c r="AR116" s="172"/>
      <c r="AS116" s="172"/>
      <c r="AT116" s="172"/>
      <c r="AU116" s="172"/>
      <c r="AW116" s="173">
        <f>COUNTIF($Q116:$AU116,"a")</f>
        <v>0</v>
      </c>
      <c r="AX116" s="173">
        <f>COUNTIF($Q116:$AU116,"b")</f>
        <v>0</v>
      </c>
      <c r="AY116" s="173">
        <f>COUNTIF($Q116:$AU116,"c")</f>
        <v>0</v>
      </c>
      <c r="AZ116" s="173">
        <f>COUNTIF($Q116:$AU116,"d")</f>
        <v>0</v>
      </c>
      <c r="BA116" s="173">
        <f>COUNTIF($Q116:$AU116,"e")</f>
        <v>0</v>
      </c>
      <c r="BB116" s="173">
        <f>COUNTIF($Q116:$AU116,"f")</f>
        <v>0</v>
      </c>
      <c r="BC116" s="173">
        <f>COUNTIF($Q116:$AU116,"g")</f>
        <v>0</v>
      </c>
      <c r="BD116" s="173">
        <f>COUNTIF($Q116:$AU116,"h")</f>
        <v>0</v>
      </c>
      <c r="BE116" s="173">
        <f>COUNTIF($Q116:$AU116,"i")</f>
        <v>0</v>
      </c>
      <c r="BF116" s="173">
        <f>COUNTIF($Q116:$AU116,"j")</f>
        <v>0</v>
      </c>
      <c r="BG116" s="173">
        <f>COUNTIF($Q116:$AU116,"k")</f>
        <v>0</v>
      </c>
      <c r="BH116" s="173">
        <f>COUNTIF($Q116:$AU116,"l")</f>
        <v>0</v>
      </c>
      <c r="BI116" s="173">
        <f>COUNTIF($Q116:$AU116,"m")</f>
        <v>0</v>
      </c>
      <c r="BJ116" s="173">
        <f>COUNTIF($Q116:$AU116,"n")</f>
        <v>0</v>
      </c>
      <c r="BK116" s="173">
        <f>COUNTIF($Q116:$AU116,"o")</f>
        <v>0</v>
      </c>
      <c r="BL116" s="173" t="str">
        <f t="shared" ref="BL116:BL122" si="401">IF(AW116&gt;0,($J116*AW116*$F$14),"0")</f>
        <v>0</v>
      </c>
      <c r="BM116" s="173" t="str">
        <f t="shared" ref="BM116:BM122" si="402">IF(AX116&gt;0,($J116*AX116*$F$15),"0")</f>
        <v>0</v>
      </c>
      <c r="BN116" s="173" t="str">
        <f t="shared" ref="BN116:BN122" si="403">IF(AY116&gt;0,($J116*AY116*$F$16),"0")</f>
        <v>0</v>
      </c>
      <c r="BO116" s="173" t="str">
        <f t="shared" ref="BO116:BO122" si="404">IF(AZ116&gt;0,($J116*AZ116*$F$17),"0")</f>
        <v>0</v>
      </c>
      <c r="BP116" s="173" t="str">
        <f t="shared" ref="BP116:BP122" si="405">IF(BA116&gt;0,($J116*BA116*$F$17),"0")</f>
        <v>0</v>
      </c>
      <c r="BQ116" s="173" t="str">
        <f t="shared" ref="BQ116:BQ122" si="406">IF(BB116&gt;0,($J116*BB116*$F$19),"0")</f>
        <v>0</v>
      </c>
      <c r="BR116" s="173" t="str">
        <f t="shared" ref="BR116:BR122" si="407">IF(BC116&gt;0,($J116*BC116*$F$20),"0")</f>
        <v>0</v>
      </c>
      <c r="BS116" s="173" t="str">
        <f t="shared" ref="BS116:BS122" si="408">IF(BD116&gt;0,($J116*BD116*$F$21),"0")</f>
        <v>0</v>
      </c>
      <c r="BT116" s="173" t="str">
        <f t="shared" ref="BT116:BT122" si="409">IF(BE116&gt;0,($J116*BE116*$F$22),"0")</f>
        <v>0</v>
      </c>
      <c r="BU116" s="173" t="str">
        <f t="shared" ref="BU116:BU122" si="410">IF(BF116&gt;0,($J116*BF116*$F$23),"0")</f>
        <v>0</v>
      </c>
      <c r="BV116" s="173" t="str">
        <f t="shared" ref="BV116:BV122" si="411">IF(BG116&gt;0,($J116*BG116*$F$24),"0")</f>
        <v>0</v>
      </c>
      <c r="BW116" s="173" t="str">
        <f t="shared" ref="BW116:BW122" si="412">IF(BH116&gt;0,($J116*BH116*$F$25),"0")</f>
        <v>0</v>
      </c>
      <c r="BX116" s="173" t="str">
        <f t="shared" ref="BX116:BX122" si="413">IF(BI116&gt;0,($J116*BI116*$F$26),"0")</f>
        <v>0</v>
      </c>
      <c r="BY116" s="173" t="str">
        <f t="shared" ref="BY116:BY122" si="414">IF(BJ116&gt;0,($J116*BJ116*$F$27),"0")</f>
        <v>0</v>
      </c>
      <c r="BZ116" s="173" t="str">
        <f t="shared" ref="BZ116:BZ122" si="415">IF(BK116&gt;0,($J116*BK116*$F$28),"0")</f>
        <v>0</v>
      </c>
      <c r="CB116" s="176"/>
    </row>
    <row r="117" spans="1:80" ht="20.100000000000001" customHeight="1" thickBot="1">
      <c r="A117" s="174"/>
      <c r="B117" s="78" t="s">
        <v>64</v>
      </c>
      <c r="C117" s="78">
        <v>0.99305555555555558</v>
      </c>
      <c r="D117" s="81" t="s">
        <v>401</v>
      </c>
      <c r="E117" s="81" t="s">
        <v>402</v>
      </c>
      <c r="F117" s="81" t="s">
        <v>403</v>
      </c>
      <c r="G117" s="81" t="s">
        <v>404</v>
      </c>
      <c r="H117" s="81" t="s">
        <v>405</v>
      </c>
      <c r="I117" s="111">
        <v>200</v>
      </c>
      <c r="J117" s="111">
        <f>$I117*'Campaign Total'!$F$47</f>
        <v>200</v>
      </c>
      <c r="K117" s="213">
        <f>I117/1.95583</f>
        <v>102.2583762392437</v>
      </c>
      <c r="L117" s="213">
        <f>J117/1.95583</f>
        <v>102.2583762392437</v>
      </c>
      <c r="M117" s="169">
        <f>SUM(AW117:BK117)</f>
        <v>0</v>
      </c>
      <c r="N117" s="220">
        <f>SUM(BL117:BZ117)</f>
        <v>0</v>
      </c>
      <c r="O117" s="222">
        <f t="shared" si="336"/>
        <v>0</v>
      </c>
      <c r="Q117" s="175"/>
      <c r="R117" s="175"/>
      <c r="S117" s="175"/>
      <c r="T117" s="171"/>
      <c r="U117" s="171"/>
      <c r="V117" s="175"/>
      <c r="W117" s="175"/>
      <c r="X117" s="175"/>
      <c r="Y117" s="175"/>
      <c r="Z117" s="175"/>
      <c r="AA117" s="171"/>
      <c r="AB117" s="171"/>
      <c r="AC117" s="175"/>
      <c r="AD117" s="175"/>
      <c r="AE117" s="175"/>
      <c r="AF117" s="175"/>
      <c r="AG117" s="175"/>
      <c r="AH117" s="171"/>
      <c r="AI117" s="171"/>
      <c r="AJ117" s="175"/>
      <c r="AK117" s="175"/>
      <c r="AL117" s="175"/>
      <c r="AM117" s="175"/>
      <c r="AN117" s="175"/>
      <c r="AO117" s="171"/>
      <c r="AP117" s="171"/>
      <c r="AQ117" s="175"/>
      <c r="AR117" s="175"/>
      <c r="AS117" s="175"/>
      <c r="AT117" s="175"/>
      <c r="AU117" s="175"/>
      <c r="AW117" s="173">
        <f>COUNTIF($Q117:$AU117,"a")</f>
        <v>0</v>
      </c>
      <c r="AX117" s="173">
        <f>COUNTIF($Q117:$AU117,"b")</f>
        <v>0</v>
      </c>
      <c r="AY117" s="173">
        <f>COUNTIF($Q117:$AU117,"c")</f>
        <v>0</v>
      </c>
      <c r="AZ117" s="173">
        <f>COUNTIF($Q117:$AU117,"d")</f>
        <v>0</v>
      </c>
      <c r="BA117" s="173">
        <f>COUNTIF($Q117:$AU117,"e")</f>
        <v>0</v>
      </c>
      <c r="BB117" s="173">
        <f>COUNTIF($Q117:$AU117,"f")</f>
        <v>0</v>
      </c>
      <c r="BC117" s="173">
        <f>COUNTIF($Q117:$AU117,"g")</f>
        <v>0</v>
      </c>
      <c r="BD117" s="173">
        <f>COUNTIF($Q117:$AU117,"h")</f>
        <v>0</v>
      </c>
      <c r="BE117" s="173">
        <f>COUNTIF($Q117:$AU117,"i")</f>
        <v>0</v>
      </c>
      <c r="BF117" s="173">
        <f>COUNTIF($Q117:$AU117,"j")</f>
        <v>0</v>
      </c>
      <c r="BG117" s="173">
        <f>COUNTIF($Q117:$AU117,"k")</f>
        <v>0</v>
      </c>
      <c r="BH117" s="173">
        <f>COUNTIF($Q117:$AU117,"l")</f>
        <v>0</v>
      </c>
      <c r="BI117" s="173">
        <f>COUNTIF($Q117:$AU117,"m")</f>
        <v>0</v>
      </c>
      <c r="BJ117" s="173">
        <f>COUNTIF($Q117:$AU117,"n")</f>
        <v>0</v>
      </c>
      <c r="BK117" s="173">
        <f>COUNTIF($Q117:$AU117,"o")</f>
        <v>0</v>
      </c>
      <c r="BL117" s="173" t="str">
        <f t="shared" ref="BL117:BL119" si="416">IF(AW117&gt;0,($J117*AW117*$F$14),"0")</f>
        <v>0</v>
      </c>
      <c r="BM117" s="173" t="str">
        <f t="shared" ref="BM117:BM119" si="417">IF(AX117&gt;0,($J117*AX117*$F$15),"0")</f>
        <v>0</v>
      </c>
      <c r="BN117" s="173" t="str">
        <f t="shared" ref="BN117:BN119" si="418">IF(AY117&gt;0,($J117*AY117*$F$16),"0")</f>
        <v>0</v>
      </c>
      <c r="BO117" s="173" t="str">
        <f t="shared" ref="BO117:BO119" si="419">IF(AZ117&gt;0,($J117*AZ117*$F$17),"0")</f>
        <v>0</v>
      </c>
      <c r="BP117" s="173" t="str">
        <f t="shared" ref="BP117:BP119" si="420">IF(BA117&gt;0,($J117*BA117*$F$17),"0")</f>
        <v>0</v>
      </c>
      <c r="BQ117" s="173" t="str">
        <f t="shared" ref="BQ117:BQ119" si="421">IF(BB117&gt;0,($J117*BB117*$F$19),"0")</f>
        <v>0</v>
      </c>
      <c r="BR117" s="173" t="str">
        <f t="shared" ref="BR117:BR119" si="422">IF(BC117&gt;0,($J117*BC117*$F$20),"0")</f>
        <v>0</v>
      </c>
      <c r="BS117" s="173" t="str">
        <f t="shared" ref="BS117:BS119" si="423">IF(BD117&gt;0,($J117*BD117*$F$21),"0")</f>
        <v>0</v>
      </c>
      <c r="BT117" s="173" t="str">
        <f t="shared" ref="BT117:BT119" si="424">IF(BE117&gt;0,($J117*BE117*$F$22),"0")</f>
        <v>0</v>
      </c>
      <c r="BU117" s="173" t="str">
        <f t="shared" ref="BU117:BU119" si="425">IF(BF117&gt;0,($J117*BF117*$F$23),"0")</f>
        <v>0</v>
      </c>
      <c r="BV117" s="173" t="str">
        <f t="shared" ref="BV117:BV119" si="426">IF(BG117&gt;0,($J117*BG117*$F$24),"0")</f>
        <v>0</v>
      </c>
      <c r="BW117" s="173" t="str">
        <f t="shared" ref="BW117:BW119" si="427">IF(BH117&gt;0,($J117*BH117*$F$25),"0")</f>
        <v>0</v>
      </c>
      <c r="BX117" s="173" t="str">
        <f t="shared" ref="BX117:BX119" si="428">IF(BI117&gt;0,($J117*BI117*$F$26),"0")</f>
        <v>0</v>
      </c>
      <c r="BY117" s="173" t="str">
        <f t="shared" ref="BY117:BY119" si="429">IF(BJ117&gt;0,($J117*BJ117*$F$27),"0")</f>
        <v>0</v>
      </c>
      <c r="BZ117" s="173" t="str">
        <f t="shared" ref="BZ117:BZ119" si="430">IF(BK117&gt;0,($J117*BK117*$F$28),"0")</f>
        <v>0</v>
      </c>
      <c r="CB117" s="176"/>
    </row>
    <row r="118" spans="1:80" ht="20.100000000000001" customHeight="1" thickBot="1">
      <c r="A118" s="174"/>
      <c r="B118" s="77" t="s">
        <v>63</v>
      </c>
      <c r="C118" s="77">
        <v>0.99652777777777779</v>
      </c>
      <c r="D118" s="248" t="s">
        <v>306</v>
      </c>
      <c r="E118" s="249"/>
      <c r="F118" s="249"/>
      <c r="G118" s="249"/>
      <c r="H118" s="250"/>
      <c r="I118" s="114"/>
      <c r="J118" s="114"/>
      <c r="K118" s="216"/>
      <c r="L118" s="216"/>
      <c r="M118" s="169"/>
      <c r="N118" s="220"/>
      <c r="O118" s="222"/>
      <c r="Q118" s="172"/>
      <c r="R118" s="172"/>
      <c r="S118" s="172"/>
      <c r="T118" s="171"/>
      <c r="U118" s="171"/>
      <c r="V118" s="172"/>
      <c r="W118" s="172"/>
      <c r="X118" s="172"/>
      <c r="Y118" s="172"/>
      <c r="Z118" s="172"/>
      <c r="AA118" s="171"/>
      <c r="AB118" s="171"/>
      <c r="AC118" s="172"/>
      <c r="AD118" s="172"/>
      <c r="AE118" s="172"/>
      <c r="AF118" s="172"/>
      <c r="AG118" s="172"/>
      <c r="AH118" s="171"/>
      <c r="AI118" s="171"/>
      <c r="AJ118" s="172"/>
      <c r="AK118" s="172"/>
      <c r="AL118" s="172"/>
      <c r="AM118" s="172"/>
      <c r="AN118" s="172"/>
      <c r="AO118" s="171"/>
      <c r="AP118" s="171"/>
      <c r="AQ118" s="172"/>
      <c r="AR118" s="172"/>
      <c r="AS118" s="172"/>
      <c r="AT118" s="172"/>
      <c r="AU118" s="172"/>
      <c r="AW118" s="173">
        <f>COUNTIF($Q118:$AU118,"a")</f>
        <v>0</v>
      </c>
      <c r="AX118" s="173">
        <f>COUNTIF($Q118:$AU118,"b")</f>
        <v>0</v>
      </c>
      <c r="AY118" s="173">
        <f>COUNTIF($Q118:$AU118,"c")</f>
        <v>0</v>
      </c>
      <c r="AZ118" s="173">
        <f>COUNTIF($Q118:$AU118,"d")</f>
        <v>0</v>
      </c>
      <c r="BA118" s="173">
        <f>COUNTIF($Q118:$AU118,"e")</f>
        <v>0</v>
      </c>
      <c r="BB118" s="173">
        <f>COUNTIF($Q118:$AU118,"f")</f>
        <v>0</v>
      </c>
      <c r="BC118" s="173">
        <f>COUNTIF($Q118:$AU118,"g")</f>
        <v>0</v>
      </c>
      <c r="BD118" s="173">
        <f>COUNTIF($Q118:$AU118,"h")</f>
        <v>0</v>
      </c>
      <c r="BE118" s="173">
        <f>COUNTIF($Q118:$AU118,"i")</f>
        <v>0</v>
      </c>
      <c r="BF118" s="173">
        <f>COUNTIF($Q118:$AU118,"j")</f>
        <v>0</v>
      </c>
      <c r="BG118" s="173">
        <f>COUNTIF($Q118:$AU118,"k")</f>
        <v>0</v>
      </c>
      <c r="BH118" s="173">
        <f>COUNTIF($Q118:$AU118,"l")</f>
        <v>0</v>
      </c>
      <c r="BI118" s="173">
        <f>COUNTIF($Q118:$AU118,"m")</f>
        <v>0</v>
      </c>
      <c r="BJ118" s="173">
        <f>COUNTIF($Q118:$AU118,"n")</f>
        <v>0</v>
      </c>
      <c r="BK118" s="173">
        <f>COUNTIF($Q118:$AU118,"o")</f>
        <v>0</v>
      </c>
      <c r="BL118" s="173" t="str">
        <f t="shared" si="416"/>
        <v>0</v>
      </c>
      <c r="BM118" s="173" t="str">
        <f t="shared" si="417"/>
        <v>0</v>
      </c>
      <c r="BN118" s="173" t="str">
        <f t="shared" si="418"/>
        <v>0</v>
      </c>
      <c r="BO118" s="173" t="str">
        <f t="shared" si="419"/>
        <v>0</v>
      </c>
      <c r="BP118" s="173" t="str">
        <f t="shared" si="420"/>
        <v>0</v>
      </c>
      <c r="BQ118" s="173" t="str">
        <f t="shared" si="421"/>
        <v>0</v>
      </c>
      <c r="BR118" s="173" t="str">
        <f t="shared" si="422"/>
        <v>0</v>
      </c>
      <c r="BS118" s="173" t="str">
        <f t="shared" si="423"/>
        <v>0</v>
      </c>
      <c r="BT118" s="173" t="str">
        <f t="shared" si="424"/>
        <v>0</v>
      </c>
      <c r="BU118" s="173" t="str">
        <f t="shared" si="425"/>
        <v>0</v>
      </c>
      <c r="BV118" s="173" t="str">
        <f t="shared" si="426"/>
        <v>0</v>
      </c>
      <c r="BW118" s="173" t="str">
        <f t="shared" si="427"/>
        <v>0</v>
      </c>
      <c r="BX118" s="173" t="str">
        <f t="shared" si="428"/>
        <v>0</v>
      </c>
      <c r="BY118" s="173" t="str">
        <f t="shared" si="429"/>
        <v>0</v>
      </c>
      <c r="BZ118" s="173" t="str">
        <f t="shared" si="430"/>
        <v>0</v>
      </c>
      <c r="CB118" s="176"/>
    </row>
    <row r="119" spans="1:80" ht="20.100000000000001" customHeight="1" thickBot="1">
      <c r="A119" s="174"/>
      <c r="B119" s="77" t="s">
        <v>63</v>
      </c>
      <c r="C119" s="77">
        <v>2.7777777777777776E-2</v>
      </c>
      <c r="D119" s="248" t="s">
        <v>295</v>
      </c>
      <c r="E119" s="249"/>
      <c r="F119" s="249"/>
      <c r="G119" s="249"/>
      <c r="H119" s="250"/>
      <c r="I119" s="109"/>
      <c r="J119" s="109"/>
      <c r="K119" s="214"/>
      <c r="L119" s="214"/>
      <c r="M119" s="169"/>
      <c r="N119" s="220"/>
      <c r="O119" s="222"/>
      <c r="Q119" s="172"/>
      <c r="R119" s="172"/>
      <c r="S119" s="172"/>
      <c r="T119" s="171"/>
      <c r="U119" s="171"/>
      <c r="V119" s="172"/>
      <c r="W119" s="172"/>
      <c r="X119" s="172"/>
      <c r="Y119" s="172"/>
      <c r="Z119" s="172"/>
      <c r="AA119" s="171"/>
      <c r="AB119" s="171"/>
      <c r="AC119" s="172"/>
      <c r="AD119" s="172"/>
      <c r="AE119" s="172"/>
      <c r="AF119" s="172"/>
      <c r="AG119" s="172"/>
      <c r="AH119" s="171"/>
      <c r="AI119" s="171"/>
      <c r="AJ119" s="172"/>
      <c r="AK119" s="172"/>
      <c r="AL119" s="172"/>
      <c r="AM119" s="172"/>
      <c r="AN119" s="172"/>
      <c r="AO119" s="171"/>
      <c r="AP119" s="171"/>
      <c r="AQ119" s="172"/>
      <c r="AR119" s="172"/>
      <c r="AS119" s="172"/>
      <c r="AT119" s="172"/>
      <c r="AU119" s="172"/>
      <c r="AW119" s="173">
        <f>COUNTIF($Q119:$AU119,"a")</f>
        <v>0</v>
      </c>
      <c r="AX119" s="173">
        <f>COUNTIF($Q119:$AU119,"b")</f>
        <v>0</v>
      </c>
      <c r="AY119" s="173">
        <f>COUNTIF($Q119:$AU119,"c")</f>
        <v>0</v>
      </c>
      <c r="AZ119" s="173">
        <f>COUNTIF($Q119:$AU119,"d")</f>
        <v>0</v>
      </c>
      <c r="BA119" s="173">
        <f>COUNTIF($Q119:$AU119,"e")</f>
        <v>0</v>
      </c>
      <c r="BB119" s="173">
        <f>COUNTIF($Q119:$AU119,"f")</f>
        <v>0</v>
      </c>
      <c r="BC119" s="173">
        <f>COUNTIF($Q119:$AU119,"g")</f>
        <v>0</v>
      </c>
      <c r="BD119" s="173">
        <f>COUNTIF($Q119:$AU119,"h")</f>
        <v>0</v>
      </c>
      <c r="BE119" s="173">
        <f>COUNTIF($Q119:$AU119,"i")</f>
        <v>0</v>
      </c>
      <c r="BF119" s="173">
        <f>COUNTIF($Q119:$AU119,"j")</f>
        <v>0</v>
      </c>
      <c r="BG119" s="173">
        <f>COUNTIF($Q119:$AU119,"k")</f>
        <v>0</v>
      </c>
      <c r="BH119" s="173">
        <f>COUNTIF($Q119:$AU119,"l")</f>
        <v>0</v>
      </c>
      <c r="BI119" s="173">
        <f>COUNTIF($Q119:$AU119,"m")</f>
        <v>0</v>
      </c>
      <c r="BJ119" s="173">
        <f>COUNTIF($Q119:$AU119,"n")</f>
        <v>0</v>
      </c>
      <c r="BK119" s="173">
        <f>COUNTIF($Q119:$AU119,"o")</f>
        <v>0</v>
      </c>
      <c r="BL119" s="173" t="str">
        <f t="shared" si="416"/>
        <v>0</v>
      </c>
      <c r="BM119" s="173" t="str">
        <f t="shared" si="417"/>
        <v>0</v>
      </c>
      <c r="BN119" s="173" t="str">
        <f t="shared" si="418"/>
        <v>0</v>
      </c>
      <c r="BO119" s="173" t="str">
        <f t="shared" si="419"/>
        <v>0</v>
      </c>
      <c r="BP119" s="173" t="str">
        <f t="shared" si="420"/>
        <v>0</v>
      </c>
      <c r="BQ119" s="173" t="str">
        <f t="shared" si="421"/>
        <v>0</v>
      </c>
      <c r="BR119" s="173" t="str">
        <f t="shared" si="422"/>
        <v>0</v>
      </c>
      <c r="BS119" s="173" t="str">
        <f t="shared" si="423"/>
        <v>0</v>
      </c>
      <c r="BT119" s="173" t="str">
        <f t="shared" si="424"/>
        <v>0</v>
      </c>
      <c r="BU119" s="173" t="str">
        <f t="shared" si="425"/>
        <v>0</v>
      </c>
      <c r="BV119" s="173" t="str">
        <f t="shared" si="426"/>
        <v>0</v>
      </c>
      <c r="BW119" s="173" t="str">
        <f t="shared" si="427"/>
        <v>0</v>
      </c>
      <c r="BX119" s="173" t="str">
        <f t="shared" si="428"/>
        <v>0</v>
      </c>
      <c r="BY119" s="173" t="str">
        <f t="shared" si="429"/>
        <v>0</v>
      </c>
      <c r="BZ119" s="173" t="str">
        <f t="shared" si="430"/>
        <v>0</v>
      </c>
      <c r="CB119" s="176"/>
    </row>
    <row r="120" spans="1:80" ht="20.100000000000001" customHeight="1" thickBot="1">
      <c r="A120" s="174"/>
      <c r="B120" s="78" t="s">
        <v>64</v>
      </c>
      <c r="C120" s="78">
        <v>2.4305555555555556E-2</v>
      </c>
      <c r="D120" s="81" t="s">
        <v>413</v>
      </c>
      <c r="E120" s="81" t="s">
        <v>414</v>
      </c>
      <c r="F120" s="81" t="s">
        <v>415</v>
      </c>
      <c r="G120" s="81" t="s">
        <v>416</v>
      </c>
      <c r="H120" s="81" t="s">
        <v>417</v>
      </c>
      <c r="I120" s="111">
        <v>110</v>
      </c>
      <c r="J120" s="111">
        <f>$I120*'Campaign Total'!$F$47</f>
        <v>110</v>
      </c>
      <c r="K120" s="213">
        <f>I120/1.95583</f>
        <v>56.242106931584033</v>
      </c>
      <c r="L120" s="213">
        <f>J120/1.95583</f>
        <v>56.242106931584033</v>
      </c>
      <c r="M120" s="169">
        <f>SUM(AW120:BK120)</f>
        <v>0</v>
      </c>
      <c r="N120" s="220">
        <f>SUM(BL120:BZ120)</f>
        <v>0</v>
      </c>
      <c r="O120" s="222">
        <f t="shared" si="336"/>
        <v>0</v>
      </c>
      <c r="Q120" s="175"/>
      <c r="R120" s="175"/>
      <c r="S120" s="175"/>
      <c r="T120" s="171"/>
      <c r="U120" s="171"/>
      <c r="V120" s="175"/>
      <c r="W120" s="175"/>
      <c r="X120" s="175"/>
      <c r="Y120" s="175"/>
      <c r="Z120" s="175"/>
      <c r="AA120" s="171"/>
      <c r="AB120" s="171"/>
      <c r="AC120" s="175"/>
      <c r="AD120" s="175"/>
      <c r="AE120" s="175"/>
      <c r="AF120" s="175"/>
      <c r="AG120" s="175"/>
      <c r="AH120" s="171"/>
      <c r="AI120" s="171"/>
      <c r="AJ120" s="175"/>
      <c r="AK120" s="175"/>
      <c r="AL120" s="175"/>
      <c r="AM120" s="175"/>
      <c r="AN120" s="175"/>
      <c r="AO120" s="171"/>
      <c r="AP120" s="171"/>
      <c r="AQ120" s="175"/>
      <c r="AR120" s="175"/>
      <c r="AS120" s="175"/>
      <c r="AT120" s="175"/>
      <c r="AU120" s="175"/>
      <c r="AW120" s="173">
        <f>COUNTIF($Q120:$AU120,"a")</f>
        <v>0</v>
      </c>
      <c r="AX120" s="173">
        <f>COUNTIF($Q120:$AU120,"b")</f>
        <v>0</v>
      </c>
      <c r="AY120" s="173">
        <f>COUNTIF($Q120:$AU120,"c")</f>
        <v>0</v>
      </c>
      <c r="AZ120" s="173">
        <f>COUNTIF($Q120:$AU120,"d")</f>
        <v>0</v>
      </c>
      <c r="BA120" s="173">
        <f>COUNTIF($Q120:$AU120,"e")</f>
        <v>0</v>
      </c>
      <c r="BB120" s="173">
        <f>COUNTIF($Q120:$AU120,"f")</f>
        <v>0</v>
      </c>
      <c r="BC120" s="173">
        <f>COUNTIF($Q120:$AU120,"g")</f>
        <v>0</v>
      </c>
      <c r="BD120" s="173">
        <f>COUNTIF($Q120:$AU120,"h")</f>
        <v>0</v>
      </c>
      <c r="BE120" s="173">
        <f>COUNTIF($Q120:$AU120,"i")</f>
        <v>0</v>
      </c>
      <c r="BF120" s="173">
        <f>COUNTIF($Q120:$AU120,"j")</f>
        <v>0</v>
      </c>
      <c r="BG120" s="173">
        <f>COUNTIF($Q120:$AU120,"k")</f>
        <v>0</v>
      </c>
      <c r="BH120" s="173">
        <f>COUNTIF($Q120:$AU120,"l")</f>
        <v>0</v>
      </c>
      <c r="BI120" s="173">
        <f>COUNTIF($Q120:$AU120,"m")</f>
        <v>0</v>
      </c>
      <c r="BJ120" s="173">
        <f>COUNTIF($Q120:$AU120,"n")</f>
        <v>0</v>
      </c>
      <c r="BK120" s="173">
        <f>COUNTIF($Q120:$AU120,"o")</f>
        <v>0</v>
      </c>
      <c r="BL120" s="173" t="str">
        <f t="shared" si="401"/>
        <v>0</v>
      </c>
      <c r="BM120" s="173" t="str">
        <f t="shared" si="402"/>
        <v>0</v>
      </c>
      <c r="BN120" s="173" t="str">
        <f t="shared" si="403"/>
        <v>0</v>
      </c>
      <c r="BO120" s="173" t="str">
        <f t="shared" si="404"/>
        <v>0</v>
      </c>
      <c r="BP120" s="173" t="str">
        <f t="shared" si="405"/>
        <v>0</v>
      </c>
      <c r="BQ120" s="173" t="str">
        <f t="shared" si="406"/>
        <v>0</v>
      </c>
      <c r="BR120" s="173" t="str">
        <f t="shared" si="407"/>
        <v>0</v>
      </c>
      <c r="BS120" s="173" t="str">
        <f t="shared" si="408"/>
        <v>0</v>
      </c>
      <c r="BT120" s="173" t="str">
        <f t="shared" si="409"/>
        <v>0</v>
      </c>
      <c r="BU120" s="173" t="str">
        <f t="shared" si="410"/>
        <v>0</v>
      </c>
      <c r="BV120" s="173" t="str">
        <f t="shared" si="411"/>
        <v>0</v>
      </c>
      <c r="BW120" s="173" t="str">
        <f t="shared" si="412"/>
        <v>0</v>
      </c>
      <c r="BX120" s="173" t="str">
        <f t="shared" si="413"/>
        <v>0</v>
      </c>
      <c r="BY120" s="173" t="str">
        <f t="shared" si="414"/>
        <v>0</v>
      </c>
      <c r="BZ120" s="173" t="str">
        <f t="shared" si="415"/>
        <v>0</v>
      </c>
      <c r="CB120" s="176"/>
    </row>
    <row r="121" spans="1:80" ht="19.5" customHeight="1" thickBot="1">
      <c r="A121" s="174"/>
      <c r="B121" s="77" t="s">
        <v>63</v>
      </c>
      <c r="C121" s="77">
        <v>2.7777777777777776E-2</v>
      </c>
      <c r="D121" s="248" t="s">
        <v>295</v>
      </c>
      <c r="E121" s="249"/>
      <c r="F121" s="249"/>
      <c r="G121" s="249"/>
      <c r="H121" s="250"/>
      <c r="I121" s="109"/>
      <c r="J121" s="109"/>
      <c r="K121" s="214"/>
      <c r="L121" s="214"/>
      <c r="M121" s="169"/>
      <c r="N121" s="220"/>
      <c r="O121" s="222"/>
      <c r="Q121" s="172"/>
      <c r="R121" s="172"/>
      <c r="S121" s="172"/>
      <c r="T121" s="171"/>
      <c r="U121" s="171"/>
      <c r="V121" s="172"/>
      <c r="W121" s="172"/>
      <c r="X121" s="172"/>
      <c r="Y121" s="172"/>
      <c r="Z121" s="172"/>
      <c r="AA121" s="171"/>
      <c r="AB121" s="171"/>
      <c r="AC121" s="172"/>
      <c r="AD121" s="172"/>
      <c r="AE121" s="172"/>
      <c r="AF121" s="172"/>
      <c r="AG121" s="172"/>
      <c r="AH121" s="171"/>
      <c r="AI121" s="171"/>
      <c r="AJ121" s="172"/>
      <c r="AK121" s="172"/>
      <c r="AL121" s="172"/>
      <c r="AM121" s="172"/>
      <c r="AN121" s="172"/>
      <c r="AO121" s="171"/>
      <c r="AP121" s="171"/>
      <c r="AQ121" s="172"/>
      <c r="AR121" s="172"/>
      <c r="AS121" s="172"/>
      <c r="AT121" s="172"/>
      <c r="AU121" s="172"/>
      <c r="AW121" s="173">
        <f>COUNTIF($Q121:$AU121,"a")</f>
        <v>0</v>
      </c>
      <c r="AX121" s="173">
        <f>COUNTIF($Q121:$AU121,"b")</f>
        <v>0</v>
      </c>
      <c r="AY121" s="173">
        <f>COUNTIF($Q121:$AU121,"c")</f>
        <v>0</v>
      </c>
      <c r="AZ121" s="173">
        <f>COUNTIF($Q121:$AU121,"d")</f>
        <v>0</v>
      </c>
      <c r="BA121" s="173">
        <f>COUNTIF($Q121:$AU121,"e")</f>
        <v>0</v>
      </c>
      <c r="BB121" s="173">
        <f>COUNTIF($Q121:$AU121,"f")</f>
        <v>0</v>
      </c>
      <c r="BC121" s="173">
        <f>COUNTIF($Q121:$AU121,"g")</f>
        <v>0</v>
      </c>
      <c r="BD121" s="173">
        <f>COUNTIF($Q121:$AU121,"h")</f>
        <v>0</v>
      </c>
      <c r="BE121" s="173">
        <f>COUNTIF($Q121:$AU121,"i")</f>
        <v>0</v>
      </c>
      <c r="BF121" s="173">
        <f>COUNTIF($Q121:$AU121,"j")</f>
        <v>0</v>
      </c>
      <c r="BG121" s="173">
        <f>COUNTIF($Q121:$AU121,"k")</f>
        <v>0</v>
      </c>
      <c r="BH121" s="173">
        <f>COUNTIF($Q121:$AU121,"l")</f>
        <v>0</v>
      </c>
      <c r="BI121" s="173">
        <f>COUNTIF($Q121:$AU121,"m")</f>
        <v>0</v>
      </c>
      <c r="BJ121" s="173">
        <f>COUNTIF($Q121:$AU121,"n")</f>
        <v>0</v>
      </c>
      <c r="BK121" s="173">
        <f>COUNTIF($Q121:$AU121,"o")</f>
        <v>0</v>
      </c>
      <c r="BL121" s="173" t="str">
        <f t="shared" si="401"/>
        <v>0</v>
      </c>
      <c r="BM121" s="173" t="str">
        <f t="shared" si="402"/>
        <v>0</v>
      </c>
      <c r="BN121" s="173" t="str">
        <f t="shared" si="403"/>
        <v>0</v>
      </c>
      <c r="BO121" s="173" t="str">
        <f t="shared" si="404"/>
        <v>0</v>
      </c>
      <c r="BP121" s="173" t="str">
        <f t="shared" si="405"/>
        <v>0</v>
      </c>
      <c r="BQ121" s="173" t="str">
        <f t="shared" si="406"/>
        <v>0</v>
      </c>
      <c r="BR121" s="173" t="str">
        <f t="shared" si="407"/>
        <v>0</v>
      </c>
      <c r="BS121" s="173" t="str">
        <f t="shared" si="408"/>
        <v>0</v>
      </c>
      <c r="BT121" s="173" t="str">
        <f t="shared" si="409"/>
        <v>0</v>
      </c>
      <c r="BU121" s="173" t="str">
        <f t="shared" si="410"/>
        <v>0</v>
      </c>
      <c r="BV121" s="173" t="str">
        <f t="shared" si="411"/>
        <v>0</v>
      </c>
      <c r="BW121" s="173" t="str">
        <f t="shared" si="412"/>
        <v>0</v>
      </c>
      <c r="BX121" s="173" t="str">
        <f t="shared" si="413"/>
        <v>0</v>
      </c>
      <c r="BY121" s="173" t="str">
        <f t="shared" si="414"/>
        <v>0</v>
      </c>
      <c r="BZ121" s="173" t="str">
        <f t="shared" si="415"/>
        <v>0</v>
      </c>
    </row>
    <row r="122" spans="1:80" ht="20.100000000000001" customHeight="1" thickBot="1">
      <c r="A122" s="174"/>
      <c r="B122" s="77" t="s">
        <v>63</v>
      </c>
      <c r="C122" s="77">
        <v>4.1666666666666664E-2</v>
      </c>
      <c r="D122" s="248" t="s">
        <v>330</v>
      </c>
      <c r="E122" s="249"/>
      <c r="F122" s="249"/>
      <c r="G122" s="249"/>
      <c r="H122" s="250"/>
      <c r="I122" s="109"/>
      <c r="J122" s="109"/>
      <c r="K122" s="214"/>
      <c r="L122" s="214"/>
      <c r="M122" s="169"/>
      <c r="N122" s="220"/>
      <c r="O122" s="222"/>
      <c r="Q122" s="172"/>
      <c r="R122" s="172"/>
      <c r="S122" s="172"/>
      <c r="T122" s="171"/>
      <c r="U122" s="171"/>
      <c r="V122" s="172"/>
      <c r="W122" s="172"/>
      <c r="X122" s="172"/>
      <c r="Y122" s="172"/>
      <c r="Z122" s="172"/>
      <c r="AA122" s="171"/>
      <c r="AB122" s="171"/>
      <c r="AC122" s="172"/>
      <c r="AD122" s="172"/>
      <c r="AE122" s="172"/>
      <c r="AF122" s="172"/>
      <c r="AG122" s="172"/>
      <c r="AH122" s="171"/>
      <c r="AI122" s="171"/>
      <c r="AJ122" s="172"/>
      <c r="AK122" s="172"/>
      <c r="AL122" s="172"/>
      <c r="AM122" s="172"/>
      <c r="AN122" s="172"/>
      <c r="AO122" s="171"/>
      <c r="AP122" s="171"/>
      <c r="AQ122" s="172"/>
      <c r="AR122" s="172"/>
      <c r="AS122" s="172"/>
      <c r="AT122" s="172"/>
      <c r="AU122" s="172"/>
      <c r="AW122" s="173">
        <f>COUNTIF($Q122:$AU122,"a")</f>
        <v>0</v>
      </c>
      <c r="AX122" s="173">
        <f>COUNTIF($Q122:$AU122,"b")</f>
        <v>0</v>
      </c>
      <c r="AY122" s="173">
        <f>COUNTIF($Q122:$AU122,"c")</f>
        <v>0</v>
      </c>
      <c r="AZ122" s="173">
        <f>COUNTIF($Q122:$AU122,"d")</f>
        <v>0</v>
      </c>
      <c r="BA122" s="173">
        <f>COUNTIF($Q122:$AU122,"e")</f>
        <v>0</v>
      </c>
      <c r="BB122" s="173">
        <f>COUNTIF($Q122:$AU122,"f")</f>
        <v>0</v>
      </c>
      <c r="BC122" s="173">
        <f>COUNTIF($Q122:$AU122,"g")</f>
        <v>0</v>
      </c>
      <c r="BD122" s="173">
        <f>COUNTIF($Q122:$AU122,"h")</f>
        <v>0</v>
      </c>
      <c r="BE122" s="173">
        <f>COUNTIF($Q122:$AU122,"i")</f>
        <v>0</v>
      </c>
      <c r="BF122" s="173">
        <f>COUNTIF($Q122:$AU122,"j")</f>
        <v>0</v>
      </c>
      <c r="BG122" s="173">
        <f>COUNTIF($Q122:$AU122,"k")</f>
        <v>0</v>
      </c>
      <c r="BH122" s="173">
        <f>COUNTIF($Q122:$AU122,"l")</f>
        <v>0</v>
      </c>
      <c r="BI122" s="173">
        <f>COUNTIF($Q122:$AU122,"m")</f>
        <v>0</v>
      </c>
      <c r="BJ122" s="173">
        <f>COUNTIF($Q122:$AU122,"n")</f>
        <v>0</v>
      </c>
      <c r="BK122" s="173">
        <f>COUNTIF($Q122:$AU122,"o")</f>
        <v>0</v>
      </c>
      <c r="BL122" s="173" t="str">
        <f t="shared" si="401"/>
        <v>0</v>
      </c>
      <c r="BM122" s="173" t="str">
        <f t="shared" si="402"/>
        <v>0</v>
      </c>
      <c r="BN122" s="173" t="str">
        <f t="shared" si="403"/>
        <v>0</v>
      </c>
      <c r="BO122" s="173" t="str">
        <f t="shared" si="404"/>
        <v>0</v>
      </c>
      <c r="BP122" s="173" t="str">
        <f t="shared" si="405"/>
        <v>0</v>
      </c>
      <c r="BQ122" s="173" t="str">
        <f t="shared" si="406"/>
        <v>0</v>
      </c>
      <c r="BR122" s="173" t="str">
        <f t="shared" si="407"/>
        <v>0</v>
      </c>
      <c r="BS122" s="173" t="str">
        <f t="shared" si="408"/>
        <v>0</v>
      </c>
      <c r="BT122" s="173" t="str">
        <f t="shared" si="409"/>
        <v>0</v>
      </c>
      <c r="BU122" s="173" t="str">
        <f t="shared" si="410"/>
        <v>0</v>
      </c>
      <c r="BV122" s="173" t="str">
        <f t="shared" si="411"/>
        <v>0</v>
      </c>
      <c r="BW122" s="173" t="str">
        <f t="shared" si="412"/>
        <v>0</v>
      </c>
      <c r="BX122" s="173" t="str">
        <f t="shared" si="413"/>
        <v>0</v>
      </c>
      <c r="BY122" s="173" t="str">
        <f t="shared" si="414"/>
        <v>0</v>
      </c>
      <c r="BZ122" s="173" t="str">
        <f t="shared" si="415"/>
        <v>0</v>
      </c>
      <c r="CB122" s="176"/>
    </row>
    <row r="123" spans="1:80" ht="18" thickBot="1">
      <c r="A123" s="174"/>
      <c r="B123" s="78" t="s">
        <v>64</v>
      </c>
      <c r="C123" s="78">
        <v>5.2083333333333336E-2</v>
      </c>
      <c r="D123" s="81" t="s">
        <v>406</v>
      </c>
      <c r="E123" s="81" t="s">
        <v>407</v>
      </c>
      <c r="F123" s="81" t="s">
        <v>408</v>
      </c>
      <c r="G123" s="81" t="s">
        <v>409</v>
      </c>
      <c r="H123" s="81" t="s">
        <v>410</v>
      </c>
      <c r="I123" s="111">
        <v>90</v>
      </c>
      <c r="J123" s="111">
        <f>$I123*'Campaign Total'!$F$47</f>
        <v>90</v>
      </c>
      <c r="K123" s="213">
        <f>I123/1.95583</f>
        <v>46.016269307659663</v>
      </c>
      <c r="L123" s="213">
        <f>J123/1.95583</f>
        <v>46.016269307659663</v>
      </c>
      <c r="M123" s="169">
        <f t="shared" si="317"/>
        <v>0</v>
      </c>
      <c r="N123" s="220">
        <f t="shared" si="318"/>
        <v>0</v>
      </c>
      <c r="O123" s="222">
        <f t="shared" si="336"/>
        <v>0</v>
      </c>
      <c r="Q123" s="175"/>
      <c r="R123" s="175"/>
      <c r="S123" s="175"/>
      <c r="T123" s="171"/>
      <c r="U123" s="171"/>
      <c r="V123" s="175"/>
      <c r="W123" s="175"/>
      <c r="X123" s="175"/>
      <c r="Y123" s="175"/>
      <c r="Z123" s="175"/>
      <c r="AA123" s="171"/>
      <c r="AB123" s="171"/>
      <c r="AC123" s="175"/>
      <c r="AD123" s="175"/>
      <c r="AE123" s="175"/>
      <c r="AF123" s="175"/>
      <c r="AG123" s="175"/>
      <c r="AH123" s="171"/>
      <c r="AI123" s="171"/>
      <c r="AJ123" s="175"/>
      <c r="AK123" s="175"/>
      <c r="AL123" s="175"/>
      <c r="AM123" s="175"/>
      <c r="AN123" s="175"/>
      <c r="AO123" s="171"/>
      <c r="AP123" s="171"/>
      <c r="AQ123" s="175"/>
      <c r="AR123" s="175"/>
      <c r="AS123" s="175"/>
      <c r="AT123" s="175"/>
      <c r="AU123" s="175"/>
      <c r="AW123" s="173">
        <f>COUNTIF($Q123:$AU123,"a")</f>
        <v>0</v>
      </c>
      <c r="AX123" s="173">
        <f>COUNTIF($Q123:$AU123,"b")</f>
        <v>0</v>
      </c>
      <c r="AY123" s="173">
        <f>COUNTIF($Q123:$AU123,"c")</f>
        <v>0</v>
      </c>
      <c r="AZ123" s="173">
        <f>COUNTIF($Q123:$AU123,"d")</f>
        <v>0</v>
      </c>
      <c r="BA123" s="173">
        <f>COUNTIF($Q123:$AU123,"e")</f>
        <v>0</v>
      </c>
      <c r="BB123" s="173">
        <f>COUNTIF($Q123:$AU123,"f")</f>
        <v>0</v>
      </c>
      <c r="BC123" s="173">
        <f>COUNTIF($Q123:$AU123,"g")</f>
        <v>0</v>
      </c>
      <c r="BD123" s="173">
        <f>COUNTIF($Q123:$AU123,"h")</f>
        <v>0</v>
      </c>
      <c r="BE123" s="173">
        <f>COUNTIF($Q123:$AU123,"i")</f>
        <v>0</v>
      </c>
      <c r="BF123" s="173">
        <f>COUNTIF($Q123:$AU123,"j")</f>
        <v>0</v>
      </c>
      <c r="BG123" s="173">
        <f>COUNTIF($Q123:$AU123,"k")</f>
        <v>0</v>
      </c>
      <c r="BH123" s="173">
        <f>COUNTIF($Q123:$AU123,"l")</f>
        <v>0</v>
      </c>
      <c r="BI123" s="173">
        <f>COUNTIF($Q123:$AU123,"m")</f>
        <v>0</v>
      </c>
      <c r="BJ123" s="173">
        <f>COUNTIF($Q123:$AU123,"n")</f>
        <v>0</v>
      </c>
      <c r="BK123" s="173">
        <f>COUNTIF($Q123:$AU123,"o")</f>
        <v>0</v>
      </c>
      <c r="BL123" s="173" t="str">
        <f t="shared" si="319"/>
        <v>0</v>
      </c>
      <c r="BM123" s="173" t="str">
        <f t="shared" si="320"/>
        <v>0</v>
      </c>
      <c r="BN123" s="173" t="str">
        <f t="shared" si="321"/>
        <v>0</v>
      </c>
      <c r="BO123" s="173" t="str">
        <f t="shared" si="322"/>
        <v>0</v>
      </c>
      <c r="BP123" s="173" t="str">
        <f t="shared" si="323"/>
        <v>0</v>
      </c>
      <c r="BQ123" s="173" t="str">
        <f t="shared" si="324"/>
        <v>0</v>
      </c>
      <c r="BR123" s="173" t="str">
        <f t="shared" si="325"/>
        <v>0</v>
      </c>
      <c r="BS123" s="173" t="str">
        <f t="shared" si="326"/>
        <v>0</v>
      </c>
      <c r="BT123" s="173" t="str">
        <f t="shared" si="327"/>
        <v>0</v>
      </c>
      <c r="BU123" s="173" t="str">
        <f t="shared" si="328"/>
        <v>0</v>
      </c>
      <c r="BV123" s="173" t="str">
        <f t="shared" si="329"/>
        <v>0</v>
      </c>
      <c r="BW123" s="173" t="str">
        <f t="shared" si="330"/>
        <v>0</v>
      </c>
      <c r="BX123" s="173" t="str">
        <f t="shared" si="331"/>
        <v>0</v>
      </c>
      <c r="BY123" s="173" t="str">
        <f t="shared" si="332"/>
        <v>0</v>
      </c>
      <c r="BZ123" s="173" t="str">
        <f t="shared" si="333"/>
        <v>0</v>
      </c>
      <c r="CB123" s="176"/>
    </row>
    <row r="124" spans="1:80" ht="19.5" customHeight="1" thickBot="1">
      <c r="A124" s="174"/>
      <c r="B124" s="77" t="s">
        <v>63</v>
      </c>
      <c r="C124" s="77">
        <v>5.5555555555555552E-2</v>
      </c>
      <c r="D124" s="248" t="s">
        <v>330</v>
      </c>
      <c r="E124" s="249"/>
      <c r="F124" s="249"/>
      <c r="G124" s="249"/>
      <c r="H124" s="250"/>
      <c r="I124" s="109"/>
      <c r="J124" s="109"/>
      <c r="K124" s="214"/>
      <c r="L124" s="214"/>
      <c r="M124" s="169"/>
      <c r="N124" s="220"/>
      <c r="O124" s="222"/>
      <c r="Q124" s="172"/>
      <c r="R124" s="172"/>
      <c r="S124" s="172"/>
      <c r="T124" s="171"/>
      <c r="U124" s="171"/>
      <c r="V124" s="172"/>
      <c r="W124" s="172"/>
      <c r="X124" s="172"/>
      <c r="Y124" s="172"/>
      <c r="Z124" s="172"/>
      <c r="AA124" s="171"/>
      <c r="AB124" s="171"/>
      <c r="AC124" s="172"/>
      <c r="AD124" s="172"/>
      <c r="AE124" s="172"/>
      <c r="AF124" s="172"/>
      <c r="AG124" s="172"/>
      <c r="AH124" s="171"/>
      <c r="AI124" s="171"/>
      <c r="AJ124" s="172"/>
      <c r="AK124" s="172"/>
      <c r="AL124" s="172"/>
      <c r="AM124" s="172"/>
      <c r="AN124" s="172"/>
      <c r="AO124" s="171"/>
      <c r="AP124" s="171"/>
      <c r="AQ124" s="172"/>
      <c r="AR124" s="172"/>
      <c r="AS124" s="172"/>
      <c r="AT124" s="172"/>
      <c r="AU124" s="172"/>
      <c r="AW124" s="173">
        <f>COUNTIF($Q124:$AU124,"a")</f>
        <v>0</v>
      </c>
      <c r="AX124" s="173">
        <f>COUNTIF($Q124:$AU124,"b")</f>
        <v>0</v>
      </c>
      <c r="AY124" s="173">
        <f>COUNTIF($Q124:$AU124,"c")</f>
        <v>0</v>
      </c>
      <c r="AZ124" s="173">
        <f>COUNTIF($Q124:$AU124,"d")</f>
        <v>0</v>
      </c>
      <c r="BA124" s="173">
        <f>COUNTIF($Q124:$AU124,"e")</f>
        <v>0</v>
      </c>
      <c r="BB124" s="173">
        <f>COUNTIF($Q124:$AU124,"f")</f>
        <v>0</v>
      </c>
      <c r="BC124" s="173">
        <f>COUNTIF($Q124:$AU124,"g")</f>
        <v>0</v>
      </c>
      <c r="BD124" s="173">
        <f>COUNTIF($Q124:$AU124,"h")</f>
        <v>0</v>
      </c>
      <c r="BE124" s="173">
        <f>COUNTIF($Q124:$AU124,"i")</f>
        <v>0</v>
      </c>
      <c r="BF124" s="173">
        <f>COUNTIF($Q124:$AU124,"j")</f>
        <v>0</v>
      </c>
      <c r="BG124" s="173">
        <f>COUNTIF($Q124:$AU124,"k")</f>
        <v>0</v>
      </c>
      <c r="BH124" s="173">
        <f>COUNTIF($Q124:$AU124,"l")</f>
        <v>0</v>
      </c>
      <c r="BI124" s="173">
        <f>COUNTIF($Q124:$AU124,"m")</f>
        <v>0</v>
      </c>
      <c r="BJ124" s="173">
        <f>COUNTIF($Q124:$AU124,"n")</f>
        <v>0</v>
      </c>
      <c r="BK124" s="173">
        <f>COUNTIF($Q124:$AU124,"o")</f>
        <v>0</v>
      </c>
      <c r="BL124" s="173" t="str">
        <f t="shared" si="319"/>
        <v>0</v>
      </c>
      <c r="BM124" s="173" t="str">
        <f t="shared" si="320"/>
        <v>0</v>
      </c>
      <c r="BN124" s="173" t="str">
        <f t="shared" si="321"/>
        <v>0</v>
      </c>
      <c r="BO124" s="173" t="str">
        <f t="shared" si="322"/>
        <v>0</v>
      </c>
      <c r="BP124" s="173" t="str">
        <f t="shared" si="323"/>
        <v>0</v>
      </c>
      <c r="BQ124" s="173" t="str">
        <f t="shared" si="324"/>
        <v>0</v>
      </c>
      <c r="BR124" s="173" t="str">
        <f t="shared" si="325"/>
        <v>0</v>
      </c>
      <c r="BS124" s="173" t="str">
        <f t="shared" si="326"/>
        <v>0</v>
      </c>
      <c r="BT124" s="173" t="str">
        <f t="shared" si="327"/>
        <v>0</v>
      </c>
      <c r="BU124" s="173" t="str">
        <f t="shared" si="328"/>
        <v>0</v>
      </c>
      <c r="BV124" s="173" t="str">
        <f t="shared" si="329"/>
        <v>0</v>
      </c>
      <c r="BW124" s="173" t="str">
        <f t="shared" si="330"/>
        <v>0</v>
      </c>
      <c r="BX124" s="173" t="str">
        <f t="shared" si="331"/>
        <v>0</v>
      </c>
      <c r="BY124" s="173" t="str">
        <f t="shared" si="332"/>
        <v>0</v>
      </c>
      <c r="BZ124" s="173" t="str">
        <f t="shared" si="333"/>
        <v>0</v>
      </c>
      <c r="CB124" s="176"/>
    </row>
    <row r="125" spans="1:80" ht="18" thickBot="1">
      <c r="A125" s="174"/>
      <c r="B125" s="78" t="s">
        <v>64</v>
      </c>
      <c r="C125" s="78">
        <v>6.9444444444444448E-2</v>
      </c>
      <c r="D125" s="81" t="s">
        <v>436</v>
      </c>
      <c r="E125" s="81" t="s">
        <v>437</v>
      </c>
      <c r="F125" s="81" t="s">
        <v>438</v>
      </c>
      <c r="G125" s="81" t="s">
        <v>439</v>
      </c>
      <c r="H125" s="81" t="s">
        <v>440</v>
      </c>
      <c r="I125" s="111">
        <v>80</v>
      </c>
      <c r="J125" s="111">
        <f>$I125*'Campaign Total'!$F$47</f>
        <v>80</v>
      </c>
      <c r="K125" s="213">
        <f>I125/1.95583</f>
        <v>40.903350495697481</v>
      </c>
      <c r="L125" s="213">
        <f>J125/1.95583</f>
        <v>40.903350495697481</v>
      </c>
      <c r="M125" s="169">
        <f t="shared" ref="M125" si="431">SUM(AW125:BK125)</f>
        <v>0</v>
      </c>
      <c r="N125" s="220">
        <f t="shared" ref="N125" si="432">SUM(BL125:BZ125)</f>
        <v>0</v>
      </c>
      <c r="O125" s="222">
        <f t="shared" si="336"/>
        <v>0</v>
      </c>
      <c r="Q125" s="175"/>
      <c r="R125" s="175"/>
      <c r="S125" s="175"/>
      <c r="T125" s="171"/>
      <c r="U125" s="171"/>
      <c r="V125" s="175"/>
      <c r="W125" s="175"/>
      <c r="X125" s="175"/>
      <c r="Y125" s="175"/>
      <c r="Z125" s="175"/>
      <c r="AA125" s="171"/>
      <c r="AB125" s="171"/>
      <c r="AC125" s="175"/>
      <c r="AD125" s="175"/>
      <c r="AE125" s="175"/>
      <c r="AF125" s="175"/>
      <c r="AG125" s="175"/>
      <c r="AH125" s="171"/>
      <c r="AI125" s="171"/>
      <c r="AJ125" s="175"/>
      <c r="AK125" s="175"/>
      <c r="AL125" s="175"/>
      <c r="AM125" s="175"/>
      <c r="AN125" s="175"/>
      <c r="AO125" s="171"/>
      <c r="AP125" s="171"/>
      <c r="AQ125" s="175"/>
      <c r="AR125" s="175"/>
      <c r="AS125" s="175"/>
      <c r="AT125" s="175"/>
      <c r="AU125" s="175"/>
      <c r="AW125" s="173">
        <f>COUNTIF($Q125:$AU125,"a")</f>
        <v>0</v>
      </c>
      <c r="AX125" s="173">
        <f>COUNTIF($Q125:$AU125,"b")</f>
        <v>0</v>
      </c>
      <c r="AY125" s="173">
        <f>COUNTIF($Q125:$AU125,"c")</f>
        <v>0</v>
      </c>
      <c r="AZ125" s="173">
        <f>COUNTIF($Q125:$AU125,"d")</f>
        <v>0</v>
      </c>
      <c r="BA125" s="173">
        <f>COUNTIF($Q125:$AU125,"e")</f>
        <v>0</v>
      </c>
      <c r="BB125" s="173">
        <f>COUNTIF($Q125:$AU125,"f")</f>
        <v>0</v>
      </c>
      <c r="BC125" s="173">
        <f>COUNTIF($Q125:$AU125,"g")</f>
        <v>0</v>
      </c>
      <c r="BD125" s="173">
        <f>COUNTIF($Q125:$AU125,"h")</f>
        <v>0</v>
      </c>
      <c r="BE125" s="173">
        <f>COUNTIF($Q125:$AU125,"i")</f>
        <v>0</v>
      </c>
      <c r="BF125" s="173">
        <f>COUNTIF($Q125:$AU125,"j")</f>
        <v>0</v>
      </c>
      <c r="BG125" s="173">
        <f>COUNTIF($Q125:$AU125,"k")</f>
        <v>0</v>
      </c>
      <c r="BH125" s="173">
        <f>COUNTIF($Q125:$AU125,"l")</f>
        <v>0</v>
      </c>
      <c r="BI125" s="173">
        <f>COUNTIF($Q125:$AU125,"m")</f>
        <v>0</v>
      </c>
      <c r="BJ125" s="173">
        <f>COUNTIF($Q125:$AU125,"n")</f>
        <v>0</v>
      </c>
      <c r="BK125" s="173">
        <f>COUNTIF($Q125:$AU125,"o")</f>
        <v>0</v>
      </c>
      <c r="BL125" s="173" t="str">
        <f t="shared" ref="BL125:BL126" si="433">IF(AW125&gt;0,($J125*AW125*$F$14),"0")</f>
        <v>0</v>
      </c>
      <c r="BM125" s="173" t="str">
        <f t="shared" ref="BM125:BM126" si="434">IF(AX125&gt;0,($J125*AX125*$F$15),"0")</f>
        <v>0</v>
      </c>
      <c r="BN125" s="173" t="str">
        <f t="shared" ref="BN125:BN126" si="435">IF(AY125&gt;0,($J125*AY125*$F$16),"0")</f>
        <v>0</v>
      </c>
      <c r="BO125" s="173" t="str">
        <f t="shared" ref="BO125:BO126" si="436">IF(AZ125&gt;0,($J125*AZ125*$F$17),"0")</f>
        <v>0</v>
      </c>
      <c r="BP125" s="173" t="str">
        <f t="shared" ref="BP125:BP126" si="437">IF(BA125&gt;0,($J125*BA125*$F$17),"0")</f>
        <v>0</v>
      </c>
      <c r="BQ125" s="173" t="str">
        <f t="shared" ref="BQ125:BQ126" si="438">IF(BB125&gt;0,($J125*BB125*$F$19),"0")</f>
        <v>0</v>
      </c>
      <c r="BR125" s="173" t="str">
        <f t="shared" ref="BR125:BR126" si="439">IF(BC125&gt;0,($J125*BC125*$F$20),"0")</f>
        <v>0</v>
      </c>
      <c r="BS125" s="173" t="str">
        <f t="shared" ref="BS125:BS126" si="440">IF(BD125&gt;0,($J125*BD125*$F$21),"0")</f>
        <v>0</v>
      </c>
      <c r="BT125" s="173" t="str">
        <f t="shared" ref="BT125:BT126" si="441">IF(BE125&gt;0,($J125*BE125*$F$22),"0")</f>
        <v>0</v>
      </c>
      <c r="BU125" s="173" t="str">
        <f t="shared" ref="BU125:BU126" si="442">IF(BF125&gt;0,($J125*BF125*$F$23),"0")</f>
        <v>0</v>
      </c>
      <c r="BV125" s="173" t="str">
        <f t="shared" ref="BV125:BV126" si="443">IF(BG125&gt;0,($J125*BG125*$F$24),"0")</f>
        <v>0</v>
      </c>
      <c r="BW125" s="173" t="str">
        <f t="shared" ref="BW125:BW126" si="444">IF(BH125&gt;0,($J125*BH125*$F$25),"0")</f>
        <v>0</v>
      </c>
      <c r="BX125" s="173" t="str">
        <f t="shared" ref="BX125:BX126" si="445">IF(BI125&gt;0,($J125*BI125*$F$26),"0")</f>
        <v>0</v>
      </c>
      <c r="BY125" s="173" t="str">
        <f t="shared" ref="BY125:BY126" si="446">IF(BJ125&gt;0,($J125*BJ125*$F$27),"0")</f>
        <v>0</v>
      </c>
      <c r="BZ125" s="173" t="str">
        <f t="shared" ref="BZ125:BZ126" si="447">IF(BK125&gt;0,($J125*BK125*$F$28),"0")</f>
        <v>0</v>
      </c>
      <c r="CB125" s="176"/>
    </row>
    <row r="126" spans="1:80" ht="20.100000000000001" customHeight="1" thickBot="1">
      <c r="A126" s="174"/>
      <c r="B126" s="77" t="s">
        <v>63</v>
      </c>
      <c r="C126" s="77">
        <v>7.2916666666666671E-2</v>
      </c>
      <c r="D126" s="248" t="s">
        <v>330</v>
      </c>
      <c r="E126" s="249"/>
      <c r="F126" s="249"/>
      <c r="G126" s="249"/>
      <c r="H126" s="250"/>
      <c r="I126" s="109"/>
      <c r="J126" s="109"/>
      <c r="K126" s="109"/>
      <c r="L126" s="109"/>
      <c r="M126" s="169"/>
      <c r="N126" s="220"/>
      <c r="O126" s="222"/>
      <c r="Q126" s="172"/>
      <c r="R126" s="172"/>
      <c r="S126" s="172"/>
      <c r="T126" s="171"/>
      <c r="U126" s="171"/>
      <c r="V126" s="172"/>
      <c r="W126" s="172"/>
      <c r="X126" s="172"/>
      <c r="Y126" s="172"/>
      <c r="Z126" s="172"/>
      <c r="AA126" s="171"/>
      <c r="AB126" s="171"/>
      <c r="AC126" s="172"/>
      <c r="AD126" s="172"/>
      <c r="AE126" s="172"/>
      <c r="AF126" s="172"/>
      <c r="AG126" s="172"/>
      <c r="AH126" s="171"/>
      <c r="AI126" s="171"/>
      <c r="AJ126" s="172"/>
      <c r="AK126" s="172"/>
      <c r="AL126" s="172"/>
      <c r="AM126" s="172"/>
      <c r="AN126" s="172"/>
      <c r="AO126" s="171"/>
      <c r="AP126" s="171"/>
      <c r="AQ126" s="172"/>
      <c r="AR126" s="172"/>
      <c r="AS126" s="172"/>
      <c r="AT126" s="172"/>
      <c r="AU126" s="172"/>
      <c r="AW126" s="173">
        <f>COUNTIF($Q126:$AU126,"a")</f>
        <v>0</v>
      </c>
      <c r="AX126" s="173">
        <f>COUNTIF($Q126:$AU126,"b")</f>
        <v>0</v>
      </c>
      <c r="AY126" s="173">
        <f>COUNTIF($Q126:$AU126,"c")</f>
        <v>0</v>
      </c>
      <c r="AZ126" s="173">
        <f>COUNTIF($Q126:$AU126,"d")</f>
        <v>0</v>
      </c>
      <c r="BA126" s="173">
        <f>COUNTIF($Q126:$AU126,"e")</f>
        <v>0</v>
      </c>
      <c r="BB126" s="173">
        <f>COUNTIF($Q126:$AU126,"f")</f>
        <v>0</v>
      </c>
      <c r="BC126" s="173">
        <f>COUNTIF($Q126:$AU126,"g")</f>
        <v>0</v>
      </c>
      <c r="BD126" s="173">
        <f>COUNTIF($Q126:$AU126,"h")</f>
        <v>0</v>
      </c>
      <c r="BE126" s="173">
        <f>COUNTIF($Q126:$AU126,"i")</f>
        <v>0</v>
      </c>
      <c r="BF126" s="173">
        <f>COUNTIF($Q126:$AU126,"j")</f>
        <v>0</v>
      </c>
      <c r="BG126" s="173">
        <f>COUNTIF($Q126:$AU126,"k")</f>
        <v>0</v>
      </c>
      <c r="BH126" s="173">
        <f>COUNTIF($Q126:$AU126,"l")</f>
        <v>0</v>
      </c>
      <c r="BI126" s="173">
        <f>COUNTIF($Q126:$AU126,"m")</f>
        <v>0</v>
      </c>
      <c r="BJ126" s="173">
        <f>COUNTIF($Q126:$AU126,"n")</f>
        <v>0</v>
      </c>
      <c r="BK126" s="173">
        <f>COUNTIF($Q126:$AU126,"o")</f>
        <v>0</v>
      </c>
      <c r="BL126" s="173" t="str">
        <f t="shared" si="433"/>
        <v>0</v>
      </c>
      <c r="BM126" s="173" t="str">
        <f t="shared" si="434"/>
        <v>0</v>
      </c>
      <c r="BN126" s="173" t="str">
        <f t="shared" si="435"/>
        <v>0</v>
      </c>
      <c r="BO126" s="173" t="str">
        <f t="shared" si="436"/>
        <v>0</v>
      </c>
      <c r="BP126" s="173" t="str">
        <f t="shared" si="437"/>
        <v>0</v>
      </c>
      <c r="BQ126" s="173" t="str">
        <f t="shared" si="438"/>
        <v>0</v>
      </c>
      <c r="BR126" s="173" t="str">
        <f t="shared" si="439"/>
        <v>0</v>
      </c>
      <c r="BS126" s="173" t="str">
        <f t="shared" si="440"/>
        <v>0</v>
      </c>
      <c r="BT126" s="173" t="str">
        <f t="shared" si="441"/>
        <v>0</v>
      </c>
      <c r="BU126" s="173" t="str">
        <f t="shared" si="442"/>
        <v>0</v>
      </c>
      <c r="BV126" s="173" t="str">
        <f t="shared" si="443"/>
        <v>0</v>
      </c>
      <c r="BW126" s="173" t="str">
        <f t="shared" si="444"/>
        <v>0</v>
      </c>
      <c r="BX126" s="173" t="str">
        <f t="shared" si="445"/>
        <v>0</v>
      </c>
      <c r="BY126" s="173" t="str">
        <f t="shared" si="446"/>
        <v>0</v>
      </c>
      <c r="BZ126" s="173" t="str">
        <f t="shared" si="447"/>
        <v>0</v>
      </c>
      <c r="CB126" s="176"/>
    </row>
    <row r="127" spans="1:80" ht="19.5" customHeight="1" thickBot="1">
      <c r="A127" s="174"/>
      <c r="B127" s="77" t="s">
        <v>63</v>
      </c>
      <c r="C127" s="77">
        <v>0.125</v>
      </c>
      <c r="D127" s="248" t="s">
        <v>296</v>
      </c>
      <c r="E127" s="249"/>
      <c r="F127" s="249"/>
      <c r="G127" s="249"/>
      <c r="H127" s="250"/>
      <c r="I127" s="109"/>
      <c r="J127" s="109"/>
      <c r="K127" s="109"/>
      <c r="L127" s="109"/>
      <c r="M127" s="169"/>
      <c r="N127" s="220"/>
      <c r="O127" s="222"/>
      <c r="Q127" s="172"/>
      <c r="R127" s="172"/>
      <c r="S127" s="172"/>
      <c r="T127" s="171"/>
      <c r="U127" s="171"/>
      <c r="V127" s="172"/>
      <c r="W127" s="172"/>
      <c r="X127" s="172"/>
      <c r="Y127" s="172"/>
      <c r="Z127" s="172"/>
      <c r="AA127" s="171"/>
      <c r="AB127" s="171"/>
      <c r="AC127" s="172"/>
      <c r="AD127" s="172"/>
      <c r="AE127" s="172"/>
      <c r="AF127" s="172"/>
      <c r="AG127" s="172"/>
      <c r="AH127" s="171"/>
      <c r="AI127" s="171"/>
      <c r="AJ127" s="172"/>
      <c r="AK127" s="172"/>
      <c r="AL127" s="172"/>
      <c r="AM127" s="172"/>
      <c r="AN127" s="172"/>
      <c r="AO127" s="171"/>
      <c r="AP127" s="171"/>
      <c r="AQ127" s="172"/>
      <c r="AR127" s="172"/>
      <c r="AS127" s="172"/>
      <c r="AT127" s="172"/>
      <c r="AU127" s="172"/>
      <c r="AW127" s="173">
        <f>COUNTIF($Q127:$AU127,"a")</f>
        <v>0</v>
      </c>
      <c r="AX127" s="173">
        <f>COUNTIF($Q127:$AU127,"b")</f>
        <v>0</v>
      </c>
      <c r="AY127" s="173">
        <f>COUNTIF($Q127:$AU127,"c")</f>
        <v>0</v>
      </c>
      <c r="AZ127" s="173">
        <f>COUNTIF($Q127:$AU127,"d")</f>
        <v>0</v>
      </c>
      <c r="BA127" s="173">
        <f>COUNTIF($Q127:$AU127,"e")</f>
        <v>0</v>
      </c>
      <c r="BB127" s="173">
        <f>COUNTIF($Q127:$AU127,"f")</f>
        <v>0</v>
      </c>
      <c r="BC127" s="173">
        <f>COUNTIF($Q127:$AU127,"g")</f>
        <v>0</v>
      </c>
      <c r="BD127" s="173">
        <f>COUNTIF($Q127:$AU127,"h")</f>
        <v>0</v>
      </c>
      <c r="BE127" s="173">
        <f>COUNTIF($Q127:$AU127,"i")</f>
        <v>0</v>
      </c>
      <c r="BF127" s="173">
        <f>COUNTIF($Q127:$AU127,"j")</f>
        <v>0</v>
      </c>
      <c r="BG127" s="173">
        <f>COUNTIF($Q127:$AU127,"k")</f>
        <v>0</v>
      </c>
      <c r="BH127" s="173">
        <f>COUNTIF($Q127:$AU127,"l")</f>
        <v>0</v>
      </c>
      <c r="BI127" s="173">
        <f>COUNTIF($Q127:$AU127,"m")</f>
        <v>0</v>
      </c>
      <c r="BJ127" s="173">
        <f>COUNTIF($Q127:$AU127,"n")</f>
        <v>0</v>
      </c>
      <c r="BK127" s="173">
        <f>COUNTIF($Q127:$AU127,"o")</f>
        <v>0</v>
      </c>
      <c r="BL127" s="173" t="str">
        <f t="shared" ref="BL127" si="448">IF(AW127&gt;0,($J127*AW127*$F$14),"0")</f>
        <v>0</v>
      </c>
      <c r="BM127" s="173" t="str">
        <f t="shared" ref="BM127" si="449">IF(AX127&gt;0,($J127*AX127*$F$15),"0")</f>
        <v>0</v>
      </c>
      <c r="BN127" s="173" t="str">
        <f t="shared" ref="BN127" si="450">IF(AY127&gt;0,($J127*AY127*$F$16),"0")</f>
        <v>0</v>
      </c>
      <c r="BO127" s="173" t="str">
        <f t="shared" ref="BO127" si="451">IF(AZ127&gt;0,($J127*AZ127*$F$17),"0")</f>
        <v>0</v>
      </c>
      <c r="BP127" s="173" t="str">
        <f t="shared" ref="BP127" si="452">IF(BA127&gt;0,($J127*BA127*$F$17),"0")</f>
        <v>0</v>
      </c>
      <c r="BQ127" s="173" t="str">
        <f t="shared" ref="BQ127" si="453">IF(BB127&gt;0,($J127*BB127*$F$19),"0")</f>
        <v>0</v>
      </c>
      <c r="BR127" s="173" t="str">
        <f t="shared" ref="BR127" si="454">IF(BC127&gt;0,($J127*BC127*$F$20),"0")</f>
        <v>0</v>
      </c>
      <c r="BS127" s="173" t="str">
        <f t="shared" ref="BS127" si="455">IF(BD127&gt;0,($J127*BD127*$F$21),"0")</f>
        <v>0</v>
      </c>
      <c r="BT127" s="173" t="str">
        <f t="shared" ref="BT127" si="456">IF(BE127&gt;0,($J127*BE127*$F$22),"0")</f>
        <v>0</v>
      </c>
      <c r="BU127" s="173" t="str">
        <f t="shared" ref="BU127" si="457">IF(BF127&gt;0,($J127*BF127*$F$23),"0")</f>
        <v>0</v>
      </c>
      <c r="BV127" s="173" t="str">
        <f t="shared" ref="BV127" si="458">IF(BG127&gt;0,($J127*BG127*$F$24),"0")</f>
        <v>0</v>
      </c>
      <c r="BW127" s="173" t="str">
        <f t="shared" ref="BW127" si="459">IF(BH127&gt;0,($J127*BH127*$F$25),"0")</f>
        <v>0</v>
      </c>
      <c r="BX127" s="173" t="str">
        <f t="shared" ref="BX127" si="460">IF(BI127&gt;0,($J127*BI127*$F$26),"0")</f>
        <v>0</v>
      </c>
      <c r="BY127" s="173" t="str">
        <f t="shared" ref="BY127" si="461">IF(BJ127&gt;0,($J127*BJ127*$F$27),"0")</f>
        <v>0</v>
      </c>
      <c r="BZ127" s="173" t="str">
        <f t="shared" ref="BZ127" si="462">IF(BK127&gt;0,($J127*BK127*$F$28),"0")</f>
        <v>0</v>
      </c>
    </row>
    <row r="128" spans="1:80" ht="19.5" thickBot="1">
      <c r="A128" s="133"/>
      <c r="I128" s="177"/>
      <c r="J128" s="177"/>
      <c r="K128" s="177"/>
      <c r="L128" s="177"/>
      <c r="M128" s="189">
        <f>SUM(M37:M127)</f>
        <v>0</v>
      </c>
      <c r="N128" s="221">
        <f>SUM(N37:N127)</f>
        <v>0</v>
      </c>
      <c r="O128" s="223">
        <f>SUM(O37:O127)</f>
        <v>0</v>
      </c>
      <c r="P128" s="191"/>
      <c r="Q128" s="192">
        <f t="shared" ref="Q128" si="463">COUNTA(Q37:Q127)</f>
        <v>0</v>
      </c>
      <c r="R128" s="192">
        <f t="shared" ref="R128" si="464">COUNTA(R37:R127)</f>
        <v>0</v>
      </c>
      <c r="S128" s="192">
        <f t="shared" ref="S128" si="465">COUNTA(S37:S127)</f>
        <v>0</v>
      </c>
      <c r="T128" s="192">
        <f t="shared" ref="T128" si="466">COUNTA(T37:T127)</f>
        <v>0</v>
      </c>
      <c r="U128" s="192">
        <f t="shared" ref="U128:AU128" si="467">COUNTA(U37:U127)</f>
        <v>0</v>
      </c>
      <c r="V128" s="192">
        <f t="shared" si="467"/>
        <v>0</v>
      </c>
      <c r="W128" s="192">
        <f t="shared" si="467"/>
        <v>0</v>
      </c>
      <c r="X128" s="192">
        <f t="shared" si="467"/>
        <v>0</v>
      </c>
      <c r="Y128" s="192">
        <f t="shared" si="467"/>
        <v>0</v>
      </c>
      <c r="Z128" s="192">
        <f t="shared" si="467"/>
        <v>0</v>
      </c>
      <c r="AA128" s="192">
        <f t="shared" si="467"/>
        <v>0</v>
      </c>
      <c r="AB128" s="192">
        <f t="shared" si="467"/>
        <v>0</v>
      </c>
      <c r="AC128" s="192">
        <f t="shared" ref="AC128:AI128" si="468">COUNTA(AC37:AC127)</f>
        <v>0</v>
      </c>
      <c r="AD128" s="192">
        <f t="shared" si="468"/>
        <v>0</v>
      </c>
      <c r="AE128" s="192">
        <f t="shared" si="468"/>
        <v>0</v>
      </c>
      <c r="AF128" s="192">
        <f t="shared" si="468"/>
        <v>0</v>
      </c>
      <c r="AG128" s="192">
        <f t="shared" si="468"/>
        <v>0</v>
      </c>
      <c r="AH128" s="192">
        <f t="shared" si="468"/>
        <v>0</v>
      </c>
      <c r="AI128" s="192">
        <f t="shared" si="468"/>
        <v>0</v>
      </c>
      <c r="AJ128" s="192">
        <f t="shared" si="467"/>
        <v>0</v>
      </c>
      <c r="AK128" s="192">
        <f t="shared" si="467"/>
        <v>0</v>
      </c>
      <c r="AL128" s="192">
        <f t="shared" si="467"/>
        <v>0</v>
      </c>
      <c r="AM128" s="192">
        <f t="shared" si="467"/>
        <v>0</v>
      </c>
      <c r="AN128" s="192">
        <f t="shared" si="467"/>
        <v>0</v>
      </c>
      <c r="AO128" s="192">
        <f t="shared" si="467"/>
        <v>0</v>
      </c>
      <c r="AP128" s="192">
        <f t="shared" si="467"/>
        <v>0</v>
      </c>
      <c r="AQ128" s="192">
        <f t="shared" si="467"/>
        <v>0</v>
      </c>
      <c r="AR128" s="192">
        <f t="shared" si="467"/>
        <v>0</v>
      </c>
      <c r="AS128" s="192">
        <f t="shared" si="467"/>
        <v>0</v>
      </c>
      <c r="AT128" s="192">
        <f t="shared" si="467"/>
        <v>0</v>
      </c>
      <c r="AU128" s="192">
        <f t="shared" si="467"/>
        <v>0</v>
      </c>
      <c r="AV128" s="134"/>
      <c r="AW128" s="178">
        <f t="shared" ref="AW128:BZ128" si="469">SUM(AW37:AW127)</f>
        <v>0</v>
      </c>
      <c r="AX128" s="178">
        <f t="shared" si="469"/>
        <v>0</v>
      </c>
      <c r="AY128" s="178">
        <f t="shared" si="469"/>
        <v>0</v>
      </c>
      <c r="AZ128" s="178">
        <f t="shared" si="469"/>
        <v>0</v>
      </c>
      <c r="BA128" s="178">
        <f t="shared" si="469"/>
        <v>0</v>
      </c>
      <c r="BB128" s="178">
        <f t="shared" si="469"/>
        <v>0</v>
      </c>
      <c r="BC128" s="178">
        <f t="shared" si="469"/>
        <v>0</v>
      </c>
      <c r="BD128" s="178">
        <f t="shared" si="469"/>
        <v>0</v>
      </c>
      <c r="BE128" s="178">
        <f t="shared" si="469"/>
        <v>0</v>
      </c>
      <c r="BF128" s="178">
        <f t="shared" si="469"/>
        <v>0</v>
      </c>
      <c r="BG128" s="178">
        <f t="shared" si="469"/>
        <v>0</v>
      </c>
      <c r="BH128" s="178">
        <f t="shared" si="469"/>
        <v>0</v>
      </c>
      <c r="BI128" s="178">
        <f t="shared" si="469"/>
        <v>0</v>
      </c>
      <c r="BJ128" s="178">
        <f t="shared" si="469"/>
        <v>0</v>
      </c>
      <c r="BK128" s="178">
        <f t="shared" si="469"/>
        <v>0</v>
      </c>
      <c r="BL128" s="178">
        <f t="shared" si="469"/>
        <v>0</v>
      </c>
      <c r="BM128" s="178">
        <f t="shared" si="469"/>
        <v>0</v>
      </c>
      <c r="BN128" s="178">
        <f t="shared" si="469"/>
        <v>0</v>
      </c>
      <c r="BO128" s="178">
        <f t="shared" si="469"/>
        <v>0</v>
      </c>
      <c r="BP128" s="178">
        <f t="shared" si="469"/>
        <v>0</v>
      </c>
      <c r="BQ128" s="178">
        <f t="shared" si="469"/>
        <v>0</v>
      </c>
      <c r="BR128" s="178">
        <f t="shared" si="469"/>
        <v>0</v>
      </c>
      <c r="BS128" s="178">
        <f t="shared" si="469"/>
        <v>0</v>
      </c>
      <c r="BT128" s="178">
        <f t="shared" si="469"/>
        <v>0</v>
      </c>
      <c r="BU128" s="178">
        <f t="shared" si="469"/>
        <v>0</v>
      </c>
      <c r="BV128" s="178">
        <f t="shared" si="469"/>
        <v>0</v>
      </c>
      <c r="BW128" s="178">
        <f t="shared" si="469"/>
        <v>0</v>
      </c>
      <c r="BX128" s="178">
        <f t="shared" si="469"/>
        <v>0</v>
      </c>
      <c r="BY128" s="178">
        <f t="shared" si="469"/>
        <v>0</v>
      </c>
      <c r="BZ128" s="178">
        <f t="shared" si="469"/>
        <v>0</v>
      </c>
    </row>
    <row r="129" spans="2:15" ht="19.5" thickBot="1">
      <c r="B129" s="133"/>
      <c r="I129" s="179"/>
      <c r="J129" s="179"/>
      <c r="K129" s="179"/>
      <c r="L129" s="179"/>
    </row>
    <row r="130" spans="2:15" ht="18" thickBot="1">
      <c r="M130" s="180"/>
      <c r="N130" s="181"/>
      <c r="O130" s="217"/>
    </row>
    <row r="131" spans="2:15" ht="18" thickBot="1">
      <c r="M131" s="180"/>
      <c r="N131" s="182"/>
      <c r="O131" s="218"/>
    </row>
  </sheetData>
  <sheetProtection selectLockedCells="1"/>
  <protectedRanges>
    <protectedRange password="DB25" sqref="C36:L36" name="filter"/>
  </protectedRanges>
  <dataConsolidate/>
  <mergeCells count="55">
    <mergeCell ref="D70:H70"/>
    <mergeCell ref="D69:H69"/>
    <mergeCell ref="D106:H106"/>
    <mergeCell ref="D118:H118"/>
    <mergeCell ref="D64:H64"/>
    <mergeCell ref="D67:H67"/>
    <mergeCell ref="D85:H85"/>
    <mergeCell ref="D83:H83"/>
    <mergeCell ref="D99:H99"/>
    <mergeCell ref="D116:H116"/>
    <mergeCell ref="D80:H80"/>
    <mergeCell ref="D79:H79"/>
    <mergeCell ref="D74:H74"/>
    <mergeCell ref="D71:H71"/>
    <mergeCell ref="D66:H66"/>
    <mergeCell ref="D107:H107"/>
    <mergeCell ref="D61:H61"/>
    <mergeCell ref="D51:H51"/>
    <mergeCell ref="D58:H58"/>
    <mergeCell ref="D62:H62"/>
    <mergeCell ref="D43:H43"/>
    <mergeCell ref="D45:H45"/>
    <mergeCell ref="D124:H124"/>
    <mergeCell ref="D114:H114"/>
    <mergeCell ref="D127:H127"/>
    <mergeCell ref="D126:H126"/>
    <mergeCell ref="D119:H119"/>
    <mergeCell ref="D121:H121"/>
    <mergeCell ref="D122:H122"/>
    <mergeCell ref="Q34:AU34"/>
    <mergeCell ref="D46:H46"/>
    <mergeCell ref="D60:H60"/>
    <mergeCell ref="D54:H54"/>
    <mergeCell ref="D52:H52"/>
    <mergeCell ref="D56:H56"/>
    <mergeCell ref="Q35:U35"/>
    <mergeCell ref="V35:AB35"/>
    <mergeCell ref="AJ35:AP35"/>
    <mergeCell ref="AQ35:AU35"/>
    <mergeCell ref="AC35:AI35"/>
    <mergeCell ref="D73:H73"/>
    <mergeCell ref="D82:H82"/>
    <mergeCell ref="D97:H97"/>
    <mergeCell ref="D91:H91"/>
    <mergeCell ref="D100:H100"/>
    <mergeCell ref="D94:H94"/>
    <mergeCell ref="D87:H87"/>
    <mergeCell ref="D89:H89"/>
    <mergeCell ref="D110:H110"/>
    <mergeCell ref="D112:H112"/>
    <mergeCell ref="D104:H104"/>
    <mergeCell ref="D109:H109"/>
    <mergeCell ref="D93:H93"/>
    <mergeCell ref="D96:H96"/>
    <mergeCell ref="D102:H102"/>
  </mergeCells>
  <conditionalFormatting sqref="C2:C5 E14:E28">
    <cfRule type="cellIs" dxfId="1" priority="2" operator="equal">
      <formula>0</formula>
    </cfRule>
  </conditionalFormatting>
  <dataValidations count="3">
    <dataValidation type="list" allowBlank="1" showDropDown="1" showInputMessage="1" showErrorMessage="1" sqref="AV57 AV74:AV89 AV114 AV49:AV51 AV72 AV98 AV37:AV47 AV116:AV118 AV120:AV125 AV127 AV59:AV70" xr:uid="{00000000-0002-0000-0100-000000000000}">
      <formula1>$C$14:$C$16</formula1>
    </dataValidation>
    <dataValidation type="list" allowBlank="1" showDropDown="1" showInputMessage="1" showErrorMessage="1" sqref="AV71 AV73" xr:uid="{00000000-0002-0000-0100-000001000000}">
      <formula1>$C$21</formula1>
    </dataValidation>
    <dataValidation type="list" allowBlank="1" showDropDown="1" showInputMessage="1" showErrorMessage="1" sqref="Q37:AU127" xr:uid="{00000000-0002-0000-0100-000002000000}">
      <formula1>$C$14:$C$28</formula1>
    </dataValidation>
  </dataValidations>
  <pageMargins left="0.70866141732283505" right="0.70866141732283505" top="0.74803149606299202" bottom="0.74803149606299202" header="0.31496062992126" footer="0.31496062992126"/>
  <pageSetup paperSize="9" scale="35" orientation="portrait" horizontalDpi="4294967295" verticalDpi="4294967295" r:id="rId1"/>
  <ignoredErrors>
    <ignoredError sqref="F14:F28" evalError="1"/>
    <ignoredError sqref="H31 J126 K38:L125 J70 J100 J116 J114 J112 J109:J110 J104 J99 J96:J97 J93:J94 J89 J87 J85 J82:J83 J79:J80 J77 J73:J75 J64 J60:J62 J58 J56 J54 J51:J52 J49 J45:J47 J43 J41 J107 J102 J91 J71 J67 J39 J69 J66 J106 J118:J119 J121:J122 J124 J38 J125 J123 J120 J108 J68 J40 J72 J92 J103 J42 J44 J48 J50 J53 J55 J57 J59 J63 J65 J76 J78 J81 J84 J86 J88 J90 J95 J98 J101 J105 J111 J113 J115 J117" unlockedFormula="1"/>
    <ignoredError sqref="C5"/>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Y1454"/>
  <sheetViews>
    <sheetView showGridLines="0" zoomScale="55" zoomScaleNormal="55" workbookViewId="0">
      <selection activeCell="L22" sqref="L22"/>
    </sheetView>
  </sheetViews>
  <sheetFormatPr defaultColWidth="12.42578125" defaultRowHeight="17.25" outlineLevelCol="1"/>
  <cols>
    <col min="1" max="1" width="7.28515625" style="1" customWidth="1"/>
    <col min="2" max="2" width="31.28515625" style="1" customWidth="1"/>
    <col min="3" max="3" width="22.28515625" style="1" customWidth="1"/>
    <col min="4" max="4" width="56" style="3" bestFit="1" customWidth="1"/>
    <col min="5" max="5" width="44.28515625" style="3" bestFit="1" customWidth="1"/>
    <col min="6" max="7" width="26.7109375" style="4" customWidth="1"/>
    <col min="8" max="9" width="24.140625" style="1" customWidth="1"/>
    <col min="10" max="10" width="24.5703125" style="1" bestFit="1" customWidth="1"/>
    <col min="11" max="11" width="24.42578125" style="1" bestFit="1" customWidth="1"/>
    <col min="12" max="12" width="24.42578125" style="1" customWidth="1"/>
    <col min="13" max="44" width="5.42578125" style="1" customWidth="1"/>
    <col min="45" max="45" width="10" style="1" customWidth="1"/>
    <col min="46" max="47" width="10" style="1" hidden="1" customWidth="1" outlineLevel="1"/>
    <col min="48" max="48" width="10.28515625" style="1" hidden="1" customWidth="1" outlineLevel="1"/>
    <col min="49" max="50" width="9.7109375" style="1" hidden="1" customWidth="1" outlineLevel="1"/>
    <col min="51" max="52" width="10.28515625" style="1" hidden="1" customWidth="1" outlineLevel="1"/>
    <col min="53" max="53" width="9.28515625" style="1" hidden="1" customWidth="1" outlineLevel="1"/>
    <col min="54" max="54" width="9.42578125" style="1" hidden="1" customWidth="1" outlineLevel="1"/>
    <col min="55" max="55" width="10" style="1" hidden="1" customWidth="1" outlineLevel="1"/>
    <col min="56" max="56" width="9.7109375" style="1" hidden="1" customWidth="1" outlineLevel="1"/>
    <col min="57" max="57" width="10.85546875" style="1" hidden="1" customWidth="1" outlineLevel="1"/>
    <col min="58" max="62" width="10.28515625" style="1" hidden="1" customWidth="1" outlineLevel="1"/>
    <col min="63" max="63" width="10.5703125" style="1" hidden="1" customWidth="1" outlineLevel="1"/>
    <col min="64" max="65" width="10" style="1" hidden="1" customWidth="1" outlineLevel="1"/>
    <col min="66" max="67" width="10.5703125" style="1" hidden="1" customWidth="1" outlineLevel="1"/>
    <col min="68" max="68" width="9.42578125" style="1" hidden="1" customWidth="1" outlineLevel="1"/>
    <col min="69" max="69" width="9.7109375" style="1" hidden="1" customWidth="1" outlineLevel="1"/>
    <col min="70" max="70" width="10.28515625" style="1" hidden="1" customWidth="1" outlineLevel="1"/>
    <col min="71" max="71" width="10" style="1" hidden="1" customWidth="1" outlineLevel="1"/>
    <col min="72" max="72" width="11" style="1" hidden="1" customWidth="1" outlineLevel="1"/>
    <col min="73" max="73" width="1.5703125" style="1" hidden="1" customWidth="1" outlineLevel="1"/>
    <col min="74" max="74" width="10.5703125" style="1" hidden="1" customWidth="1" outlineLevel="1"/>
    <col min="75" max="75" width="0" style="1" hidden="1" customWidth="1" outlineLevel="1"/>
    <col min="76" max="76" width="14.42578125" style="1" bestFit="1" customWidth="1" collapsed="1"/>
    <col min="77" max="16384" width="12.42578125" style="1"/>
  </cols>
  <sheetData>
    <row r="1" spans="2:9">
      <c r="D1" s="1"/>
      <c r="E1" s="1"/>
      <c r="F1" s="1"/>
      <c r="G1" s="1"/>
    </row>
    <row r="2" spans="2:9">
      <c r="B2" s="35" t="s">
        <v>65</v>
      </c>
      <c r="C2" s="48">
        <f>'Campaign Total'!C2</f>
        <v>0</v>
      </c>
      <c r="D2" s="1"/>
      <c r="E2" s="1"/>
      <c r="F2" s="1"/>
      <c r="G2" s="1"/>
    </row>
    <row r="3" spans="2:9">
      <c r="B3" s="35" t="s">
        <v>66</v>
      </c>
      <c r="C3" s="48">
        <f>'Campaign Total'!C3</f>
        <v>0</v>
      </c>
      <c r="D3" s="1"/>
      <c r="E3" s="1"/>
      <c r="F3" s="1"/>
      <c r="G3" s="1"/>
    </row>
    <row r="4" spans="2:9">
      <c r="B4" s="35" t="s">
        <v>67</v>
      </c>
      <c r="C4" s="48">
        <f>'Campaign Total'!C4</f>
        <v>0</v>
      </c>
      <c r="D4" s="1"/>
      <c r="E4" s="1"/>
      <c r="F4" s="1"/>
      <c r="G4" s="1"/>
    </row>
    <row r="5" spans="2:9">
      <c r="B5" s="35" t="s">
        <v>68</v>
      </c>
      <c r="C5" s="48">
        <f>'Campaign Total'!C5</f>
        <v>0</v>
      </c>
      <c r="D5" s="1"/>
      <c r="E5" s="1"/>
      <c r="F5" s="1"/>
      <c r="G5" s="1"/>
    </row>
    <row r="6" spans="2:9" hidden="1">
      <c r="B6" s="3"/>
      <c r="C6" s="3"/>
      <c r="D6" s="5" t="s">
        <v>5</v>
      </c>
      <c r="E6" s="5"/>
      <c r="F6" s="1"/>
      <c r="G6" s="1"/>
    </row>
    <row r="7" spans="2:9" ht="18" hidden="1" thickBot="1">
      <c r="B7" s="18" t="s">
        <v>28</v>
      </c>
      <c r="C7" s="18"/>
      <c r="D7" s="14">
        <v>1</v>
      </c>
      <c r="E7" s="41"/>
      <c r="F7" s="1"/>
      <c r="G7" s="1"/>
    </row>
    <row r="8" spans="2:9" ht="18" hidden="1" thickBot="1">
      <c r="B8" s="19" t="s">
        <v>29</v>
      </c>
      <c r="C8" s="19"/>
      <c r="D8" s="15">
        <v>2</v>
      </c>
      <c r="E8" s="42"/>
    </row>
    <row r="9" spans="2:9" ht="18" hidden="1" thickBot="1">
      <c r="B9" s="20" t="s">
        <v>30</v>
      </c>
      <c r="C9" s="20"/>
      <c r="D9" s="16">
        <v>1.4</v>
      </c>
      <c r="E9" s="43"/>
    </row>
    <row r="10" spans="2:9" ht="35.25" hidden="1" thickBot="1">
      <c r="B10" s="21" t="s">
        <v>31</v>
      </c>
      <c r="C10" s="21"/>
      <c r="D10" s="17">
        <v>1.3</v>
      </c>
      <c r="E10" s="44"/>
    </row>
    <row r="11" spans="2:9">
      <c r="D11" s="1"/>
      <c r="E11" s="1"/>
    </row>
    <row r="12" spans="2:9">
      <c r="D12" s="1"/>
      <c r="F12" s="1"/>
      <c r="G12" s="1"/>
    </row>
    <row r="13" spans="2:9">
      <c r="B13" s="34" t="s">
        <v>50</v>
      </c>
      <c r="C13" s="5" t="s">
        <v>56</v>
      </c>
      <c r="D13" s="5" t="s">
        <v>60</v>
      </c>
      <c r="E13" s="5" t="s">
        <v>77</v>
      </c>
      <c r="F13" s="5" t="s">
        <v>47</v>
      </c>
      <c r="G13" s="5" t="s">
        <v>32</v>
      </c>
      <c r="H13" s="5" t="s">
        <v>473</v>
      </c>
      <c r="I13" s="5" t="s">
        <v>474</v>
      </c>
    </row>
    <row r="14" spans="2:9" ht="20.100000000000001" customHeight="1">
      <c r="B14" s="22" t="s">
        <v>53</v>
      </c>
      <c r="C14" s="10" t="str">
        <f>'Campaign Total'!C14</f>
        <v/>
      </c>
      <c r="D14" s="47">
        <f>'Campaign Total'!D14</f>
        <v>0</v>
      </c>
      <c r="E14" s="48">
        <f>'Campaign Total'!E14</f>
        <v>0</v>
      </c>
      <c r="F14" s="25" t="e">
        <f>'Campaign Total'!F14</f>
        <v>#N/A</v>
      </c>
      <c r="G14" s="61">
        <f>AT$127</f>
        <v>0</v>
      </c>
      <c r="H14" s="31">
        <f>IF(ISNUMBER(BI$127),BI$127,"0")</f>
        <v>0</v>
      </c>
      <c r="I14" s="209">
        <f>H14/1.95583</f>
        <v>0</v>
      </c>
    </row>
    <row r="15" spans="2:9" ht="20.100000000000001" customHeight="1">
      <c r="B15" s="22" t="s">
        <v>53</v>
      </c>
      <c r="C15" s="10" t="str">
        <f>'Campaign Total'!C15</f>
        <v/>
      </c>
      <c r="D15" s="47">
        <f>'Campaign Total'!D15</f>
        <v>0</v>
      </c>
      <c r="E15" s="48">
        <f>'Campaign Total'!E15</f>
        <v>0</v>
      </c>
      <c r="F15" s="25" t="e">
        <f>'Campaign Total'!F15</f>
        <v>#N/A</v>
      </c>
      <c r="G15" s="61">
        <f>AU$127</f>
        <v>0</v>
      </c>
      <c r="H15" s="31">
        <f>IF(ISNUMBER(BJ$127),BJ$127,"0")</f>
        <v>0</v>
      </c>
      <c r="I15" s="209">
        <f t="shared" ref="I15:I29" si="0">H15/1.95583</f>
        <v>0</v>
      </c>
    </row>
    <row r="16" spans="2:9" ht="20.100000000000001" customHeight="1">
      <c r="B16" s="22" t="s">
        <v>53</v>
      </c>
      <c r="C16" s="10" t="str">
        <f>'Campaign Total'!C16</f>
        <v/>
      </c>
      <c r="D16" s="47">
        <f>'Campaign Total'!D16</f>
        <v>0</v>
      </c>
      <c r="E16" s="48">
        <f>'Campaign Total'!E16</f>
        <v>0</v>
      </c>
      <c r="F16" s="25" t="e">
        <f>'Campaign Total'!F16</f>
        <v>#N/A</v>
      </c>
      <c r="G16" s="61">
        <f>AV$127</f>
        <v>0</v>
      </c>
      <c r="H16" s="31">
        <f>IF(ISNUMBER(BK$127),BK$127,"0")</f>
        <v>0</v>
      </c>
      <c r="I16" s="209">
        <f t="shared" si="0"/>
        <v>0</v>
      </c>
    </row>
    <row r="17" spans="2:9" ht="20.100000000000001" customHeight="1">
      <c r="B17" s="22" t="s">
        <v>53</v>
      </c>
      <c r="C17" s="10" t="str">
        <f>'Campaign Total'!C17</f>
        <v/>
      </c>
      <c r="D17" s="47">
        <f>'Campaign Total'!D17</f>
        <v>0</v>
      </c>
      <c r="E17" s="48">
        <f>'Campaign Total'!E17</f>
        <v>0</v>
      </c>
      <c r="F17" s="25" t="e">
        <f>'Campaign Total'!F17</f>
        <v>#N/A</v>
      </c>
      <c r="G17" s="61">
        <f>AW$127</f>
        <v>0</v>
      </c>
      <c r="H17" s="31">
        <f>IF(ISNUMBER(BL$127),BL$127,"0")</f>
        <v>0</v>
      </c>
      <c r="I17" s="209">
        <f t="shared" si="0"/>
        <v>0</v>
      </c>
    </row>
    <row r="18" spans="2:9" ht="20.100000000000001" customHeight="1">
      <c r="B18" s="22" t="s">
        <v>53</v>
      </c>
      <c r="C18" s="10" t="str">
        <f>'Campaign Total'!C18</f>
        <v/>
      </c>
      <c r="D18" s="47">
        <f>'Campaign Total'!D18</f>
        <v>0</v>
      </c>
      <c r="E18" s="48">
        <f>'Campaign Total'!E18</f>
        <v>0</v>
      </c>
      <c r="F18" s="25" t="e">
        <f>'Campaign Total'!F18</f>
        <v>#N/A</v>
      </c>
      <c r="G18" s="61">
        <f>AX$127</f>
        <v>0</v>
      </c>
      <c r="H18" s="31">
        <f>IF(ISNUMBER(BM$127),BM$127,"0")</f>
        <v>0</v>
      </c>
      <c r="I18" s="209">
        <f t="shared" si="0"/>
        <v>0</v>
      </c>
    </row>
    <row r="19" spans="2:9" ht="20.100000000000001" customHeight="1">
      <c r="B19" s="22" t="s">
        <v>53</v>
      </c>
      <c r="C19" s="10" t="str">
        <f>'Campaign Total'!C19</f>
        <v/>
      </c>
      <c r="D19" s="47">
        <f>'Campaign Total'!D19</f>
        <v>0</v>
      </c>
      <c r="E19" s="48">
        <f>'Campaign Total'!E19</f>
        <v>0</v>
      </c>
      <c r="F19" s="25" t="e">
        <f>'Campaign Total'!F19</f>
        <v>#N/A</v>
      </c>
      <c r="G19" s="61">
        <f>AY$127</f>
        <v>0</v>
      </c>
      <c r="H19" s="31">
        <f>IF(ISNUMBER(BN$127),BN$127,"0")</f>
        <v>0</v>
      </c>
      <c r="I19" s="209">
        <f t="shared" si="0"/>
        <v>0</v>
      </c>
    </row>
    <row r="20" spans="2:9" ht="20.100000000000001" customHeight="1">
      <c r="B20" s="22" t="s">
        <v>84</v>
      </c>
      <c r="C20" s="10" t="str">
        <f>'Campaign Total'!C20</f>
        <v/>
      </c>
      <c r="D20" s="47">
        <f>'Campaign Total'!D20</f>
        <v>0</v>
      </c>
      <c r="E20" s="48">
        <f>'Campaign Total'!E20</f>
        <v>0</v>
      </c>
      <c r="F20" s="25" t="e">
        <f>'Campaign Total'!F20</f>
        <v>#N/A</v>
      </c>
      <c r="G20" s="61">
        <f>AZ$127</f>
        <v>0</v>
      </c>
      <c r="H20" s="31">
        <f>IF(ISNUMBER(BO$127),BO$127,"0")</f>
        <v>0</v>
      </c>
      <c r="I20" s="209">
        <f t="shared" si="0"/>
        <v>0</v>
      </c>
    </row>
    <row r="21" spans="2:9" ht="20.100000000000001" customHeight="1">
      <c r="B21" s="22" t="s">
        <v>113</v>
      </c>
      <c r="C21" s="10" t="str">
        <f>'Campaign Total'!C21</f>
        <v/>
      </c>
      <c r="D21" s="47">
        <f>'Campaign Total'!D21</f>
        <v>0</v>
      </c>
      <c r="E21" s="48">
        <f>'Campaign Total'!E21</f>
        <v>0</v>
      </c>
      <c r="F21" s="25" t="e">
        <f>'Campaign Total'!F21</f>
        <v>#N/A</v>
      </c>
      <c r="G21" s="61">
        <f>BA$127</f>
        <v>0</v>
      </c>
      <c r="H21" s="31">
        <f>IF(ISNUMBER(BP$127),BP$127,"0")</f>
        <v>0</v>
      </c>
      <c r="I21" s="209">
        <f t="shared" si="0"/>
        <v>0</v>
      </c>
    </row>
    <row r="22" spans="2:9" ht="20.100000000000001" customHeight="1">
      <c r="B22" s="22" t="s">
        <v>114</v>
      </c>
      <c r="C22" s="10" t="str">
        <f>'Campaign Total'!C22</f>
        <v/>
      </c>
      <c r="D22" s="47">
        <f>'Campaign Total'!D22</f>
        <v>0</v>
      </c>
      <c r="E22" s="48">
        <f>'Campaign Total'!E22</f>
        <v>0</v>
      </c>
      <c r="F22" s="25" t="e">
        <f>'Campaign Total'!F22</f>
        <v>#N/A</v>
      </c>
      <c r="G22" s="61">
        <f>BB$127</f>
        <v>0</v>
      </c>
      <c r="H22" s="31">
        <f>IF(ISNUMBER(BQ$127),BQ$127,"0")</f>
        <v>0</v>
      </c>
      <c r="I22" s="209">
        <f t="shared" si="0"/>
        <v>0</v>
      </c>
    </row>
    <row r="23" spans="2:9" ht="20.100000000000001" customHeight="1">
      <c r="B23" s="22" t="s">
        <v>115</v>
      </c>
      <c r="C23" s="10" t="str">
        <f>'Campaign Total'!C23</f>
        <v/>
      </c>
      <c r="D23" s="47">
        <f>'Campaign Total'!D23</f>
        <v>0</v>
      </c>
      <c r="E23" s="48">
        <f>'Campaign Total'!E23</f>
        <v>0</v>
      </c>
      <c r="F23" s="25" t="e">
        <f>'Campaign Total'!F23</f>
        <v>#N/A</v>
      </c>
      <c r="G23" s="61">
        <f>BC$127</f>
        <v>0</v>
      </c>
      <c r="H23" s="31">
        <f>IF(ISNUMBER(BR$127),BR$127,"0")</f>
        <v>0</v>
      </c>
      <c r="I23" s="209">
        <f t="shared" si="0"/>
        <v>0</v>
      </c>
    </row>
    <row r="24" spans="2:9" ht="20.100000000000001" customHeight="1">
      <c r="B24" s="22" t="s">
        <v>116</v>
      </c>
      <c r="C24" s="10" t="str">
        <f>'Campaign Total'!C24</f>
        <v/>
      </c>
      <c r="D24" s="47">
        <f>'Campaign Total'!D24</f>
        <v>0</v>
      </c>
      <c r="E24" s="48">
        <f>'Campaign Total'!E24</f>
        <v>0</v>
      </c>
      <c r="F24" s="25" t="e">
        <f>'Campaign Total'!F24</f>
        <v>#N/A</v>
      </c>
      <c r="G24" s="61">
        <f>BD$127</f>
        <v>0</v>
      </c>
      <c r="H24" s="31">
        <f>IF(ISNUMBER(BS$127),BS$127,"0")</f>
        <v>0</v>
      </c>
      <c r="I24" s="209">
        <f t="shared" si="0"/>
        <v>0</v>
      </c>
    </row>
    <row r="25" spans="2:9" ht="20.100000000000001" customHeight="1">
      <c r="B25" s="22" t="s">
        <v>117</v>
      </c>
      <c r="C25" s="10" t="str">
        <f>'Campaign Total'!C25</f>
        <v/>
      </c>
      <c r="D25" s="47">
        <f>'Campaign Total'!D25</f>
        <v>0</v>
      </c>
      <c r="E25" s="48">
        <f>'Campaign Total'!E25</f>
        <v>0</v>
      </c>
      <c r="F25" s="25" t="e">
        <f>'Campaign Total'!F25</f>
        <v>#N/A</v>
      </c>
      <c r="G25" s="61">
        <f>BE$127</f>
        <v>0</v>
      </c>
      <c r="H25" s="31">
        <f>IF(ISNUMBER(BT$127),BT$127,"0")</f>
        <v>0</v>
      </c>
      <c r="I25" s="209">
        <f t="shared" si="0"/>
        <v>0</v>
      </c>
    </row>
    <row r="26" spans="2:9" ht="20.100000000000001" customHeight="1">
      <c r="B26" s="22" t="s">
        <v>118</v>
      </c>
      <c r="C26" s="10" t="str">
        <f>'Campaign Total'!C26</f>
        <v/>
      </c>
      <c r="D26" s="47">
        <f>'Campaign Total'!D26</f>
        <v>0</v>
      </c>
      <c r="E26" s="48">
        <f>'Campaign Total'!E26</f>
        <v>0</v>
      </c>
      <c r="F26" s="25" t="e">
        <f>'Campaign Total'!F26</f>
        <v>#N/A</v>
      </c>
      <c r="G26" s="61">
        <f>BF$127</f>
        <v>0</v>
      </c>
      <c r="H26" s="31">
        <f>IF(ISNUMBER(BU$127),BU$127,"0")</f>
        <v>0</v>
      </c>
      <c r="I26" s="209">
        <f t="shared" si="0"/>
        <v>0</v>
      </c>
    </row>
    <row r="27" spans="2:9" ht="20.100000000000001" customHeight="1">
      <c r="B27" s="22" t="s">
        <v>91</v>
      </c>
      <c r="C27" s="10" t="str">
        <f>'Campaign Total'!C27</f>
        <v/>
      </c>
      <c r="D27" s="47">
        <f>'Campaign Total'!D27</f>
        <v>0</v>
      </c>
      <c r="E27" s="48">
        <f>'Campaign Total'!E27</f>
        <v>0</v>
      </c>
      <c r="F27" s="25" t="e">
        <f>'Campaign Total'!F27</f>
        <v>#N/A</v>
      </c>
      <c r="G27" s="61">
        <f>BG$127</f>
        <v>0</v>
      </c>
      <c r="H27" s="31">
        <f>IF(ISNUMBER(BV$127),BV$127,"0")</f>
        <v>0</v>
      </c>
      <c r="I27" s="209">
        <f t="shared" si="0"/>
        <v>0</v>
      </c>
    </row>
    <row r="28" spans="2:9" ht="20.100000000000001" customHeight="1">
      <c r="B28" s="22" t="s">
        <v>99</v>
      </c>
      <c r="C28" s="10" t="str">
        <f>'Campaign Total'!C28</f>
        <v/>
      </c>
      <c r="D28" s="47">
        <f>'Campaign Total'!D28</f>
        <v>0</v>
      </c>
      <c r="E28" s="48">
        <f>'Campaign Total'!E28</f>
        <v>0</v>
      </c>
      <c r="F28" s="25" t="e">
        <f>'Campaign Total'!F28</f>
        <v>#N/A</v>
      </c>
      <c r="G28" s="61">
        <f>BH$127</f>
        <v>0</v>
      </c>
      <c r="H28" s="31">
        <f>IF(ISNUMBER(BW$127),BW$127,"0")</f>
        <v>0</v>
      </c>
      <c r="I28" s="209">
        <f t="shared" si="0"/>
        <v>0</v>
      </c>
    </row>
    <row r="29" spans="2:9">
      <c r="C29" s="3"/>
      <c r="F29" s="3"/>
      <c r="G29" s="27">
        <f>SUM(G14:G28)</f>
        <v>0</v>
      </c>
      <c r="H29" s="32">
        <f>SUM(H14:H28)</f>
        <v>0</v>
      </c>
      <c r="I29" s="210">
        <f t="shared" si="0"/>
        <v>0</v>
      </c>
    </row>
    <row r="30" spans="2:9">
      <c r="C30" s="3"/>
      <c r="F30" s="3"/>
      <c r="G30" s="3"/>
      <c r="H30" s="4"/>
      <c r="I30" s="4"/>
    </row>
    <row r="31" spans="2:9">
      <c r="C31" s="3"/>
      <c r="G31" s="10" t="s">
        <v>48</v>
      </c>
      <c r="H31" s="40">
        <f>'Campaign Total'!I32</f>
        <v>0</v>
      </c>
      <c r="I31" s="40">
        <f>'Campaign Total'!J32</f>
        <v>0</v>
      </c>
    </row>
    <row r="32" spans="2:9">
      <c r="C32" s="3"/>
      <c r="G32" s="10" t="s">
        <v>61</v>
      </c>
      <c r="H32" s="33">
        <f>H29-H29*H31</f>
        <v>0</v>
      </c>
      <c r="I32" s="211">
        <f t="shared" ref="I32" si="1">H32/1.95583</f>
        <v>0</v>
      </c>
    </row>
    <row r="33" spans="1:77" ht="18" thickBot="1"/>
    <row r="34" spans="1:77" ht="21.75" thickBot="1">
      <c r="H34" s="4"/>
      <c r="I34" s="4"/>
      <c r="N34" s="251" t="s">
        <v>287</v>
      </c>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56"/>
      <c r="AT34" s="54"/>
      <c r="AU34" s="54"/>
      <c r="AV34" s="54"/>
      <c r="AW34" s="54"/>
      <c r="AX34" s="54"/>
      <c r="AY34" s="54"/>
      <c r="AZ34" s="52"/>
      <c r="BA34" s="52"/>
      <c r="BB34" s="52"/>
      <c r="BC34" s="52"/>
      <c r="BD34" s="52"/>
      <c r="BE34" s="52"/>
      <c r="BF34" s="52"/>
      <c r="BG34" s="52"/>
      <c r="BH34" s="52"/>
      <c r="BI34" s="52"/>
      <c r="BJ34" s="52"/>
      <c r="BK34" s="52"/>
      <c r="BL34" s="52"/>
      <c r="BM34" s="52"/>
      <c r="BN34" s="52"/>
      <c r="BO34" s="52"/>
      <c r="BP34" s="52"/>
      <c r="BQ34" s="52"/>
      <c r="BR34" s="52"/>
      <c r="BS34" s="52"/>
      <c r="BT34" s="52"/>
      <c r="BU34" s="52"/>
    </row>
    <row r="35" spans="1:77" ht="20.25" thickBot="1">
      <c r="B35" s="156" t="str">
        <f>'Mon-Fri'!B35:J35</f>
        <v>Програмна схема, Октомври 2025</v>
      </c>
      <c r="C35" s="156"/>
      <c r="D35" s="156"/>
      <c r="E35" s="156"/>
      <c r="F35" s="156"/>
      <c r="G35" s="156"/>
      <c r="H35" s="212"/>
      <c r="I35" s="212"/>
      <c r="J35" s="130"/>
      <c r="K35" s="130"/>
      <c r="L35" s="130"/>
      <c r="M35" s="130"/>
      <c r="N35" s="256">
        <v>40</v>
      </c>
      <c r="O35" s="256"/>
      <c r="P35" s="256"/>
      <c r="Q35" s="256"/>
      <c r="R35" s="257"/>
      <c r="S35" s="255">
        <f>N35+1</f>
        <v>41</v>
      </c>
      <c r="T35" s="256"/>
      <c r="U35" s="256"/>
      <c r="V35" s="256"/>
      <c r="W35" s="256"/>
      <c r="X35" s="256"/>
      <c r="Y35" s="257"/>
      <c r="Z35" s="255">
        <f>S35+1</f>
        <v>42</v>
      </c>
      <c r="AA35" s="256"/>
      <c r="AB35" s="256"/>
      <c r="AC35" s="256"/>
      <c r="AD35" s="256"/>
      <c r="AE35" s="256"/>
      <c r="AF35" s="257"/>
      <c r="AG35" s="255">
        <f>Z35+1</f>
        <v>43</v>
      </c>
      <c r="AH35" s="256"/>
      <c r="AI35" s="256"/>
      <c r="AJ35" s="256"/>
      <c r="AK35" s="256"/>
      <c r="AL35" s="256"/>
      <c r="AM35" s="257"/>
      <c r="AN35" s="255">
        <f>AG35+1</f>
        <v>44</v>
      </c>
      <c r="AO35" s="256"/>
      <c r="AP35" s="256"/>
      <c r="AQ35" s="256"/>
      <c r="AR35" s="256"/>
      <c r="AS35" s="58"/>
      <c r="AT35" s="57"/>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row>
    <row r="36" spans="1:77" s="2" customFormat="1" ht="37.5" customHeight="1" thickBot="1">
      <c r="A36" s="23"/>
      <c r="B36" s="186" t="s">
        <v>62</v>
      </c>
      <c r="C36" s="186" t="s">
        <v>94</v>
      </c>
      <c r="D36" s="187" t="s">
        <v>70</v>
      </c>
      <c r="E36" s="187" t="s">
        <v>71</v>
      </c>
      <c r="F36" s="187" t="str">
        <f>'Mon-Fri'!I36</f>
        <v>Базова Цена
30" BGN</v>
      </c>
      <c r="G36" s="187" t="str">
        <f>'Mon-Fri'!J36</f>
        <v>Цена Октомври
30" BGN</v>
      </c>
      <c r="H36" s="187" t="str">
        <f>'Mon-Fri'!K36</f>
        <v>Базова Цена
30" EUR</v>
      </c>
      <c r="I36" s="187" t="str">
        <f>'Mon-Fri'!L36</f>
        <v>Цена Октомври
30" EUR</v>
      </c>
      <c r="J36" s="188" t="s">
        <v>32</v>
      </c>
      <c r="K36" s="188" t="s">
        <v>477</v>
      </c>
      <c r="L36" s="188" t="s">
        <v>478</v>
      </c>
      <c r="M36" s="195"/>
      <c r="N36" s="165">
        <f>1</f>
        <v>1</v>
      </c>
      <c r="O36" s="165">
        <f t="shared" ref="O36:P36" si="2">N36+1</f>
        <v>2</v>
      </c>
      <c r="P36" s="165">
        <f t="shared" si="2"/>
        <v>3</v>
      </c>
      <c r="Q36" s="164">
        <f>P36+1</f>
        <v>4</v>
      </c>
      <c r="R36" s="164">
        <f t="shared" ref="R36" si="3">Q36+1</f>
        <v>5</v>
      </c>
      <c r="S36" s="165">
        <f>R36+1</f>
        <v>6</v>
      </c>
      <c r="T36" s="165">
        <f>S36+1</f>
        <v>7</v>
      </c>
      <c r="U36" s="165">
        <f>T36+1</f>
        <v>8</v>
      </c>
      <c r="V36" s="165">
        <f t="shared" ref="V36:W36" si="4">U36+1</f>
        <v>9</v>
      </c>
      <c r="W36" s="165">
        <f t="shared" si="4"/>
        <v>10</v>
      </c>
      <c r="X36" s="164">
        <f>W36+1</f>
        <v>11</v>
      </c>
      <c r="Y36" s="164">
        <f t="shared" ref="Y36" si="5">X36+1</f>
        <v>12</v>
      </c>
      <c r="Z36" s="165">
        <f>Y36+1</f>
        <v>13</v>
      </c>
      <c r="AA36" s="165">
        <f>Z36+1</f>
        <v>14</v>
      </c>
      <c r="AB36" s="165">
        <f>AA36+1</f>
        <v>15</v>
      </c>
      <c r="AC36" s="165">
        <f t="shared" ref="AC36:AD36" si="6">AB36+1</f>
        <v>16</v>
      </c>
      <c r="AD36" s="165">
        <f t="shared" si="6"/>
        <v>17</v>
      </c>
      <c r="AE36" s="164">
        <f>AD36+1</f>
        <v>18</v>
      </c>
      <c r="AF36" s="164">
        <f t="shared" ref="AF36" si="7">AE36+1</f>
        <v>19</v>
      </c>
      <c r="AG36" s="165">
        <f>AF36+1</f>
        <v>20</v>
      </c>
      <c r="AH36" s="165">
        <f>AG36+1</f>
        <v>21</v>
      </c>
      <c r="AI36" s="165">
        <f>AH36+1</f>
        <v>22</v>
      </c>
      <c r="AJ36" s="165">
        <f t="shared" ref="AJ36:AK36" si="8">AI36+1</f>
        <v>23</v>
      </c>
      <c r="AK36" s="165">
        <f t="shared" si="8"/>
        <v>24</v>
      </c>
      <c r="AL36" s="164">
        <f>AK36+1</f>
        <v>25</v>
      </c>
      <c r="AM36" s="164">
        <f t="shared" ref="AM36" si="9">AL36+1</f>
        <v>26</v>
      </c>
      <c r="AN36" s="165">
        <f>AM36+1</f>
        <v>27</v>
      </c>
      <c r="AO36" s="165">
        <f>AN36+1</f>
        <v>28</v>
      </c>
      <c r="AP36" s="165">
        <f>AO36+1</f>
        <v>29</v>
      </c>
      <c r="AQ36" s="165">
        <f t="shared" ref="AQ36:AR36" si="10">AP36+1</f>
        <v>30</v>
      </c>
      <c r="AR36" s="165">
        <f t="shared" si="10"/>
        <v>31</v>
      </c>
      <c r="AS36" s="62"/>
      <c r="AT36" s="51" t="s">
        <v>98</v>
      </c>
      <c r="AU36" s="51" t="s">
        <v>51</v>
      </c>
      <c r="AV36" s="51" t="s">
        <v>52</v>
      </c>
      <c r="AW36" s="51" t="s">
        <v>101</v>
      </c>
      <c r="AX36" s="51" t="s">
        <v>102</v>
      </c>
      <c r="AY36" s="51" t="s">
        <v>103</v>
      </c>
      <c r="AZ36" s="51" t="s">
        <v>104</v>
      </c>
      <c r="BA36" s="51" t="s">
        <v>105</v>
      </c>
      <c r="BB36" s="51" t="s">
        <v>106</v>
      </c>
      <c r="BC36" s="51" t="s">
        <v>107</v>
      </c>
      <c r="BD36" s="51" t="s">
        <v>108</v>
      </c>
      <c r="BE36" s="51" t="s">
        <v>109</v>
      </c>
      <c r="BF36" s="51" t="s">
        <v>110</v>
      </c>
      <c r="BG36" s="51" t="s">
        <v>111</v>
      </c>
      <c r="BH36" s="51" t="s">
        <v>112</v>
      </c>
      <c r="BI36" s="51" t="s">
        <v>57</v>
      </c>
      <c r="BJ36" s="51" t="s">
        <v>58</v>
      </c>
      <c r="BK36" s="51" t="s">
        <v>59</v>
      </c>
      <c r="BL36" s="51" t="s">
        <v>120</v>
      </c>
      <c r="BM36" s="51" t="s">
        <v>121</v>
      </c>
      <c r="BN36" s="51" t="s">
        <v>122</v>
      </c>
      <c r="BO36" s="51" t="s">
        <v>123</v>
      </c>
      <c r="BP36" s="51" t="s">
        <v>124</v>
      </c>
      <c r="BQ36" s="51" t="s">
        <v>125</v>
      </c>
      <c r="BR36" s="51" t="s">
        <v>126</v>
      </c>
      <c r="BS36" s="51" t="s">
        <v>127</v>
      </c>
      <c r="BT36" s="51" t="s">
        <v>128</v>
      </c>
      <c r="BU36" s="51" t="s">
        <v>129</v>
      </c>
      <c r="BV36" s="51" t="s">
        <v>130</v>
      </c>
      <c r="BW36" s="51" t="s">
        <v>131</v>
      </c>
    </row>
    <row r="37" spans="1:77" s="130" customFormat="1" ht="20.100000000000001" customHeight="1" thickTop="1" thickBot="1">
      <c r="A37" s="168"/>
      <c r="B37" s="108" t="s">
        <v>63</v>
      </c>
      <c r="C37" s="128">
        <v>0.22916666666666666</v>
      </c>
      <c r="D37" s="122" t="s">
        <v>385</v>
      </c>
      <c r="E37" s="122" t="s">
        <v>304</v>
      </c>
      <c r="F37" s="82"/>
      <c r="G37" s="82"/>
      <c r="H37" s="82"/>
      <c r="I37" s="82"/>
      <c r="J37" s="169"/>
      <c r="K37" s="170"/>
      <c r="L37" s="170"/>
      <c r="M37" s="196"/>
      <c r="N37" s="172"/>
      <c r="O37" s="172"/>
      <c r="P37" s="172"/>
      <c r="Q37" s="171"/>
      <c r="R37" s="171"/>
      <c r="S37" s="172"/>
      <c r="T37" s="172"/>
      <c r="U37" s="172"/>
      <c r="V37" s="172"/>
      <c r="W37" s="172"/>
      <c r="X37" s="171"/>
      <c r="Y37" s="171"/>
      <c r="Z37" s="172"/>
      <c r="AA37" s="172"/>
      <c r="AB37" s="172"/>
      <c r="AC37" s="172"/>
      <c r="AD37" s="172"/>
      <c r="AE37" s="171"/>
      <c r="AF37" s="171"/>
      <c r="AG37" s="172"/>
      <c r="AH37" s="172"/>
      <c r="AI37" s="172"/>
      <c r="AJ37" s="172"/>
      <c r="AK37" s="172"/>
      <c r="AL37" s="171"/>
      <c r="AM37" s="171"/>
      <c r="AN37" s="172"/>
      <c r="AO37" s="172"/>
      <c r="AP37" s="172"/>
      <c r="AQ37" s="172"/>
      <c r="AR37" s="172"/>
      <c r="AS37" s="201"/>
      <c r="AT37" s="202">
        <f>COUNTIF($N37:$AR37,"a")</f>
        <v>0</v>
      </c>
      <c r="AU37" s="202">
        <f>COUNTIF($N37:$AR37,"b")</f>
        <v>0</v>
      </c>
      <c r="AV37" s="202">
        <f>COUNTIF($N37:$AR37,"c")</f>
        <v>0</v>
      </c>
      <c r="AW37" s="202">
        <f>COUNTIF($N37:$AR37,"d")</f>
        <v>0</v>
      </c>
      <c r="AX37" s="202">
        <f>COUNTIF($N37:$AR37,"e")</f>
        <v>0</v>
      </c>
      <c r="AY37" s="202">
        <f>COUNTIF($N37:$AR37,"f")</f>
        <v>0</v>
      </c>
      <c r="AZ37" s="202">
        <f>COUNTIF($N37:$AR37,"g")</f>
        <v>0</v>
      </c>
      <c r="BA37" s="202">
        <f>COUNTIF($N37:$AR37,"h")</f>
        <v>0</v>
      </c>
      <c r="BB37" s="202">
        <f>COUNTIF($N37:$AR37,"i")</f>
        <v>0</v>
      </c>
      <c r="BC37" s="202">
        <f>COUNTIF($N37:$AR37,"j")</f>
        <v>0</v>
      </c>
      <c r="BD37" s="202">
        <f>COUNTIF($N37:$AR37,"k")</f>
        <v>0</v>
      </c>
      <c r="BE37" s="202">
        <f>COUNTIF($N37:$AR37,"l")</f>
        <v>0</v>
      </c>
      <c r="BF37" s="202">
        <f>COUNTIF($N37:$AR37,"m")</f>
        <v>0</v>
      </c>
      <c r="BG37" s="202">
        <f>COUNTIF($N37:$AR37,"n")</f>
        <v>0</v>
      </c>
      <c r="BH37" s="202">
        <f>COUNTIF($N37:$AR37,"o")</f>
        <v>0</v>
      </c>
      <c r="BI37" s="202" t="str">
        <f t="shared" ref="BI37:BI73" si="11">IF(AT37&gt;0,($G37*AT37*$F$14),"0")</f>
        <v>0</v>
      </c>
      <c r="BJ37" s="202" t="str">
        <f t="shared" ref="BJ37:BJ73" si="12">IF(AU37&gt;0,($G37*AU37*$F$15),"0")</f>
        <v>0</v>
      </c>
      <c r="BK37" s="202" t="str">
        <f t="shared" ref="BK37:BK73" si="13">IF(AV37&gt;0,($G37*AV37*$F$16),"0")</f>
        <v>0</v>
      </c>
      <c r="BL37" s="202" t="str">
        <f t="shared" ref="BL37:BL73" si="14">IF(AW37&gt;0,($G37*AW37*$F$17),"0")</f>
        <v>0</v>
      </c>
      <c r="BM37" s="202" t="str">
        <f t="shared" ref="BM37:BM73" si="15">IF(AX37&gt;0,($G37*AX37*$F$18),"0")</f>
        <v>0</v>
      </c>
      <c r="BN37" s="202" t="str">
        <f t="shared" ref="BN37:BN73" si="16">IF(AY37&gt;0,($G37*AY37*$F$19),"0")</f>
        <v>0</v>
      </c>
      <c r="BO37" s="202" t="str">
        <f t="shared" ref="BO37:BO73" si="17">IF(AZ37&gt;0,($G37*AZ37*$F$20),"0")</f>
        <v>0</v>
      </c>
      <c r="BP37" s="202" t="str">
        <f t="shared" ref="BP37:BP73" si="18">IF(BA37&gt;0,($G37*BA37*$F$21),"0")</f>
        <v>0</v>
      </c>
      <c r="BQ37" s="202" t="str">
        <f t="shared" ref="BQ37:BQ73" si="19">IF(BB37&gt;0,($G37*BB37*$F$22),"0")</f>
        <v>0</v>
      </c>
      <c r="BR37" s="202" t="str">
        <f t="shared" ref="BR37:BR73" si="20">IF(BC37&gt;0,($G37*BC37*$F$23),"0")</f>
        <v>0</v>
      </c>
      <c r="BS37" s="202" t="str">
        <f t="shared" ref="BS37:BS73" si="21">IF(BD37&gt;0,($G37*BD37*$F$24),"0")</f>
        <v>0</v>
      </c>
      <c r="BT37" s="202" t="str">
        <f t="shared" ref="BT37:BT73" si="22">IF(BE37&gt;0,($G37*BE37*$F$25),"0")</f>
        <v>0</v>
      </c>
      <c r="BU37" s="202" t="str">
        <f t="shared" ref="BU37:BU73" si="23">IF(BF37&gt;0,($G37*BF37*$F$26),"0")</f>
        <v>0</v>
      </c>
      <c r="BV37" s="202" t="str">
        <f t="shared" ref="BV37:BV73" si="24">IF(BG37&gt;0,($G37*BG37*$F$27),"0")</f>
        <v>0</v>
      </c>
      <c r="BW37" s="202" t="str">
        <f t="shared" ref="BW37:BW73" si="25">IF(BH37&gt;0,($G37*BH37*$F$28),"0")</f>
        <v>0</v>
      </c>
    </row>
    <row r="38" spans="1:77" s="130" customFormat="1" ht="20.100000000000001" customHeight="1" thickBot="1">
      <c r="A38" s="168"/>
      <c r="B38" s="78" t="s">
        <v>64</v>
      </c>
      <c r="C38" s="115">
        <v>0.24652777777777779</v>
      </c>
      <c r="D38" s="115" t="s">
        <v>233</v>
      </c>
      <c r="E38" s="115" t="s">
        <v>252</v>
      </c>
      <c r="F38" s="183">
        <v>130</v>
      </c>
      <c r="G38" s="183">
        <f>$F38*'Campaign Total'!$F$47</f>
        <v>130</v>
      </c>
      <c r="H38" s="213">
        <f>F38/1.95583</f>
        <v>66.46794455550841</v>
      </c>
      <c r="I38" s="213">
        <f>G38/1.95583</f>
        <v>66.46794455550841</v>
      </c>
      <c r="J38" s="169">
        <f>SUM(AT38:BH38)</f>
        <v>0</v>
      </c>
      <c r="K38" s="220">
        <f>SUM(BI38:BW38)</f>
        <v>0</v>
      </c>
      <c r="L38" s="222">
        <f>K38/1.95583</f>
        <v>0</v>
      </c>
      <c r="M38" s="196"/>
      <c r="N38" s="172"/>
      <c r="O38" s="172"/>
      <c r="P38" s="172"/>
      <c r="Q38" s="175"/>
      <c r="R38" s="175"/>
      <c r="S38" s="172"/>
      <c r="T38" s="172"/>
      <c r="U38" s="172"/>
      <c r="V38" s="172"/>
      <c r="W38" s="172"/>
      <c r="X38" s="175"/>
      <c r="Y38" s="175"/>
      <c r="Z38" s="172"/>
      <c r="AA38" s="172"/>
      <c r="AB38" s="172"/>
      <c r="AC38" s="172"/>
      <c r="AD38" s="172"/>
      <c r="AE38" s="175"/>
      <c r="AF38" s="175"/>
      <c r="AG38" s="172"/>
      <c r="AH38" s="172"/>
      <c r="AI38" s="172"/>
      <c r="AJ38" s="172"/>
      <c r="AK38" s="172"/>
      <c r="AL38" s="175"/>
      <c r="AM38" s="175"/>
      <c r="AN38" s="172"/>
      <c r="AO38" s="172"/>
      <c r="AP38" s="172"/>
      <c r="AQ38" s="172"/>
      <c r="AR38" s="172"/>
      <c r="AS38" s="201"/>
      <c r="AT38" s="202">
        <f>COUNTIF($N38:$AR38,"a")</f>
        <v>0</v>
      </c>
      <c r="AU38" s="202">
        <f>COUNTIF($N38:$AR38,"b")</f>
        <v>0</v>
      </c>
      <c r="AV38" s="202">
        <f>COUNTIF($N38:$AR38,"c")</f>
        <v>0</v>
      </c>
      <c r="AW38" s="202">
        <f>COUNTIF($N38:$AR38,"d")</f>
        <v>0</v>
      </c>
      <c r="AX38" s="202">
        <f>COUNTIF($N38:$AR38,"e")</f>
        <v>0</v>
      </c>
      <c r="AY38" s="202">
        <f>COUNTIF($N38:$AR38,"f")</f>
        <v>0</v>
      </c>
      <c r="AZ38" s="202">
        <f>COUNTIF($N38:$AR38,"g")</f>
        <v>0</v>
      </c>
      <c r="BA38" s="202">
        <f>COUNTIF($N38:$AR38,"h")</f>
        <v>0</v>
      </c>
      <c r="BB38" s="202">
        <f>COUNTIF($N38:$AR38,"i")</f>
        <v>0</v>
      </c>
      <c r="BC38" s="202">
        <f>COUNTIF($N38:$AR38,"j")</f>
        <v>0</v>
      </c>
      <c r="BD38" s="202">
        <f>COUNTIF($N38:$AR38,"k")</f>
        <v>0</v>
      </c>
      <c r="BE38" s="202">
        <f>COUNTIF($N38:$AR38,"l")</f>
        <v>0</v>
      </c>
      <c r="BF38" s="202">
        <f>COUNTIF($N38:$AR38,"m")</f>
        <v>0</v>
      </c>
      <c r="BG38" s="202">
        <f>COUNTIF($N38:$AR38,"n")</f>
        <v>0</v>
      </c>
      <c r="BH38" s="202">
        <f>COUNTIF($N38:$AR38,"o")</f>
        <v>0</v>
      </c>
      <c r="BI38" s="202" t="str">
        <f t="shared" si="11"/>
        <v>0</v>
      </c>
      <c r="BJ38" s="202" t="str">
        <f t="shared" si="12"/>
        <v>0</v>
      </c>
      <c r="BK38" s="202" t="str">
        <f t="shared" si="13"/>
        <v>0</v>
      </c>
      <c r="BL38" s="202" t="str">
        <f t="shared" si="14"/>
        <v>0</v>
      </c>
      <c r="BM38" s="202" t="str">
        <f t="shared" si="15"/>
        <v>0</v>
      </c>
      <c r="BN38" s="202" t="str">
        <f t="shared" si="16"/>
        <v>0</v>
      </c>
      <c r="BO38" s="202" t="str">
        <f t="shared" si="17"/>
        <v>0</v>
      </c>
      <c r="BP38" s="202" t="str">
        <f t="shared" si="18"/>
        <v>0</v>
      </c>
      <c r="BQ38" s="202" t="str">
        <f t="shared" si="19"/>
        <v>0</v>
      </c>
      <c r="BR38" s="202" t="str">
        <f t="shared" si="20"/>
        <v>0</v>
      </c>
      <c r="BS38" s="202" t="str">
        <f t="shared" si="21"/>
        <v>0</v>
      </c>
      <c r="BT38" s="202" t="str">
        <f t="shared" si="22"/>
        <v>0</v>
      </c>
      <c r="BU38" s="202" t="str">
        <f t="shared" si="23"/>
        <v>0</v>
      </c>
      <c r="BV38" s="202" t="str">
        <f t="shared" si="24"/>
        <v>0</v>
      </c>
      <c r="BW38" s="202" t="str">
        <f t="shared" si="25"/>
        <v>0</v>
      </c>
      <c r="BY38" s="176"/>
    </row>
    <row r="39" spans="1:77" s="130" customFormat="1" ht="20.100000000000001" customHeight="1" thickBot="1">
      <c r="A39" s="168"/>
      <c r="B39" s="108" t="s">
        <v>63</v>
      </c>
      <c r="C39" s="128">
        <v>0.25</v>
      </c>
      <c r="D39" s="127" t="s">
        <v>302</v>
      </c>
      <c r="E39" s="128" t="s">
        <v>298</v>
      </c>
      <c r="F39" s="82"/>
      <c r="G39" s="82"/>
      <c r="H39" s="224"/>
      <c r="I39" s="224"/>
      <c r="J39" s="169"/>
      <c r="K39" s="220"/>
      <c r="L39" s="222"/>
      <c r="M39" s="196"/>
      <c r="N39" s="172"/>
      <c r="O39" s="172"/>
      <c r="P39" s="172"/>
      <c r="Q39" s="171"/>
      <c r="R39" s="171"/>
      <c r="S39" s="172"/>
      <c r="T39" s="172"/>
      <c r="U39" s="172"/>
      <c r="V39" s="172"/>
      <c r="W39" s="172"/>
      <c r="X39" s="171"/>
      <c r="Y39" s="171"/>
      <c r="Z39" s="172"/>
      <c r="AA39" s="172"/>
      <c r="AB39" s="172"/>
      <c r="AC39" s="172"/>
      <c r="AD39" s="172"/>
      <c r="AE39" s="171"/>
      <c r="AF39" s="171"/>
      <c r="AG39" s="172"/>
      <c r="AH39" s="172"/>
      <c r="AI39" s="172"/>
      <c r="AJ39" s="172"/>
      <c r="AK39" s="172"/>
      <c r="AL39" s="171"/>
      <c r="AM39" s="171"/>
      <c r="AN39" s="172"/>
      <c r="AO39" s="172"/>
      <c r="AP39" s="172"/>
      <c r="AQ39" s="172"/>
      <c r="AR39" s="172"/>
      <c r="AS39" s="201"/>
      <c r="AT39" s="202">
        <f>COUNTIF($N39:$AR39,"a")</f>
        <v>0</v>
      </c>
      <c r="AU39" s="202">
        <f>COUNTIF($N39:$AR39,"b")</f>
        <v>0</v>
      </c>
      <c r="AV39" s="202">
        <f>COUNTIF($N39:$AR39,"c")</f>
        <v>0</v>
      </c>
      <c r="AW39" s="202">
        <f>COUNTIF($N39:$AR39,"d")</f>
        <v>0</v>
      </c>
      <c r="AX39" s="202">
        <f>COUNTIF($N39:$AR39,"e")</f>
        <v>0</v>
      </c>
      <c r="AY39" s="202">
        <f>COUNTIF($N39:$AR39,"f")</f>
        <v>0</v>
      </c>
      <c r="AZ39" s="202">
        <f>COUNTIF($N39:$AR39,"g")</f>
        <v>0</v>
      </c>
      <c r="BA39" s="202">
        <f>COUNTIF($N39:$AR39,"h")</f>
        <v>0</v>
      </c>
      <c r="BB39" s="202">
        <f>COUNTIF($N39:$AR39,"i")</f>
        <v>0</v>
      </c>
      <c r="BC39" s="202">
        <f>COUNTIF($N39:$AR39,"j")</f>
        <v>0</v>
      </c>
      <c r="BD39" s="202">
        <f>COUNTIF($N39:$AR39,"k")</f>
        <v>0</v>
      </c>
      <c r="BE39" s="202">
        <f>COUNTIF($N39:$AR39,"l")</f>
        <v>0</v>
      </c>
      <c r="BF39" s="202">
        <f>COUNTIF($N39:$AR39,"m")</f>
        <v>0</v>
      </c>
      <c r="BG39" s="202">
        <f>COUNTIF($N39:$AR39,"n")</f>
        <v>0</v>
      </c>
      <c r="BH39" s="202">
        <f>COUNTIF($N39:$AR39,"o")</f>
        <v>0</v>
      </c>
      <c r="BI39" s="202" t="str">
        <f t="shared" si="11"/>
        <v>0</v>
      </c>
      <c r="BJ39" s="202" t="str">
        <f t="shared" si="12"/>
        <v>0</v>
      </c>
      <c r="BK39" s="202" t="str">
        <f t="shared" si="13"/>
        <v>0</v>
      </c>
      <c r="BL39" s="202" t="str">
        <f t="shared" si="14"/>
        <v>0</v>
      </c>
      <c r="BM39" s="202" t="str">
        <f t="shared" si="15"/>
        <v>0</v>
      </c>
      <c r="BN39" s="202" t="str">
        <f t="shared" si="16"/>
        <v>0</v>
      </c>
      <c r="BO39" s="202" t="str">
        <f t="shared" si="17"/>
        <v>0</v>
      </c>
      <c r="BP39" s="202" t="str">
        <f t="shared" si="18"/>
        <v>0</v>
      </c>
      <c r="BQ39" s="202" t="str">
        <f t="shared" si="19"/>
        <v>0</v>
      </c>
      <c r="BR39" s="202" t="str">
        <f t="shared" si="20"/>
        <v>0</v>
      </c>
      <c r="BS39" s="202" t="str">
        <f t="shared" si="21"/>
        <v>0</v>
      </c>
      <c r="BT39" s="202" t="str">
        <f t="shared" si="22"/>
        <v>0</v>
      </c>
      <c r="BU39" s="202" t="str">
        <f t="shared" si="23"/>
        <v>0</v>
      </c>
      <c r="BV39" s="202" t="str">
        <f t="shared" si="24"/>
        <v>0</v>
      </c>
      <c r="BW39" s="202" t="str">
        <f t="shared" si="25"/>
        <v>0</v>
      </c>
      <c r="BY39" s="176"/>
    </row>
    <row r="40" spans="1:77" s="130" customFormat="1" ht="20.100000000000001" customHeight="1" thickBot="1">
      <c r="A40" s="168"/>
      <c r="B40" s="78" t="s">
        <v>64</v>
      </c>
      <c r="C40" s="115">
        <v>0.2673611111111111</v>
      </c>
      <c r="D40" s="115" t="s">
        <v>273</v>
      </c>
      <c r="E40" s="115" t="s">
        <v>274</v>
      </c>
      <c r="F40" s="183">
        <v>280</v>
      </c>
      <c r="G40" s="183">
        <f>$F40*'Campaign Total'!$F$47</f>
        <v>280</v>
      </c>
      <c r="H40" s="213">
        <f>F40/1.95583</f>
        <v>143.16172673494117</v>
      </c>
      <c r="I40" s="213">
        <f>G40/1.95583</f>
        <v>143.16172673494117</v>
      </c>
      <c r="J40" s="169">
        <f t="shared" ref="J40" si="26">SUM(AT40:BH40)</f>
        <v>0</v>
      </c>
      <c r="K40" s="220">
        <f t="shared" ref="K40" si="27">SUM(BI40:BW40)</f>
        <v>0</v>
      </c>
      <c r="L40" s="222">
        <f>K40/1.95583</f>
        <v>0</v>
      </c>
      <c r="M40" s="196"/>
      <c r="N40" s="172"/>
      <c r="O40" s="172"/>
      <c r="P40" s="172"/>
      <c r="Q40" s="175"/>
      <c r="R40" s="175"/>
      <c r="S40" s="172"/>
      <c r="T40" s="172"/>
      <c r="U40" s="172"/>
      <c r="V40" s="172"/>
      <c r="W40" s="172"/>
      <c r="X40" s="175"/>
      <c r="Y40" s="175"/>
      <c r="Z40" s="172"/>
      <c r="AA40" s="172"/>
      <c r="AB40" s="172"/>
      <c r="AC40" s="172"/>
      <c r="AD40" s="172"/>
      <c r="AE40" s="175"/>
      <c r="AF40" s="175"/>
      <c r="AG40" s="172"/>
      <c r="AH40" s="172"/>
      <c r="AI40" s="172"/>
      <c r="AJ40" s="172"/>
      <c r="AK40" s="172"/>
      <c r="AL40" s="175"/>
      <c r="AM40" s="175"/>
      <c r="AN40" s="172"/>
      <c r="AO40" s="172"/>
      <c r="AP40" s="172"/>
      <c r="AQ40" s="172"/>
      <c r="AR40" s="172"/>
      <c r="AS40" s="201"/>
      <c r="AT40" s="202">
        <f>COUNTIF($N40:$AR40,"a")</f>
        <v>0</v>
      </c>
      <c r="AU40" s="202">
        <f>COUNTIF($N40:$AR40,"b")</f>
        <v>0</v>
      </c>
      <c r="AV40" s="202">
        <f>COUNTIF($N40:$AR40,"c")</f>
        <v>0</v>
      </c>
      <c r="AW40" s="202">
        <f>COUNTIF($N40:$AR40,"d")</f>
        <v>0</v>
      </c>
      <c r="AX40" s="202">
        <f>COUNTIF($N40:$AR40,"e")</f>
        <v>0</v>
      </c>
      <c r="AY40" s="202">
        <f>COUNTIF($N40:$AR40,"f")</f>
        <v>0</v>
      </c>
      <c r="AZ40" s="202">
        <f>COUNTIF($N40:$AR40,"g")</f>
        <v>0</v>
      </c>
      <c r="BA40" s="202">
        <f>COUNTIF($N40:$AR40,"h")</f>
        <v>0</v>
      </c>
      <c r="BB40" s="202">
        <f>COUNTIF($N40:$AR40,"i")</f>
        <v>0</v>
      </c>
      <c r="BC40" s="202">
        <f>COUNTIF($N40:$AR40,"j")</f>
        <v>0</v>
      </c>
      <c r="BD40" s="202">
        <f>COUNTIF($N40:$AR40,"k")</f>
        <v>0</v>
      </c>
      <c r="BE40" s="202">
        <f>COUNTIF($N40:$AR40,"l")</f>
        <v>0</v>
      </c>
      <c r="BF40" s="202">
        <f>COUNTIF($N40:$AR40,"m")</f>
        <v>0</v>
      </c>
      <c r="BG40" s="202">
        <f>COUNTIF($N40:$AR40,"n")</f>
        <v>0</v>
      </c>
      <c r="BH40" s="202">
        <f>COUNTIF($N40:$AR40,"o")</f>
        <v>0</v>
      </c>
      <c r="BI40" s="202" t="str">
        <f t="shared" si="11"/>
        <v>0</v>
      </c>
      <c r="BJ40" s="202" t="str">
        <f t="shared" si="12"/>
        <v>0</v>
      </c>
      <c r="BK40" s="202" t="str">
        <f t="shared" si="13"/>
        <v>0</v>
      </c>
      <c r="BL40" s="202" t="str">
        <f t="shared" si="14"/>
        <v>0</v>
      </c>
      <c r="BM40" s="202" t="str">
        <f t="shared" si="15"/>
        <v>0</v>
      </c>
      <c r="BN40" s="202" t="str">
        <f t="shared" si="16"/>
        <v>0</v>
      </c>
      <c r="BO40" s="202" t="str">
        <f t="shared" si="17"/>
        <v>0</v>
      </c>
      <c r="BP40" s="202" t="str">
        <f t="shared" si="18"/>
        <v>0</v>
      </c>
      <c r="BQ40" s="202" t="str">
        <f t="shared" si="19"/>
        <v>0</v>
      </c>
      <c r="BR40" s="202" t="str">
        <f t="shared" si="20"/>
        <v>0</v>
      </c>
      <c r="BS40" s="202" t="str">
        <f t="shared" si="21"/>
        <v>0</v>
      </c>
      <c r="BT40" s="202" t="str">
        <f t="shared" si="22"/>
        <v>0</v>
      </c>
      <c r="BU40" s="202" t="str">
        <f t="shared" si="23"/>
        <v>0</v>
      </c>
      <c r="BV40" s="202" t="str">
        <f t="shared" si="24"/>
        <v>0</v>
      </c>
      <c r="BW40" s="202" t="str">
        <f t="shared" si="25"/>
        <v>0</v>
      </c>
      <c r="BY40" s="176"/>
    </row>
    <row r="41" spans="1:77" s="130" customFormat="1" ht="20.100000000000001" customHeight="1" thickBot="1">
      <c r="A41" s="168"/>
      <c r="B41" s="108" t="s">
        <v>63</v>
      </c>
      <c r="C41" s="128">
        <v>0.27083333333333331</v>
      </c>
      <c r="D41" s="127" t="s">
        <v>302</v>
      </c>
      <c r="E41" s="128" t="s">
        <v>298</v>
      </c>
      <c r="F41" s="82"/>
      <c r="G41" s="82"/>
      <c r="H41" s="224"/>
      <c r="I41" s="224"/>
      <c r="J41" s="169"/>
      <c r="K41" s="220"/>
      <c r="L41" s="222"/>
      <c r="M41" s="196"/>
      <c r="N41" s="172"/>
      <c r="O41" s="172"/>
      <c r="P41" s="172"/>
      <c r="Q41" s="171"/>
      <c r="R41" s="171"/>
      <c r="S41" s="172"/>
      <c r="T41" s="172"/>
      <c r="U41" s="172"/>
      <c r="V41" s="172"/>
      <c r="W41" s="172"/>
      <c r="X41" s="171"/>
      <c r="Y41" s="171"/>
      <c r="Z41" s="172"/>
      <c r="AA41" s="172"/>
      <c r="AB41" s="172"/>
      <c r="AC41" s="172"/>
      <c r="AD41" s="172"/>
      <c r="AE41" s="171"/>
      <c r="AF41" s="171"/>
      <c r="AG41" s="172"/>
      <c r="AH41" s="172"/>
      <c r="AI41" s="172"/>
      <c r="AJ41" s="172"/>
      <c r="AK41" s="172"/>
      <c r="AL41" s="171"/>
      <c r="AM41" s="171"/>
      <c r="AN41" s="172"/>
      <c r="AO41" s="172"/>
      <c r="AP41" s="172"/>
      <c r="AQ41" s="172"/>
      <c r="AR41" s="172"/>
      <c r="AS41" s="201"/>
      <c r="AT41" s="202">
        <f>COUNTIF($N41:$AR41,"a")</f>
        <v>0</v>
      </c>
      <c r="AU41" s="202">
        <f>COUNTIF($N41:$AR41,"b")</f>
        <v>0</v>
      </c>
      <c r="AV41" s="202">
        <f>COUNTIF($N41:$AR41,"c")</f>
        <v>0</v>
      </c>
      <c r="AW41" s="202">
        <f>COUNTIF($N41:$AR41,"d")</f>
        <v>0</v>
      </c>
      <c r="AX41" s="202">
        <f>COUNTIF($N41:$AR41,"e")</f>
        <v>0</v>
      </c>
      <c r="AY41" s="202">
        <f>COUNTIF($N41:$AR41,"f")</f>
        <v>0</v>
      </c>
      <c r="AZ41" s="202">
        <f>COUNTIF($N41:$AR41,"g")</f>
        <v>0</v>
      </c>
      <c r="BA41" s="202">
        <f>COUNTIF($N41:$AR41,"h")</f>
        <v>0</v>
      </c>
      <c r="BB41" s="202">
        <f>COUNTIF($N41:$AR41,"i")</f>
        <v>0</v>
      </c>
      <c r="BC41" s="202">
        <f>COUNTIF($N41:$AR41,"j")</f>
        <v>0</v>
      </c>
      <c r="BD41" s="202">
        <f>COUNTIF($N41:$AR41,"k")</f>
        <v>0</v>
      </c>
      <c r="BE41" s="202">
        <f>COUNTIF($N41:$AR41,"l")</f>
        <v>0</v>
      </c>
      <c r="BF41" s="202">
        <f>COUNTIF($N41:$AR41,"m")</f>
        <v>0</v>
      </c>
      <c r="BG41" s="202">
        <f>COUNTIF($N41:$AR41,"n")</f>
        <v>0</v>
      </c>
      <c r="BH41" s="202">
        <f>COUNTIF($N41:$AR41,"o")</f>
        <v>0</v>
      </c>
      <c r="BI41" s="202" t="str">
        <f t="shared" si="11"/>
        <v>0</v>
      </c>
      <c r="BJ41" s="202" t="str">
        <f t="shared" si="12"/>
        <v>0</v>
      </c>
      <c r="BK41" s="202" t="str">
        <f t="shared" si="13"/>
        <v>0</v>
      </c>
      <c r="BL41" s="202" t="str">
        <f t="shared" si="14"/>
        <v>0</v>
      </c>
      <c r="BM41" s="202" t="str">
        <f t="shared" si="15"/>
        <v>0</v>
      </c>
      <c r="BN41" s="202" t="str">
        <f t="shared" si="16"/>
        <v>0</v>
      </c>
      <c r="BO41" s="202" t="str">
        <f t="shared" si="17"/>
        <v>0</v>
      </c>
      <c r="BP41" s="202" t="str">
        <f t="shared" si="18"/>
        <v>0</v>
      </c>
      <c r="BQ41" s="202" t="str">
        <f t="shared" si="19"/>
        <v>0</v>
      </c>
      <c r="BR41" s="202" t="str">
        <f t="shared" si="20"/>
        <v>0</v>
      </c>
      <c r="BS41" s="202" t="str">
        <f t="shared" si="21"/>
        <v>0</v>
      </c>
      <c r="BT41" s="202" t="str">
        <f t="shared" si="22"/>
        <v>0</v>
      </c>
      <c r="BU41" s="202" t="str">
        <f t="shared" si="23"/>
        <v>0</v>
      </c>
      <c r="BV41" s="202" t="str">
        <f t="shared" si="24"/>
        <v>0</v>
      </c>
      <c r="BW41" s="202" t="str">
        <f t="shared" si="25"/>
        <v>0</v>
      </c>
      <c r="BY41" s="176"/>
    </row>
    <row r="42" spans="1:77" s="130" customFormat="1" ht="20.100000000000001" customHeight="1" thickBot="1">
      <c r="A42" s="168"/>
      <c r="B42" s="78" t="s">
        <v>64</v>
      </c>
      <c r="C42" s="115">
        <v>0.28819444444444448</v>
      </c>
      <c r="D42" s="115" t="s">
        <v>386</v>
      </c>
      <c r="E42" s="115" t="s">
        <v>387</v>
      </c>
      <c r="F42" s="183">
        <v>341</v>
      </c>
      <c r="G42" s="183">
        <f>$F42*'Campaign Total'!$F$47</f>
        <v>341</v>
      </c>
      <c r="H42" s="225">
        <f>F42/1.95583</f>
        <v>174.3505314879105</v>
      </c>
      <c r="I42" s="225">
        <f>G42/1.95583</f>
        <v>174.3505314879105</v>
      </c>
      <c r="J42" s="169">
        <f t="shared" ref="J42" si="28">SUM(AT42:BH42)</f>
        <v>0</v>
      </c>
      <c r="K42" s="220">
        <f t="shared" ref="K42" si="29">SUM(BI42:BW42)</f>
        <v>0</v>
      </c>
      <c r="L42" s="222">
        <f>K42/1.95583</f>
        <v>0</v>
      </c>
      <c r="M42" s="196"/>
      <c r="N42" s="172"/>
      <c r="O42" s="172"/>
      <c r="P42" s="172"/>
      <c r="Q42" s="175"/>
      <c r="R42" s="175"/>
      <c r="S42" s="172"/>
      <c r="T42" s="172"/>
      <c r="U42" s="172"/>
      <c r="V42" s="172"/>
      <c r="W42" s="172"/>
      <c r="X42" s="175"/>
      <c r="Y42" s="175"/>
      <c r="Z42" s="172"/>
      <c r="AA42" s="172"/>
      <c r="AB42" s="172"/>
      <c r="AC42" s="172"/>
      <c r="AD42" s="172"/>
      <c r="AE42" s="175"/>
      <c r="AF42" s="175"/>
      <c r="AG42" s="172"/>
      <c r="AH42" s="172"/>
      <c r="AI42" s="172"/>
      <c r="AJ42" s="172"/>
      <c r="AK42" s="172"/>
      <c r="AL42" s="175"/>
      <c r="AM42" s="175"/>
      <c r="AN42" s="172"/>
      <c r="AO42" s="172"/>
      <c r="AP42" s="172"/>
      <c r="AQ42" s="172"/>
      <c r="AR42" s="172"/>
      <c r="AS42" s="201"/>
      <c r="AT42" s="202">
        <f>COUNTIF($N42:$AR42,"a")</f>
        <v>0</v>
      </c>
      <c r="AU42" s="202">
        <f>COUNTIF($N42:$AR42,"b")</f>
        <v>0</v>
      </c>
      <c r="AV42" s="202">
        <f>COUNTIF($N42:$AR42,"c")</f>
        <v>0</v>
      </c>
      <c r="AW42" s="202">
        <f>COUNTIF($N42:$AR42,"d")</f>
        <v>0</v>
      </c>
      <c r="AX42" s="202">
        <f>COUNTIF($N42:$AR42,"e")</f>
        <v>0</v>
      </c>
      <c r="AY42" s="202">
        <f>COUNTIF($N42:$AR42,"f")</f>
        <v>0</v>
      </c>
      <c r="AZ42" s="202">
        <f>COUNTIF($N42:$AR42,"g")</f>
        <v>0</v>
      </c>
      <c r="BA42" s="202">
        <f>COUNTIF($N42:$AR42,"h")</f>
        <v>0</v>
      </c>
      <c r="BB42" s="202">
        <f>COUNTIF($N42:$AR42,"i")</f>
        <v>0</v>
      </c>
      <c r="BC42" s="202">
        <f>COUNTIF($N42:$AR42,"j")</f>
        <v>0</v>
      </c>
      <c r="BD42" s="202">
        <f>COUNTIF($N42:$AR42,"k")</f>
        <v>0</v>
      </c>
      <c r="BE42" s="202">
        <f>COUNTIF($N42:$AR42,"l")</f>
        <v>0</v>
      </c>
      <c r="BF42" s="202">
        <f>COUNTIF($N42:$AR42,"m")</f>
        <v>0</v>
      </c>
      <c r="BG42" s="202">
        <f>COUNTIF($N42:$AR42,"n")</f>
        <v>0</v>
      </c>
      <c r="BH42" s="202">
        <f>COUNTIF($N42:$AR42,"o")</f>
        <v>0</v>
      </c>
      <c r="BI42" s="202" t="str">
        <f t="shared" ref="BI42" si="30">IF(AT42&gt;0,($G42*AT42*$F$14),"0")</f>
        <v>0</v>
      </c>
      <c r="BJ42" s="202" t="str">
        <f t="shared" ref="BJ42" si="31">IF(AU42&gt;0,($G42*AU42*$F$15),"0")</f>
        <v>0</v>
      </c>
      <c r="BK42" s="202" t="str">
        <f t="shared" ref="BK42" si="32">IF(AV42&gt;0,($G42*AV42*$F$16),"0")</f>
        <v>0</v>
      </c>
      <c r="BL42" s="202" t="str">
        <f t="shared" ref="BL42" si="33">IF(AW42&gt;0,($G42*AW42*$F$17),"0")</f>
        <v>0</v>
      </c>
      <c r="BM42" s="202" t="str">
        <f t="shared" ref="BM42" si="34">IF(AX42&gt;0,($G42*AX42*$F$18),"0")</f>
        <v>0</v>
      </c>
      <c r="BN42" s="202" t="str">
        <f t="shared" ref="BN42" si="35">IF(AY42&gt;0,($G42*AY42*$F$19),"0")</f>
        <v>0</v>
      </c>
      <c r="BO42" s="202" t="str">
        <f t="shared" ref="BO42" si="36">IF(AZ42&gt;0,($G42*AZ42*$F$20),"0")</f>
        <v>0</v>
      </c>
      <c r="BP42" s="202" t="str">
        <f t="shared" ref="BP42" si="37">IF(BA42&gt;0,($G42*BA42*$F$21),"0")</f>
        <v>0</v>
      </c>
      <c r="BQ42" s="202" t="str">
        <f t="shared" ref="BQ42" si="38">IF(BB42&gt;0,($G42*BB42*$F$22),"0")</f>
        <v>0</v>
      </c>
      <c r="BR42" s="202" t="str">
        <f t="shared" ref="BR42" si="39">IF(BC42&gt;0,($G42*BC42*$F$23),"0")</f>
        <v>0</v>
      </c>
      <c r="BS42" s="202" t="str">
        <f t="shared" ref="BS42" si="40">IF(BD42&gt;0,($G42*BD42*$F$24),"0")</f>
        <v>0</v>
      </c>
      <c r="BT42" s="202" t="str">
        <f t="shared" ref="BT42" si="41">IF(BE42&gt;0,($G42*BE42*$F$25),"0")</f>
        <v>0</v>
      </c>
      <c r="BU42" s="202" t="str">
        <f t="shared" ref="BU42" si="42">IF(BF42&gt;0,($G42*BF42*$F$26),"0")</f>
        <v>0</v>
      </c>
      <c r="BV42" s="202" t="str">
        <f t="shared" ref="BV42" si="43">IF(BG42&gt;0,($G42*BG42*$F$27),"0")</f>
        <v>0</v>
      </c>
      <c r="BW42" s="202" t="str">
        <f t="shared" ref="BW42" si="44">IF(BH42&gt;0,($G42*BH42*$F$28),"0")</f>
        <v>0</v>
      </c>
      <c r="BY42" s="176"/>
    </row>
    <row r="43" spans="1:77" s="130" customFormat="1" ht="20.100000000000001" customHeight="1" thickBot="1">
      <c r="A43" s="168"/>
      <c r="B43" s="108" t="s">
        <v>63</v>
      </c>
      <c r="C43" s="128">
        <v>0.29166666666666669</v>
      </c>
      <c r="D43" s="128" t="s">
        <v>301</v>
      </c>
      <c r="E43" s="128" t="s">
        <v>302</v>
      </c>
      <c r="F43" s="82"/>
      <c r="G43" s="82"/>
      <c r="H43" s="224"/>
      <c r="I43" s="224"/>
      <c r="J43" s="169"/>
      <c r="K43" s="220"/>
      <c r="L43" s="222"/>
      <c r="M43" s="196"/>
      <c r="N43" s="172"/>
      <c r="O43" s="172"/>
      <c r="P43" s="172"/>
      <c r="Q43" s="171"/>
      <c r="R43" s="171"/>
      <c r="S43" s="172"/>
      <c r="T43" s="172"/>
      <c r="U43" s="172"/>
      <c r="V43" s="172"/>
      <c r="W43" s="172"/>
      <c r="X43" s="171"/>
      <c r="Y43" s="171"/>
      <c r="Z43" s="172"/>
      <c r="AA43" s="172"/>
      <c r="AB43" s="172"/>
      <c r="AC43" s="172"/>
      <c r="AD43" s="172"/>
      <c r="AE43" s="171"/>
      <c r="AF43" s="171"/>
      <c r="AG43" s="172"/>
      <c r="AH43" s="172"/>
      <c r="AI43" s="172"/>
      <c r="AJ43" s="172"/>
      <c r="AK43" s="172"/>
      <c r="AL43" s="171"/>
      <c r="AM43" s="171"/>
      <c r="AN43" s="172"/>
      <c r="AO43" s="172"/>
      <c r="AP43" s="172"/>
      <c r="AQ43" s="172"/>
      <c r="AR43" s="172"/>
      <c r="AS43" s="201"/>
      <c r="AT43" s="202">
        <f>COUNTIF($N43:$AR43,"a")</f>
        <v>0</v>
      </c>
      <c r="AU43" s="202">
        <f>COUNTIF($N43:$AR43,"b")</f>
        <v>0</v>
      </c>
      <c r="AV43" s="202">
        <f>COUNTIF($N43:$AR43,"c")</f>
        <v>0</v>
      </c>
      <c r="AW43" s="202">
        <f>COUNTIF($N43:$AR43,"d")</f>
        <v>0</v>
      </c>
      <c r="AX43" s="202">
        <f>COUNTIF($N43:$AR43,"e")</f>
        <v>0</v>
      </c>
      <c r="AY43" s="202">
        <f>COUNTIF($N43:$AR43,"f")</f>
        <v>0</v>
      </c>
      <c r="AZ43" s="202">
        <f>COUNTIF($N43:$AR43,"g")</f>
        <v>0</v>
      </c>
      <c r="BA43" s="202">
        <f>COUNTIF($N43:$AR43,"h")</f>
        <v>0</v>
      </c>
      <c r="BB43" s="202">
        <f>COUNTIF($N43:$AR43,"i")</f>
        <v>0</v>
      </c>
      <c r="BC43" s="202">
        <f>COUNTIF($N43:$AR43,"j")</f>
        <v>0</v>
      </c>
      <c r="BD43" s="202">
        <f>COUNTIF($N43:$AR43,"k")</f>
        <v>0</v>
      </c>
      <c r="BE43" s="202">
        <f>COUNTIF($N43:$AR43,"l")</f>
        <v>0</v>
      </c>
      <c r="BF43" s="202">
        <f>COUNTIF($N43:$AR43,"m")</f>
        <v>0</v>
      </c>
      <c r="BG43" s="202">
        <f>COUNTIF($N43:$AR43,"n")</f>
        <v>0</v>
      </c>
      <c r="BH43" s="202">
        <f>COUNTIF($N43:$AR43,"o")</f>
        <v>0</v>
      </c>
      <c r="BI43" s="202" t="str">
        <f t="shared" si="11"/>
        <v>0</v>
      </c>
      <c r="BJ43" s="202" t="str">
        <f t="shared" si="12"/>
        <v>0</v>
      </c>
      <c r="BK43" s="202" t="str">
        <f t="shared" si="13"/>
        <v>0</v>
      </c>
      <c r="BL43" s="202" t="str">
        <f t="shared" si="14"/>
        <v>0</v>
      </c>
      <c r="BM43" s="202" t="str">
        <f t="shared" si="15"/>
        <v>0</v>
      </c>
      <c r="BN43" s="202" t="str">
        <f t="shared" si="16"/>
        <v>0</v>
      </c>
      <c r="BO43" s="202" t="str">
        <f t="shared" si="17"/>
        <v>0</v>
      </c>
      <c r="BP43" s="202" t="str">
        <f t="shared" si="18"/>
        <v>0</v>
      </c>
      <c r="BQ43" s="202" t="str">
        <f t="shared" si="19"/>
        <v>0</v>
      </c>
      <c r="BR43" s="202" t="str">
        <f t="shared" si="20"/>
        <v>0</v>
      </c>
      <c r="BS43" s="202" t="str">
        <f t="shared" si="21"/>
        <v>0</v>
      </c>
      <c r="BT43" s="202" t="str">
        <f t="shared" si="22"/>
        <v>0</v>
      </c>
      <c r="BU43" s="202" t="str">
        <f t="shared" si="23"/>
        <v>0</v>
      </c>
      <c r="BV43" s="202" t="str">
        <f t="shared" si="24"/>
        <v>0</v>
      </c>
      <c r="BW43" s="202" t="str">
        <f t="shared" si="25"/>
        <v>0</v>
      </c>
      <c r="BY43" s="176"/>
    </row>
    <row r="44" spans="1:77" s="130" customFormat="1" ht="20.100000000000001" customHeight="1" thickBot="1">
      <c r="A44" s="168"/>
      <c r="B44" s="78" t="s">
        <v>64</v>
      </c>
      <c r="C44" s="115">
        <v>0.30902777777777779</v>
      </c>
      <c r="D44" s="115" t="s">
        <v>234</v>
      </c>
      <c r="E44" s="115" t="s">
        <v>272</v>
      </c>
      <c r="F44" s="183">
        <v>520</v>
      </c>
      <c r="G44" s="183">
        <f>$F44*'Campaign Total'!$F$47</f>
        <v>520</v>
      </c>
      <c r="H44" s="225">
        <f>F44/1.95583</f>
        <v>265.87177822203364</v>
      </c>
      <c r="I44" s="225">
        <f>G44/1.95583</f>
        <v>265.87177822203364</v>
      </c>
      <c r="J44" s="169">
        <f>SUM(AT44:BH44)</f>
        <v>0</v>
      </c>
      <c r="K44" s="220">
        <f>SUM(BI44:BW44)</f>
        <v>0</v>
      </c>
      <c r="L44" s="222">
        <f>K44/1.95583</f>
        <v>0</v>
      </c>
      <c r="M44" s="196"/>
      <c r="N44" s="172"/>
      <c r="O44" s="172"/>
      <c r="P44" s="172"/>
      <c r="Q44" s="175"/>
      <c r="R44" s="175"/>
      <c r="S44" s="172"/>
      <c r="T44" s="172"/>
      <c r="U44" s="172"/>
      <c r="V44" s="172"/>
      <c r="W44" s="172"/>
      <c r="X44" s="175"/>
      <c r="Y44" s="175"/>
      <c r="Z44" s="172"/>
      <c r="AA44" s="172"/>
      <c r="AB44" s="172"/>
      <c r="AC44" s="172"/>
      <c r="AD44" s="172"/>
      <c r="AE44" s="175"/>
      <c r="AF44" s="175"/>
      <c r="AG44" s="172"/>
      <c r="AH44" s="172"/>
      <c r="AI44" s="172"/>
      <c r="AJ44" s="172"/>
      <c r="AK44" s="172"/>
      <c r="AL44" s="175"/>
      <c r="AM44" s="175"/>
      <c r="AN44" s="172"/>
      <c r="AO44" s="172"/>
      <c r="AP44" s="172"/>
      <c r="AQ44" s="172"/>
      <c r="AR44" s="172"/>
      <c r="AS44" s="201"/>
      <c r="AT44" s="202">
        <f>COUNTIF($N44:$AR44,"a")</f>
        <v>0</v>
      </c>
      <c r="AU44" s="202">
        <f>COUNTIF($N44:$AR44,"b")</f>
        <v>0</v>
      </c>
      <c r="AV44" s="202">
        <f>COUNTIF($N44:$AR44,"c")</f>
        <v>0</v>
      </c>
      <c r="AW44" s="202">
        <f>COUNTIF($N44:$AR44,"d")</f>
        <v>0</v>
      </c>
      <c r="AX44" s="202">
        <f>COUNTIF($N44:$AR44,"e")</f>
        <v>0</v>
      </c>
      <c r="AY44" s="202">
        <f>COUNTIF($N44:$AR44,"f")</f>
        <v>0</v>
      </c>
      <c r="AZ44" s="202">
        <f>COUNTIF($N44:$AR44,"g")</f>
        <v>0</v>
      </c>
      <c r="BA44" s="202">
        <f>COUNTIF($N44:$AR44,"h")</f>
        <v>0</v>
      </c>
      <c r="BB44" s="202">
        <f>COUNTIF($N44:$AR44,"i")</f>
        <v>0</v>
      </c>
      <c r="BC44" s="202">
        <f>COUNTIF($N44:$AR44,"j")</f>
        <v>0</v>
      </c>
      <c r="BD44" s="202">
        <f>COUNTIF($N44:$AR44,"k")</f>
        <v>0</v>
      </c>
      <c r="BE44" s="202">
        <f>COUNTIF($N44:$AR44,"l")</f>
        <v>0</v>
      </c>
      <c r="BF44" s="202">
        <f>COUNTIF($N44:$AR44,"m")</f>
        <v>0</v>
      </c>
      <c r="BG44" s="202">
        <f>COUNTIF($N44:$AR44,"n")</f>
        <v>0</v>
      </c>
      <c r="BH44" s="202">
        <f>COUNTIF($N44:$AR44,"o")</f>
        <v>0</v>
      </c>
      <c r="BI44" s="202" t="str">
        <f t="shared" si="11"/>
        <v>0</v>
      </c>
      <c r="BJ44" s="202" t="str">
        <f t="shared" si="12"/>
        <v>0</v>
      </c>
      <c r="BK44" s="202" t="str">
        <f t="shared" si="13"/>
        <v>0</v>
      </c>
      <c r="BL44" s="202" t="str">
        <f t="shared" si="14"/>
        <v>0</v>
      </c>
      <c r="BM44" s="202" t="str">
        <f t="shared" si="15"/>
        <v>0</v>
      </c>
      <c r="BN44" s="202" t="str">
        <f t="shared" si="16"/>
        <v>0</v>
      </c>
      <c r="BO44" s="202" t="str">
        <f t="shared" si="17"/>
        <v>0</v>
      </c>
      <c r="BP44" s="202" t="str">
        <f t="shared" si="18"/>
        <v>0</v>
      </c>
      <c r="BQ44" s="202" t="str">
        <f t="shared" si="19"/>
        <v>0</v>
      </c>
      <c r="BR44" s="202" t="str">
        <f t="shared" si="20"/>
        <v>0</v>
      </c>
      <c r="BS44" s="202" t="str">
        <f t="shared" si="21"/>
        <v>0</v>
      </c>
      <c r="BT44" s="202" t="str">
        <f t="shared" si="22"/>
        <v>0</v>
      </c>
      <c r="BU44" s="202" t="str">
        <f t="shared" si="23"/>
        <v>0</v>
      </c>
      <c r="BV44" s="202" t="str">
        <f t="shared" si="24"/>
        <v>0</v>
      </c>
      <c r="BW44" s="202" t="str">
        <f t="shared" si="25"/>
        <v>0</v>
      </c>
      <c r="BY44" s="176"/>
    </row>
    <row r="45" spans="1:77" s="130" customFormat="1" ht="19.5" customHeight="1" thickBot="1">
      <c r="A45" s="168"/>
      <c r="B45" s="108" t="s">
        <v>63</v>
      </c>
      <c r="C45" s="128">
        <v>0.3125</v>
      </c>
      <c r="D45" s="128" t="s">
        <v>301</v>
      </c>
      <c r="E45" s="128" t="s">
        <v>302</v>
      </c>
      <c r="F45" s="82"/>
      <c r="G45" s="82"/>
      <c r="H45" s="224"/>
      <c r="I45" s="224"/>
      <c r="J45" s="169"/>
      <c r="K45" s="220"/>
      <c r="L45" s="222"/>
      <c r="M45" s="196"/>
      <c r="N45" s="172"/>
      <c r="O45" s="172"/>
      <c r="P45" s="172"/>
      <c r="Q45" s="171"/>
      <c r="R45" s="171"/>
      <c r="S45" s="172"/>
      <c r="T45" s="172"/>
      <c r="U45" s="172"/>
      <c r="V45" s="172"/>
      <c r="W45" s="172"/>
      <c r="X45" s="171"/>
      <c r="Y45" s="171"/>
      <c r="Z45" s="172"/>
      <c r="AA45" s="172"/>
      <c r="AB45" s="172"/>
      <c r="AC45" s="172"/>
      <c r="AD45" s="172"/>
      <c r="AE45" s="171"/>
      <c r="AF45" s="171"/>
      <c r="AG45" s="172"/>
      <c r="AH45" s="172"/>
      <c r="AI45" s="172"/>
      <c r="AJ45" s="172"/>
      <c r="AK45" s="172"/>
      <c r="AL45" s="171"/>
      <c r="AM45" s="171"/>
      <c r="AN45" s="172"/>
      <c r="AO45" s="172"/>
      <c r="AP45" s="172"/>
      <c r="AQ45" s="172"/>
      <c r="AR45" s="172"/>
      <c r="AS45" s="201"/>
      <c r="AT45" s="202">
        <f>COUNTIF($N45:$AR45,"a")</f>
        <v>0</v>
      </c>
      <c r="AU45" s="202">
        <f>COUNTIF($N45:$AR45,"b")</f>
        <v>0</v>
      </c>
      <c r="AV45" s="202">
        <f>COUNTIF($N45:$AR45,"c")</f>
        <v>0</v>
      </c>
      <c r="AW45" s="202">
        <f>COUNTIF($N45:$AR45,"d")</f>
        <v>0</v>
      </c>
      <c r="AX45" s="202">
        <f>COUNTIF($N45:$AR45,"e")</f>
        <v>0</v>
      </c>
      <c r="AY45" s="202">
        <f>COUNTIF($N45:$AR45,"f")</f>
        <v>0</v>
      </c>
      <c r="AZ45" s="202">
        <f>COUNTIF($N45:$AR45,"g")</f>
        <v>0</v>
      </c>
      <c r="BA45" s="202">
        <f>COUNTIF($N45:$AR45,"h")</f>
        <v>0</v>
      </c>
      <c r="BB45" s="202">
        <f>COUNTIF($N45:$AR45,"i")</f>
        <v>0</v>
      </c>
      <c r="BC45" s="202">
        <f>COUNTIF($N45:$AR45,"j")</f>
        <v>0</v>
      </c>
      <c r="BD45" s="202">
        <f>COUNTIF($N45:$AR45,"k")</f>
        <v>0</v>
      </c>
      <c r="BE45" s="202">
        <f>COUNTIF($N45:$AR45,"l")</f>
        <v>0</v>
      </c>
      <c r="BF45" s="202">
        <f>COUNTIF($N45:$AR45,"m")</f>
        <v>0</v>
      </c>
      <c r="BG45" s="202">
        <f>COUNTIF($N45:$AR45,"n")</f>
        <v>0</v>
      </c>
      <c r="BH45" s="202">
        <f>COUNTIF($N45:$AR45,"o")</f>
        <v>0</v>
      </c>
      <c r="BI45" s="202" t="str">
        <f t="shared" si="11"/>
        <v>0</v>
      </c>
      <c r="BJ45" s="202" t="str">
        <f t="shared" si="12"/>
        <v>0</v>
      </c>
      <c r="BK45" s="202" t="str">
        <f t="shared" si="13"/>
        <v>0</v>
      </c>
      <c r="BL45" s="202" t="str">
        <f t="shared" si="14"/>
        <v>0</v>
      </c>
      <c r="BM45" s="202" t="str">
        <f t="shared" si="15"/>
        <v>0</v>
      </c>
      <c r="BN45" s="202" t="str">
        <f t="shared" si="16"/>
        <v>0</v>
      </c>
      <c r="BO45" s="202" t="str">
        <f t="shared" si="17"/>
        <v>0</v>
      </c>
      <c r="BP45" s="202" t="str">
        <f t="shared" si="18"/>
        <v>0</v>
      </c>
      <c r="BQ45" s="202" t="str">
        <f t="shared" si="19"/>
        <v>0</v>
      </c>
      <c r="BR45" s="202" t="str">
        <f t="shared" si="20"/>
        <v>0</v>
      </c>
      <c r="BS45" s="202" t="str">
        <f t="shared" si="21"/>
        <v>0</v>
      </c>
      <c r="BT45" s="202" t="str">
        <f t="shared" si="22"/>
        <v>0</v>
      </c>
      <c r="BU45" s="202" t="str">
        <f t="shared" si="23"/>
        <v>0</v>
      </c>
      <c r="BV45" s="202" t="str">
        <f t="shared" si="24"/>
        <v>0</v>
      </c>
      <c r="BW45" s="202" t="str">
        <f t="shared" si="25"/>
        <v>0</v>
      </c>
      <c r="BY45" s="176"/>
    </row>
    <row r="46" spans="1:77" s="130" customFormat="1" ht="20.100000000000001" customHeight="1" thickBot="1">
      <c r="A46" s="168"/>
      <c r="B46" s="78" t="s">
        <v>64</v>
      </c>
      <c r="C46" s="115">
        <v>0.3298611111111111</v>
      </c>
      <c r="D46" s="115" t="s">
        <v>388</v>
      </c>
      <c r="E46" s="115" t="s">
        <v>389</v>
      </c>
      <c r="F46" s="183">
        <v>340</v>
      </c>
      <c r="G46" s="183">
        <f>$F46*'Campaign Total'!$F$47</f>
        <v>340</v>
      </c>
      <c r="H46" s="225">
        <f>F46/1.95583</f>
        <v>173.8392396067143</v>
      </c>
      <c r="I46" s="225">
        <f>G46/1.95583</f>
        <v>173.8392396067143</v>
      </c>
      <c r="J46" s="169">
        <f>SUM(AT46:BH46)</f>
        <v>0</v>
      </c>
      <c r="K46" s="220">
        <f>SUM(BI46:BW46)</f>
        <v>0</v>
      </c>
      <c r="L46" s="222">
        <f>K46/1.95583</f>
        <v>0</v>
      </c>
      <c r="M46" s="196"/>
      <c r="N46" s="172"/>
      <c r="O46" s="172"/>
      <c r="P46" s="172"/>
      <c r="Q46" s="175"/>
      <c r="R46" s="175"/>
      <c r="S46" s="172"/>
      <c r="T46" s="172"/>
      <c r="U46" s="172"/>
      <c r="V46" s="172"/>
      <c r="W46" s="172"/>
      <c r="X46" s="175"/>
      <c r="Y46" s="175"/>
      <c r="Z46" s="172"/>
      <c r="AA46" s="172"/>
      <c r="AB46" s="172"/>
      <c r="AC46" s="172"/>
      <c r="AD46" s="172"/>
      <c r="AE46" s="175"/>
      <c r="AF46" s="175"/>
      <c r="AG46" s="172"/>
      <c r="AH46" s="172"/>
      <c r="AI46" s="172"/>
      <c r="AJ46" s="172"/>
      <c r="AK46" s="172"/>
      <c r="AL46" s="175"/>
      <c r="AM46" s="175"/>
      <c r="AN46" s="172"/>
      <c r="AO46" s="172"/>
      <c r="AP46" s="172"/>
      <c r="AQ46" s="172"/>
      <c r="AR46" s="172"/>
      <c r="AS46" s="201"/>
      <c r="AT46" s="202">
        <f>COUNTIF($N46:$AR46,"a")</f>
        <v>0</v>
      </c>
      <c r="AU46" s="202">
        <f>COUNTIF($N46:$AR46,"b")</f>
        <v>0</v>
      </c>
      <c r="AV46" s="202">
        <f>COUNTIF($N46:$AR46,"c")</f>
        <v>0</v>
      </c>
      <c r="AW46" s="202">
        <f>COUNTIF($N46:$AR46,"d")</f>
        <v>0</v>
      </c>
      <c r="AX46" s="202">
        <f>COUNTIF($N46:$AR46,"e")</f>
        <v>0</v>
      </c>
      <c r="AY46" s="202">
        <f>COUNTIF($N46:$AR46,"f")</f>
        <v>0</v>
      </c>
      <c r="AZ46" s="202">
        <f>COUNTIF($N46:$AR46,"g")</f>
        <v>0</v>
      </c>
      <c r="BA46" s="202">
        <f>COUNTIF($N46:$AR46,"h")</f>
        <v>0</v>
      </c>
      <c r="BB46" s="202">
        <f>COUNTIF($N46:$AR46,"i")</f>
        <v>0</v>
      </c>
      <c r="BC46" s="202">
        <f>COUNTIF($N46:$AR46,"j")</f>
        <v>0</v>
      </c>
      <c r="BD46" s="202">
        <f>COUNTIF($N46:$AR46,"k")</f>
        <v>0</v>
      </c>
      <c r="BE46" s="202">
        <f>COUNTIF($N46:$AR46,"l")</f>
        <v>0</v>
      </c>
      <c r="BF46" s="202">
        <f>COUNTIF($N46:$AR46,"m")</f>
        <v>0</v>
      </c>
      <c r="BG46" s="202">
        <f>COUNTIF($N46:$AR46,"n")</f>
        <v>0</v>
      </c>
      <c r="BH46" s="202">
        <f>COUNTIF($N46:$AR46,"o")</f>
        <v>0</v>
      </c>
      <c r="BI46" s="202" t="str">
        <f t="shared" ref="BI46" si="45">IF(AT46&gt;0,($G46*AT46*$F$14),"0")</f>
        <v>0</v>
      </c>
      <c r="BJ46" s="202" t="str">
        <f t="shared" ref="BJ46" si="46">IF(AU46&gt;0,($G46*AU46*$F$15),"0")</f>
        <v>0</v>
      </c>
      <c r="BK46" s="202" t="str">
        <f t="shared" ref="BK46" si="47">IF(AV46&gt;0,($G46*AV46*$F$16),"0")</f>
        <v>0</v>
      </c>
      <c r="BL46" s="202" t="str">
        <f t="shared" ref="BL46" si="48">IF(AW46&gt;0,($G46*AW46*$F$17),"0")</f>
        <v>0</v>
      </c>
      <c r="BM46" s="202" t="str">
        <f t="shared" ref="BM46" si="49">IF(AX46&gt;0,($G46*AX46*$F$18),"0")</f>
        <v>0</v>
      </c>
      <c r="BN46" s="202" t="str">
        <f t="shared" ref="BN46" si="50">IF(AY46&gt;0,($G46*AY46*$F$19),"0")</f>
        <v>0</v>
      </c>
      <c r="BO46" s="202" t="str">
        <f t="shared" ref="BO46" si="51">IF(AZ46&gt;0,($G46*AZ46*$F$20),"0")</f>
        <v>0</v>
      </c>
      <c r="BP46" s="202" t="str">
        <f t="shared" ref="BP46" si="52">IF(BA46&gt;0,($G46*BA46*$F$21),"0")</f>
        <v>0</v>
      </c>
      <c r="BQ46" s="202" t="str">
        <f t="shared" ref="BQ46" si="53">IF(BB46&gt;0,($G46*BB46*$F$22),"0")</f>
        <v>0</v>
      </c>
      <c r="BR46" s="202" t="str">
        <f t="shared" ref="BR46" si="54">IF(BC46&gt;0,($G46*BC46*$F$23),"0")</f>
        <v>0</v>
      </c>
      <c r="BS46" s="202" t="str">
        <f t="shared" ref="BS46" si="55">IF(BD46&gt;0,($G46*BD46*$F$24),"0")</f>
        <v>0</v>
      </c>
      <c r="BT46" s="202" t="str">
        <f t="shared" ref="BT46" si="56">IF(BE46&gt;0,($G46*BE46*$F$25),"0")</f>
        <v>0</v>
      </c>
      <c r="BU46" s="202" t="str">
        <f t="shared" ref="BU46" si="57">IF(BF46&gt;0,($G46*BF46*$F$26),"0")</f>
        <v>0</v>
      </c>
      <c r="BV46" s="202" t="str">
        <f t="shared" ref="BV46" si="58">IF(BG46&gt;0,($G46*BG46*$F$27),"0")</f>
        <v>0</v>
      </c>
      <c r="BW46" s="202" t="str">
        <f t="shared" ref="BW46" si="59">IF(BH46&gt;0,($G46*BH46*$F$28),"0")</f>
        <v>0</v>
      </c>
      <c r="BY46" s="176"/>
    </row>
    <row r="47" spans="1:77" s="130" customFormat="1" ht="27.75" customHeight="1" thickBot="1">
      <c r="A47" s="168"/>
      <c r="B47" s="108" t="s">
        <v>63</v>
      </c>
      <c r="C47" s="128">
        <v>0.33333333333333331</v>
      </c>
      <c r="D47" s="121" t="s">
        <v>300</v>
      </c>
      <c r="E47" s="128" t="s">
        <v>301</v>
      </c>
      <c r="F47" s="82"/>
      <c r="G47" s="82"/>
      <c r="H47" s="224"/>
      <c r="I47" s="224"/>
      <c r="J47" s="169"/>
      <c r="K47" s="220"/>
      <c r="L47" s="222"/>
      <c r="M47" s="196"/>
      <c r="N47" s="172"/>
      <c r="O47" s="172"/>
      <c r="P47" s="172"/>
      <c r="Q47" s="171"/>
      <c r="R47" s="171"/>
      <c r="S47" s="172"/>
      <c r="T47" s="172"/>
      <c r="U47" s="172"/>
      <c r="V47" s="172"/>
      <c r="W47" s="172"/>
      <c r="X47" s="171"/>
      <c r="Y47" s="171"/>
      <c r="Z47" s="172"/>
      <c r="AA47" s="172"/>
      <c r="AB47" s="172"/>
      <c r="AC47" s="172"/>
      <c r="AD47" s="172"/>
      <c r="AE47" s="171"/>
      <c r="AF47" s="171"/>
      <c r="AG47" s="172"/>
      <c r="AH47" s="172"/>
      <c r="AI47" s="172"/>
      <c r="AJ47" s="172"/>
      <c r="AK47" s="172"/>
      <c r="AL47" s="171"/>
      <c r="AM47" s="171"/>
      <c r="AN47" s="172"/>
      <c r="AO47" s="172"/>
      <c r="AP47" s="172"/>
      <c r="AQ47" s="172"/>
      <c r="AR47" s="172"/>
      <c r="AS47" s="201"/>
      <c r="AT47" s="202">
        <f>COUNTIF($N47:$AR47,"a")</f>
        <v>0</v>
      </c>
      <c r="AU47" s="202">
        <f>COUNTIF($N47:$AR47,"b")</f>
        <v>0</v>
      </c>
      <c r="AV47" s="202">
        <f>COUNTIF($N47:$AR47,"c")</f>
        <v>0</v>
      </c>
      <c r="AW47" s="202">
        <f>COUNTIF($N47:$AR47,"d")</f>
        <v>0</v>
      </c>
      <c r="AX47" s="202">
        <f>COUNTIF($N47:$AR47,"e")</f>
        <v>0</v>
      </c>
      <c r="AY47" s="202">
        <f>COUNTIF($N47:$AR47,"f")</f>
        <v>0</v>
      </c>
      <c r="AZ47" s="202">
        <f>COUNTIF($N47:$AR47,"g")</f>
        <v>0</v>
      </c>
      <c r="BA47" s="202">
        <f>COUNTIF($N47:$AR47,"h")</f>
        <v>0</v>
      </c>
      <c r="BB47" s="202">
        <f>COUNTIF($N47:$AR47,"i")</f>
        <v>0</v>
      </c>
      <c r="BC47" s="202">
        <f>COUNTIF($N47:$AR47,"j")</f>
        <v>0</v>
      </c>
      <c r="BD47" s="202">
        <f>COUNTIF($N47:$AR47,"k")</f>
        <v>0</v>
      </c>
      <c r="BE47" s="202">
        <f>COUNTIF($N47:$AR47,"l")</f>
        <v>0</v>
      </c>
      <c r="BF47" s="202">
        <f>COUNTIF($N47:$AR47,"m")</f>
        <v>0</v>
      </c>
      <c r="BG47" s="202">
        <f>COUNTIF($N47:$AR47,"n")</f>
        <v>0</v>
      </c>
      <c r="BH47" s="202">
        <f>COUNTIF($N47:$AR47,"o")</f>
        <v>0</v>
      </c>
      <c r="BI47" s="202" t="str">
        <f t="shared" si="11"/>
        <v>0</v>
      </c>
      <c r="BJ47" s="202" t="str">
        <f t="shared" si="12"/>
        <v>0</v>
      </c>
      <c r="BK47" s="202" t="str">
        <f t="shared" si="13"/>
        <v>0</v>
      </c>
      <c r="BL47" s="202" t="str">
        <f t="shared" si="14"/>
        <v>0</v>
      </c>
      <c r="BM47" s="202" t="str">
        <f t="shared" si="15"/>
        <v>0</v>
      </c>
      <c r="BN47" s="202" t="str">
        <f t="shared" si="16"/>
        <v>0</v>
      </c>
      <c r="BO47" s="202" t="str">
        <f t="shared" si="17"/>
        <v>0</v>
      </c>
      <c r="BP47" s="202" t="str">
        <f t="shared" si="18"/>
        <v>0</v>
      </c>
      <c r="BQ47" s="202" t="str">
        <f t="shared" si="19"/>
        <v>0</v>
      </c>
      <c r="BR47" s="202" t="str">
        <f t="shared" si="20"/>
        <v>0</v>
      </c>
      <c r="BS47" s="202" t="str">
        <f t="shared" si="21"/>
        <v>0</v>
      </c>
      <c r="BT47" s="202" t="str">
        <f t="shared" si="22"/>
        <v>0</v>
      </c>
      <c r="BU47" s="202" t="str">
        <f t="shared" si="23"/>
        <v>0</v>
      </c>
      <c r="BV47" s="202" t="str">
        <f t="shared" si="24"/>
        <v>0</v>
      </c>
      <c r="BW47" s="202" t="str">
        <f t="shared" si="25"/>
        <v>0</v>
      </c>
      <c r="BY47" s="176"/>
    </row>
    <row r="48" spans="1:77" s="130" customFormat="1" ht="20.100000000000001" customHeight="1" thickBot="1">
      <c r="A48" s="168"/>
      <c r="B48" s="78" t="s">
        <v>64</v>
      </c>
      <c r="C48" s="115">
        <v>0.35069444444444442</v>
      </c>
      <c r="D48" s="184" t="s">
        <v>235</v>
      </c>
      <c r="E48" s="184" t="s">
        <v>253</v>
      </c>
      <c r="F48" s="123">
        <v>280</v>
      </c>
      <c r="G48" s="123">
        <f>$F48*'Campaign Total'!$F$47</f>
        <v>280</v>
      </c>
      <c r="H48" s="226">
        <f>F48/1.95583</f>
        <v>143.16172673494117</v>
      </c>
      <c r="I48" s="226">
        <f>G48/1.95583</f>
        <v>143.16172673494117</v>
      </c>
      <c r="J48" s="169">
        <f>SUM(AT48:BH48)</f>
        <v>0</v>
      </c>
      <c r="K48" s="220">
        <f>SUM(BI48:BW48)</f>
        <v>0</v>
      </c>
      <c r="L48" s="222">
        <f>K48/1.95583</f>
        <v>0</v>
      </c>
      <c r="M48" s="196"/>
      <c r="N48" s="172"/>
      <c r="O48" s="172"/>
      <c r="P48" s="172"/>
      <c r="Q48" s="175"/>
      <c r="R48" s="175"/>
      <c r="S48" s="172"/>
      <c r="T48" s="172"/>
      <c r="U48" s="172"/>
      <c r="V48" s="172"/>
      <c r="W48" s="172"/>
      <c r="X48" s="175"/>
      <c r="Y48" s="175"/>
      <c r="Z48" s="172"/>
      <c r="AA48" s="172"/>
      <c r="AB48" s="172"/>
      <c r="AC48" s="172"/>
      <c r="AD48" s="172"/>
      <c r="AE48" s="175"/>
      <c r="AF48" s="175"/>
      <c r="AG48" s="172"/>
      <c r="AH48" s="172"/>
      <c r="AI48" s="172"/>
      <c r="AJ48" s="172"/>
      <c r="AK48" s="172"/>
      <c r="AL48" s="175"/>
      <c r="AM48" s="175"/>
      <c r="AN48" s="172"/>
      <c r="AO48" s="172"/>
      <c r="AP48" s="172"/>
      <c r="AQ48" s="172"/>
      <c r="AR48" s="172"/>
      <c r="AS48" s="201"/>
      <c r="AT48" s="202">
        <f>COUNTIF($N48:$AR48,"a")</f>
        <v>0</v>
      </c>
      <c r="AU48" s="202">
        <f>COUNTIF($N48:$AR48,"b")</f>
        <v>0</v>
      </c>
      <c r="AV48" s="202">
        <f>COUNTIF($N48:$AR48,"c")</f>
        <v>0</v>
      </c>
      <c r="AW48" s="202">
        <f>COUNTIF($N48:$AR48,"d")</f>
        <v>0</v>
      </c>
      <c r="AX48" s="202">
        <f>COUNTIF($N48:$AR48,"e")</f>
        <v>0</v>
      </c>
      <c r="AY48" s="202">
        <f>COUNTIF($N48:$AR48,"f")</f>
        <v>0</v>
      </c>
      <c r="AZ48" s="202">
        <f>COUNTIF($N48:$AR48,"g")</f>
        <v>0</v>
      </c>
      <c r="BA48" s="202">
        <f>COUNTIF($N48:$AR48,"h")</f>
        <v>0</v>
      </c>
      <c r="BB48" s="202">
        <f>COUNTIF($N48:$AR48,"i")</f>
        <v>0</v>
      </c>
      <c r="BC48" s="202">
        <f>COUNTIF($N48:$AR48,"j")</f>
        <v>0</v>
      </c>
      <c r="BD48" s="202">
        <f>COUNTIF($N48:$AR48,"k")</f>
        <v>0</v>
      </c>
      <c r="BE48" s="202">
        <f>COUNTIF($N48:$AR48,"l")</f>
        <v>0</v>
      </c>
      <c r="BF48" s="202">
        <f>COUNTIF($N48:$AR48,"m")</f>
        <v>0</v>
      </c>
      <c r="BG48" s="202">
        <f>COUNTIF($N48:$AR48,"n")</f>
        <v>0</v>
      </c>
      <c r="BH48" s="202">
        <f>COUNTIF($N48:$AR48,"o")</f>
        <v>0</v>
      </c>
      <c r="BI48" s="202" t="str">
        <f t="shared" si="11"/>
        <v>0</v>
      </c>
      <c r="BJ48" s="202" t="str">
        <f t="shared" si="12"/>
        <v>0</v>
      </c>
      <c r="BK48" s="202" t="str">
        <f t="shared" si="13"/>
        <v>0</v>
      </c>
      <c r="BL48" s="202" t="str">
        <f t="shared" si="14"/>
        <v>0</v>
      </c>
      <c r="BM48" s="202" t="str">
        <f t="shared" si="15"/>
        <v>0</v>
      </c>
      <c r="BN48" s="202" t="str">
        <f t="shared" si="16"/>
        <v>0</v>
      </c>
      <c r="BO48" s="202" t="str">
        <f t="shared" si="17"/>
        <v>0</v>
      </c>
      <c r="BP48" s="202" t="str">
        <f t="shared" si="18"/>
        <v>0</v>
      </c>
      <c r="BQ48" s="202" t="str">
        <f t="shared" si="19"/>
        <v>0</v>
      </c>
      <c r="BR48" s="202" t="str">
        <f t="shared" si="20"/>
        <v>0</v>
      </c>
      <c r="BS48" s="202" t="str">
        <f t="shared" si="21"/>
        <v>0</v>
      </c>
      <c r="BT48" s="202" t="str">
        <f t="shared" si="22"/>
        <v>0</v>
      </c>
      <c r="BU48" s="202" t="str">
        <f t="shared" si="23"/>
        <v>0</v>
      </c>
      <c r="BV48" s="202" t="str">
        <f t="shared" si="24"/>
        <v>0</v>
      </c>
      <c r="BW48" s="202" t="str">
        <f t="shared" si="25"/>
        <v>0</v>
      </c>
      <c r="BY48" s="176"/>
    </row>
    <row r="49" spans="1:77" s="130" customFormat="1" ht="30" customHeight="1" thickBot="1">
      <c r="A49" s="174"/>
      <c r="B49" s="108" t="s">
        <v>63</v>
      </c>
      <c r="C49" s="128">
        <v>0.35416666666666669</v>
      </c>
      <c r="D49" s="121" t="s">
        <v>300</v>
      </c>
      <c r="E49" s="128" t="s">
        <v>301</v>
      </c>
      <c r="F49" s="82"/>
      <c r="G49" s="82"/>
      <c r="H49" s="224"/>
      <c r="I49" s="224"/>
      <c r="J49" s="169"/>
      <c r="K49" s="220"/>
      <c r="L49" s="222"/>
      <c r="M49" s="196"/>
      <c r="N49" s="172"/>
      <c r="O49" s="172"/>
      <c r="P49" s="172"/>
      <c r="Q49" s="171"/>
      <c r="R49" s="171"/>
      <c r="S49" s="172"/>
      <c r="T49" s="172"/>
      <c r="U49" s="172"/>
      <c r="V49" s="172"/>
      <c r="W49" s="172"/>
      <c r="X49" s="171"/>
      <c r="Y49" s="171"/>
      <c r="Z49" s="172"/>
      <c r="AA49" s="172"/>
      <c r="AB49" s="172"/>
      <c r="AC49" s="172"/>
      <c r="AD49" s="172"/>
      <c r="AE49" s="171"/>
      <c r="AF49" s="171"/>
      <c r="AG49" s="172"/>
      <c r="AH49" s="172"/>
      <c r="AI49" s="172"/>
      <c r="AJ49" s="172"/>
      <c r="AK49" s="172"/>
      <c r="AL49" s="171"/>
      <c r="AM49" s="171"/>
      <c r="AN49" s="172"/>
      <c r="AO49" s="172"/>
      <c r="AP49" s="172"/>
      <c r="AQ49" s="172"/>
      <c r="AR49" s="172"/>
      <c r="AS49" s="201"/>
      <c r="AT49" s="202">
        <f>COUNTIF($N49:$AR49,"a")</f>
        <v>0</v>
      </c>
      <c r="AU49" s="202">
        <f>COUNTIF($N49:$AR49,"b")</f>
        <v>0</v>
      </c>
      <c r="AV49" s="202">
        <f>COUNTIF($N49:$AR49,"c")</f>
        <v>0</v>
      </c>
      <c r="AW49" s="202">
        <f>COUNTIF($N49:$AR49,"d")</f>
        <v>0</v>
      </c>
      <c r="AX49" s="202">
        <f>COUNTIF($N49:$AR49,"e")</f>
        <v>0</v>
      </c>
      <c r="AY49" s="202">
        <f>COUNTIF($N49:$AR49,"f")</f>
        <v>0</v>
      </c>
      <c r="AZ49" s="202">
        <f>COUNTIF($N49:$AR49,"g")</f>
        <v>0</v>
      </c>
      <c r="BA49" s="202">
        <f>COUNTIF($N49:$AR49,"h")</f>
        <v>0</v>
      </c>
      <c r="BB49" s="202">
        <f>COUNTIF($N49:$AR49,"i")</f>
        <v>0</v>
      </c>
      <c r="BC49" s="202">
        <f>COUNTIF($N49:$AR49,"j")</f>
        <v>0</v>
      </c>
      <c r="BD49" s="202">
        <f>COUNTIF($N49:$AR49,"k")</f>
        <v>0</v>
      </c>
      <c r="BE49" s="202">
        <f>COUNTIF($N49:$AR49,"l")</f>
        <v>0</v>
      </c>
      <c r="BF49" s="202">
        <f>COUNTIF($N49:$AR49,"m")</f>
        <v>0</v>
      </c>
      <c r="BG49" s="202">
        <f>COUNTIF($N49:$AR49,"n")</f>
        <v>0</v>
      </c>
      <c r="BH49" s="202">
        <f>COUNTIF($N49:$AR49,"o")</f>
        <v>0</v>
      </c>
      <c r="BI49" s="202" t="str">
        <f t="shared" si="11"/>
        <v>0</v>
      </c>
      <c r="BJ49" s="202" t="str">
        <f t="shared" si="12"/>
        <v>0</v>
      </c>
      <c r="BK49" s="202" t="str">
        <f t="shared" si="13"/>
        <v>0</v>
      </c>
      <c r="BL49" s="202" t="str">
        <f t="shared" si="14"/>
        <v>0</v>
      </c>
      <c r="BM49" s="202" t="str">
        <f t="shared" si="15"/>
        <v>0</v>
      </c>
      <c r="BN49" s="202" t="str">
        <f t="shared" si="16"/>
        <v>0</v>
      </c>
      <c r="BO49" s="202" t="str">
        <f t="shared" si="17"/>
        <v>0</v>
      </c>
      <c r="BP49" s="202" t="str">
        <f t="shared" si="18"/>
        <v>0</v>
      </c>
      <c r="BQ49" s="202" t="str">
        <f t="shared" si="19"/>
        <v>0</v>
      </c>
      <c r="BR49" s="202" t="str">
        <f t="shared" si="20"/>
        <v>0</v>
      </c>
      <c r="BS49" s="202" t="str">
        <f t="shared" si="21"/>
        <v>0</v>
      </c>
      <c r="BT49" s="202" t="str">
        <f t="shared" si="22"/>
        <v>0</v>
      </c>
      <c r="BU49" s="202" t="str">
        <f t="shared" si="23"/>
        <v>0</v>
      </c>
      <c r="BV49" s="202" t="str">
        <f t="shared" si="24"/>
        <v>0</v>
      </c>
      <c r="BW49" s="202" t="str">
        <f t="shared" si="25"/>
        <v>0</v>
      </c>
      <c r="BY49" s="176"/>
    </row>
    <row r="50" spans="1:77" s="130" customFormat="1" ht="20.100000000000001" customHeight="1" thickBot="1">
      <c r="A50" s="168"/>
      <c r="B50" s="78" t="s">
        <v>64</v>
      </c>
      <c r="C50" s="115">
        <v>0.37152777777777773</v>
      </c>
      <c r="D50" s="184" t="s">
        <v>390</v>
      </c>
      <c r="E50" s="184" t="s">
        <v>391</v>
      </c>
      <c r="F50" s="123">
        <v>320</v>
      </c>
      <c r="G50" s="123">
        <f>$F50*'Campaign Total'!$F$47</f>
        <v>320</v>
      </c>
      <c r="H50" s="226">
        <f>F50/1.95583</f>
        <v>163.61340198278992</v>
      </c>
      <c r="I50" s="226">
        <f>G50/1.95583</f>
        <v>163.61340198278992</v>
      </c>
      <c r="J50" s="169">
        <f>SUM(AT50:BH50)</f>
        <v>0</v>
      </c>
      <c r="K50" s="220">
        <f>SUM(BI50:BW50)</f>
        <v>0</v>
      </c>
      <c r="L50" s="222">
        <f>K50/1.95583</f>
        <v>0</v>
      </c>
      <c r="M50" s="196"/>
      <c r="N50" s="172"/>
      <c r="O50" s="172"/>
      <c r="P50" s="172"/>
      <c r="Q50" s="175"/>
      <c r="R50" s="175"/>
      <c r="S50" s="172"/>
      <c r="T50" s="172"/>
      <c r="U50" s="172"/>
      <c r="V50" s="172"/>
      <c r="W50" s="172"/>
      <c r="X50" s="175"/>
      <c r="Y50" s="175"/>
      <c r="Z50" s="172"/>
      <c r="AA50" s="172"/>
      <c r="AB50" s="172"/>
      <c r="AC50" s="172"/>
      <c r="AD50" s="172"/>
      <c r="AE50" s="175"/>
      <c r="AF50" s="175"/>
      <c r="AG50" s="172"/>
      <c r="AH50" s="172"/>
      <c r="AI50" s="172"/>
      <c r="AJ50" s="172"/>
      <c r="AK50" s="172"/>
      <c r="AL50" s="175"/>
      <c r="AM50" s="175"/>
      <c r="AN50" s="172"/>
      <c r="AO50" s="172"/>
      <c r="AP50" s="172"/>
      <c r="AQ50" s="172"/>
      <c r="AR50" s="172"/>
      <c r="AS50" s="201"/>
      <c r="AT50" s="202">
        <f>COUNTIF($N50:$AR50,"a")</f>
        <v>0</v>
      </c>
      <c r="AU50" s="202">
        <f>COUNTIF($N50:$AR50,"b")</f>
        <v>0</v>
      </c>
      <c r="AV50" s="202">
        <f>COUNTIF($N50:$AR50,"c")</f>
        <v>0</v>
      </c>
      <c r="AW50" s="202">
        <f>COUNTIF($N50:$AR50,"d")</f>
        <v>0</v>
      </c>
      <c r="AX50" s="202">
        <f>COUNTIF($N50:$AR50,"e")</f>
        <v>0</v>
      </c>
      <c r="AY50" s="202">
        <f>COUNTIF($N50:$AR50,"f")</f>
        <v>0</v>
      </c>
      <c r="AZ50" s="202">
        <f>COUNTIF($N50:$AR50,"g")</f>
        <v>0</v>
      </c>
      <c r="BA50" s="202">
        <f>COUNTIF($N50:$AR50,"h")</f>
        <v>0</v>
      </c>
      <c r="BB50" s="202">
        <f>COUNTIF($N50:$AR50,"i")</f>
        <v>0</v>
      </c>
      <c r="BC50" s="202">
        <f>COUNTIF($N50:$AR50,"j")</f>
        <v>0</v>
      </c>
      <c r="BD50" s="202">
        <f>COUNTIF($N50:$AR50,"k")</f>
        <v>0</v>
      </c>
      <c r="BE50" s="202">
        <f>COUNTIF($N50:$AR50,"l")</f>
        <v>0</v>
      </c>
      <c r="BF50" s="202">
        <f>COUNTIF($N50:$AR50,"m")</f>
        <v>0</v>
      </c>
      <c r="BG50" s="202">
        <f>COUNTIF($N50:$AR50,"n")</f>
        <v>0</v>
      </c>
      <c r="BH50" s="202">
        <f>COUNTIF($N50:$AR50,"o")</f>
        <v>0</v>
      </c>
      <c r="BI50" s="202" t="str">
        <f t="shared" ref="BI50" si="60">IF(AT50&gt;0,($G50*AT50*$F$14),"0")</f>
        <v>0</v>
      </c>
      <c r="BJ50" s="202" t="str">
        <f t="shared" ref="BJ50" si="61">IF(AU50&gt;0,($G50*AU50*$F$15),"0")</f>
        <v>0</v>
      </c>
      <c r="BK50" s="202" t="str">
        <f t="shared" ref="BK50" si="62">IF(AV50&gt;0,($G50*AV50*$F$16),"0")</f>
        <v>0</v>
      </c>
      <c r="BL50" s="202" t="str">
        <f t="shared" ref="BL50" si="63">IF(AW50&gt;0,($G50*AW50*$F$17),"0")</f>
        <v>0</v>
      </c>
      <c r="BM50" s="202" t="str">
        <f t="shared" ref="BM50" si="64">IF(AX50&gt;0,($G50*AX50*$F$18),"0")</f>
        <v>0</v>
      </c>
      <c r="BN50" s="202" t="str">
        <f t="shared" ref="BN50" si="65">IF(AY50&gt;0,($G50*AY50*$F$19),"0")</f>
        <v>0</v>
      </c>
      <c r="BO50" s="202" t="str">
        <f t="shared" ref="BO50" si="66">IF(AZ50&gt;0,($G50*AZ50*$F$20),"0")</f>
        <v>0</v>
      </c>
      <c r="BP50" s="202" t="str">
        <f t="shared" ref="BP50" si="67">IF(BA50&gt;0,($G50*BA50*$F$21),"0")</f>
        <v>0</v>
      </c>
      <c r="BQ50" s="202" t="str">
        <f t="shared" ref="BQ50" si="68">IF(BB50&gt;0,($G50*BB50*$F$22),"0")</f>
        <v>0</v>
      </c>
      <c r="BR50" s="202" t="str">
        <f t="shared" ref="BR50" si="69">IF(BC50&gt;0,($G50*BC50*$F$23),"0")</f>
        <v>0</v>
      </c>
      <c r="BS50" s="202" t="str">
        <f t="shared" ref="BS50" si="70">IF(BD50&gt;0,($G50*BD50*$F$24),"0")</f>
        <v>0</v>
      </c>
      <c r="BT50" s="202" t="str">
        <f t="shared" ref="BT50" si="71">IF(BE50&gt;0,($G50*BE50*$F$25),"0")</f>
        <v>0</v>
      </c>
      <c r="BU50" s="202" t="str">
        <f t="shared" ref="BU50" si="72">IF(BF50&gt;0,($G50*BF50*$F$26),"0")</f>
        <v>0</v>
      </c>
      <c r="BV50" s="202" t="str">
        <f t="shared" ref="BV50" si="73">IF(BG50&gt;0,($G50*BG50*$F$27),"0")</f>
        <v>0</v>
      </c>
      <c r="BW50" s="202" t="str">
        <f t="shared" ref="BW50" si="74">IF(BH50&gt;0,($G50*BH50*$F$28),"0")</f>
        <v>0</v>
      </c>
      <c r="BY50" s="176"/>
    </row>
    <row r="51" spans="1:77" s="130" customFormat="1" ht="20.100000000000001" customHeight="1" thickBot="1">
      <c r="A51" s="174"/>
      <c r="B51" s="108" t="s">
        <v>63</v>
      </c>
      <c r="C51" s="128">
        <v>0.375</v>
      </c>
      <c r="D51" s="203" t="s">
        <v>392</v>
      </c>
      <c r="E51" s="121" t="s">
        <v>300</v>
      </c>
      <c r="F51" s="82"/>
      <c r="G51" s="82"/>
      <c r="H51" s="224"/>
      <c r="I51" s="224"/>
      <c r="J51" s="169"/>
      <c r="K51" s="220"/>
      <c r="L51" s="222"/>
      <c r="M51" s="196"/>
      <c r="N51" s="172"/>
      <c r="O51" s="172"/>
      <c r="P51" s="172"/>
      <c r="Q51" s="171"/>
      <c r="R51" s="171"/>
      <c r="S51" s="172"/>
      <c r="T51" s="172"/>
      <c r="U51" s="172"/>
      <c r="V51" s="172"/>
      <c r="W51" s="172"/>
      <c r="X51" s="171"/>
      <c r="Y51" s="171"/>
      <c r="Z51" s="172"/>
      <c r="AA51" s="172"/>
      <c r="AB51" s="172"/>
      <c r="AC51" s="172"/>
      <c r="AD51" s="172"/>
      <c r="AE51" s="171"/>
      <c r="AF51" s="171"/>
      <c r="AG51" s="172"/>
      <c r="AH51" s="172"/>
      <c r="AI51" s="172"/>
      <c r="AJ51" s="172"/>
      <c r="AK51" s="172"/>
      <c r="AL51" s="171"/>
      <c r="AM51" s="171"/>
      <c r="AN51" s="172"/>
      <c r="AO51" s="172"/>
      <c r="AP51" s="172"/>
      <c r="AQ51" s="172"/>
      <c r="AR51" s="172"/>
      <c r="AS51" s="201"/>
      <c r="AT51" s="202">
        <f>COUNTIF($N51:$AR51,"a")</f>
        <v>0</v>
      </c>
      <c r="AU51" s="202">
        <f>COUNTIF($N51:$AR51,"b")</f>
        <v>0</v>
      </c>
      <c r="AV51" s="202">
        <f>COUNTIF($N51:$AR51,"c")</f>
        <v>0</v>
      </c>
      <c r="AW51" s="202">
        <f>COUNTIF($N51:$AR51,"d")</f>
        <v>0</v>
      </c>
      <c r="AX51" s="202">
        <f>COUNTIF($N51:$AR51,"e")</f>
        <v>0</v>
      </c>
      <c r="AY51" s="202">
        <f>COUNTIF($N51:$AR51,"f")</f>
        <v>0</v>
      </c>
      <c r="AZ51" s="202">
        <f>COUNTIF($N51:$AR51,"g")</f>
        <v>0</v>
      </c>
      <c r="BA51" s="202">
        <f>COUNTIF($N51:$AR51,"h")</f>
        <v>0</v>
      </c>
      <c r="BB51" s="202">
        <f>COUNTIF($N51:$AR51,"i")</f>
        <v>0</v>
      </c>
      <c r="BC51" s="202">
        <f>COUNTIF($N51:$AR51,"j")</f>
        <v>0</v>
      </c>
      <c r="BD51" s="202">
        <f>COUNTIF($N51:$AR51,"k")</f>
        <v>0</v>
      </c>
      <c r="BE51" s="202">
        <f>COUNTIF($N51:$AR51,"l")</f>
        <v>0</v>
      </c>
      <c r="BF51" s="202">
        <f>COUNTIF($N51:$AR51,"m")</f>
        <v>0</v>
      </c>
      <c r="BG51" s="202">
        <f>COUNTIF($N51:$AR51,"n")</f>
        <v>0</v>
      </c>
      <c r="BH51" s="202">
        <f>COUNTIF($N51:$AR51,"o")</f>
        <v>0</v>
      </c>
      <c r="BI51" s="202" t="str">
        <f t="shared" si="11"/>
        <v>0</v>
      </c>
      <c r="BJ51" s="202" t="str">
        <f t="shared" si="12"/>
        <v>0</v>
      </c>
      <c r="BK51" s="202" t="str">
        <f t="shared" si="13"/>
        <v>0</v>
      </c>
      <c r="BL51" s="202" t="str">
        <f t="shared" si="14"/>
        <v>0</v>
      </c>
      <c r="BM51" s="202" t="str">
        <f t="shared" si="15"/>
        <v>0</v>
      </c>
      <c r="BN51" s="202" t="str">
        <f t="shared" si="16"/>
        <v>0</v>
      </c>
      <c r="BO51" s="202" t="str">
        <f t="shared" si="17"/>
        <v>0</v>
      </c>
      <c r="BP51" s="202" t="str">
        <f t="shared" si="18"/>
        <v>0</v>
      </c>
      <c r="BQ51" s="202" t="str">
        <f t="shared" si="19"/>
        <v>0</v>
      </c>
      <c r="BR51" s="202" t="str">
        <f t="shared" si="20"/>
        <v>0</v>
      </c>
      <c r="BS51" s="202" t="str">
        <f t="shared" si="21"/>
        <v>0</v>
      </c>
      <c r="BT51" s="202" t="str">
        <f t="shared" si="22"/>
        <v>0</v>
      </c>
      <c r="BU51" s="202" t="str">
        <f t="shared" si="23"/>
        <v>0</v>
      </c>
      <c r="BV51" s="202" t="str">
        <f t="shared" si="24"/>
        <v>0</v>
      </c>
      <c r="BW51" s="202" t="str">
        <f t="shared" si="25"/>
        <v>0</v>
      </c>
      <c r="BY51" s="176"/>
    </row>
    <row r="52" spans="1:77" s="130" customFormat="1" ht="20.100000000000001" customHeight="1" thickBot="1">
      <c r="A52" s="174"/>
      <c r="B52" s="78" t="s">
        <v>64</v>
      </c>
      <c r="C52" s="115">
        <v>0.3923611111111111</v>
      </c>
      <c r="D52" s="115" t="s">
        <v>236</v>
      </c>
      <c r="E52" s="115" t="s">
        <v>254</v>
      </c>
      <c r="F52" s="183">
        <v>280</v>
      </c>
      <c r="G52" s="183">
        <f>$F52*'Campaign Total'!$F$47</f>
        <v>280</v>
      </c>
      <c r="H52" s="225">
        <f>F52/1.95583</f>
        <v>143.16172673494117</v>
      </c>
      <c r="I52" s="225">
        <f>G52/1.95583</f>
        <v>143.16172673494117</v>
      </c>
      <c r="J52" s="169">
        <f>SUM(AT52:BH52)</f>
        <v>0</v>
      </c>
      <c r="K52" s="220">
        <f>SUM(BI52:BW52)</f>
        <v>0</v>
      </c>
      <c r="L52" s="222">
        <f>K52/1.95583</f>
        <v>0</v>
      </c>
      <c r="M52" s="196"/>
      <c r="N52" s="172"/>
      <c r="O52" s="172"/>
      <c r="P52" s="172"/>
      <c r="Q52" s="175"/>
      <c r="R52" s="175"/>
      <c r="S52" s="172"/>
      <c r="T52" s="172"/>
      <c r="U52" s="172"/>
      <c r="V52" s="172"/>
      <c r="W52" s="172"/>
      <c r="X52" s="175"/>
      <c r="Y52" s="175"/>
      <c r="Z52" s="172"/>
      <c r="AA52" s="172"/>
      <c r="AB52" s="172"/>
      <c r="AC52" s="172"/>
      <c r="AD52" s="172"/>
      <c r="AE52" s="175"/>
      <c r="AF52" s="175"/>
      <c r="AG52" s="172"/>
      <c r="AH52" s="172"/>
      <c r="AI52" s="172"/>
      <c r="AJ52" s="172"/>
      <c r="AK52" s="172"/>
      <c r="AL52" s="175"/>
      <c r="AM52" s="175"/>
      <c r="AN52" s="172"/>
      <c r="AO52" s="172"/>
      <c r="AP52" s="172"/>
      <c r="AQ52" s="172"/>
      <c r="AR52" s="172"/>
      <c r="AS52" s="201"/>
      <c r="AT52" s="202">
        <f>COUNTIF($N52:$AR52,"a")</f>
        <v>0</v>
      </c>
      <c r="AU52" s="202">
        <f>COUNTIF($N52:$AR52,"b")</f>
        <v>0</v>
      </c>
      <c r="AV52" s="202">
        <f>COUNTIF($N52:$AR52,"c")</f>
        <v>0</v>
      </c>
      <c r="AW52" s="202">
        <f>COUNTIF($N52:$AR52,"d")</f>
        <v>0</v>
      </c>
      <c r="AX52" s="202">
        <f>COUNTIF($N52:$AR52,"e")</f>
        <v>0</v>
      </c>
      <c r="AY52" s="202">
        <f>COUNTIF($N52:$AR52,"f")</f>
        <v>0</v>
      </c>
      <c r="AZ52" s="202">
        <f>COUNTIF($N52:$AR52,"g")</f>
        <v>0</v>
      </c>
      <c r="BA52" s="202">
        <f>COUNTIF($N52:$AR52,"h")</f>
        <v>0</v>
      </c>
      <c r="BB52" s="202">
        <f>COUNTIF($N52:$AR52,"i")</f>
        <v>0</v>
      </c>
      <c r="BC52" s="202">
        <f>COUNTIF($N52:$AR52,"j")</f>
        <v>0</v>
      </c>
      <c r="BD52" s="202">
        <f>COUNTIF($N52:$AR52,"k")</f>
        <v>0</v>
      </c>
      <c r="BE52" s="202">
        <f>COUNTIF($N52:$AR52,"l")</f>
        <v>0</v>
      </c>
      <c r="BF52" s="202">
        <f>COUNTIF($N52:$AR52,"m")</f>
        <v>0</v>
      </c>
      <c r="BG52" s="202">
        <f>COUNTIF($N52:$AR52,"n")</f>
        <v>0</v>
      </c>
      <c r="BH52" s="202">
        <f>COUNTIF($N52:$AR52,"o")</f>
        <v>0</v>
      </c>
      <c r="BI52" s="202" t="str">
        <f t="shared" si="11"/>
        <v>0</v>
      </c>
      <c r="BJ52" s="202" t="str">
        <f t="shared" si="12"/>
        <v>0</v>
      </c>
      <c r="BK52" s="202" t="str">
        <f t="shared" si="13"/>
        <v>0</v>
      </c>
      <c r="BL52" s="202" t="str">
        <f t="shared" si="14"/>
        <v>0</v>
      </c>
      <c r="BM52" s="202" t="str">
        <f t="shared" si="15"/>
        <v>0</v>
      </c>
      <c r="BN52" s="202" t="str">
        <f t="shared" si="16"/>
        <v>0</v>
      </c>
      <c r="BO52" s="202" t="str">
        <f t="shared" si="17"/>
        <v>0</v>
      </c>
      <c r="BP52" s="202" t="str">
        <f t="shared" si="18"/>
        <v>0</v>
      </c>
      <c r="BQ52" s="202" t="str">
        <f t="shared" si="19"/>
        <v>0</v>
      </c>
      <c r="BR52" s="202" t="str">
        <f t="shared" si="20"/>
        <v>0</v>
      </c>
      <c r="BS52" s="202" t="str">
        <f t="shared" si="21"/>
        <v>0</v>
      </c>
      <c r="BT52" s="202" t="str">
        <f t="shared" si="22"/>
        <v>0</v>
      </c>
      <c r="BU52" s="202" t="str">
        <f t="shared" si="23"/>
        <v>0</v>
      </c>
      <c r="BV52" s="202" t="str">
        <f t="shared" si="24"/>
        <v>0</v>
      </c>
      <c r="BW52" s="202" t="str">
        <f t="shared" si="25"/>
        <v>0</v>
      </c>
      <c r="BY52" s="176"/>
    </row>
    <row r="53" spans="1:77" s="130" customFormat="1" ht="20.100000000000001" customHeight="1" thickBot="1">
      <c r="A53" s="174"/>
      <c r="B53" s="108" t="s">
        <v>63</v>
      </c>
      <c r="C53" s="128">
        <v>0.39583333333333331</v>
      </c>
      <c r="D53" s="121" t="s">
        <v>454</v>
      </c>
      <c r="E53" s="121" t="s">
        <v>455</v>
      </c>
      <c r="F53" s="82"/>
      <c r="G53" s="82"/>
      <c r="H53" s="224"/>
      <c r="I53" s="224"/>
      <c r="J53" s="169"/>
      <c r="K53" s="220"/>
      <c r="L53" s="222"/>
      <c r="M53" s="196"/>
      <c r="N53" s="172"/>
      <c r="O53" s="172"/>
      <c r="P53" s="172"/>
      <c r="Q53" s="171"/>
      <c r="R53" s="171"/>
      <c r="S53" s="172"/>
      <c r="T53" s="172"/>
      <c r="U53" s="172"/>
      <c r="V53" s="172"/>
      <c r="W53" s="172"/>
      <c r="X53" s="171"/>
      <c r="Y53" s="171"/>
      <c r="Z53" s="172"/>
      <c r="AA53" s="172"/>
      <c r="AB53" s="172"/>
      <c r="AC53" s="172"/>
      <c r="AD53" s="172"/>
      <c r="AE53" s="171"/>
      <c r="AF53" s="171"/>
      <c r="AG53" s="172"/>
      <c r="AH53" s="172"/>
      <c r="AI53" s="172"/>
      <c r="AJ53" s="172"/>
      <c r="AK53" s="172"/>
      <c r="AL53" s="171"/>
      <c r="AM53" s="171"/>
      <c r="AN53" s="172"/>
      <c r="AO53" s="172"/>
      <c r="AP53" s="172"/>
      <c r="AQ53" s="172"/>
      <c r="AR53" s="172"/>
      <c r="AS53" s="201"/>
      <c r="AT53" s="202">
        <f>COUNTIF($N53:$AR53,"a")</f>
        <v>0</v>
      </c>
      <c r="AU53" s="202">
        <f>COUNTIF($N53:$AR53,"b")</f>
        <v>0</v>
      </c>
      <c r="AV53" s="202">
        <f>COUNTIF($N53:$AR53,"c")</f>
        <v>0</v>
      </c>
      <c r="AW53" s="202">
        <f>COUNTIF($N53:$AR53,"d")</f>
        <v>0</v>
      </c>
      <c r="AX53" s="202">
        <f>COUNTIF($N53:$AR53,"e")</f>
        <v>0</v>
      </c>
      <c r="AY53" s="202">
        <f>COUNTIF($N53:$AR53,"f")</f>
        <v>0</v>
      </c>
      <c r="AZ53" s="202">
        <f>COUNTIF($N53:$AR53,"g")</f>
        <v>0</v>
      </c>
      <c r="BA53" s="202">
        <f>COUNTIF($N53:$AR53,"h")</f>
        <v>0</v>
      </c>
      <c r="BB53" s="202">
        <f>COUNTIF($N53:$AR53,"i")</f>
        <v>0</v>
      </c>
      <c r="BC53" s="202">
        <f>COUNTIF($N53:$AR53,"j")</f>
        <v>0</v>
      </c>
      <c r="BD53" s="202">
        <f>COUNTIF($N53:$AR53,"k")</f>
        <v>0</v>
      </c>
      <c r="BE53" s="202">
        <f>COUNTIF($N53:$AR53,"l")</f>
        <v>0</v>
      </c>
      <c r="BF53" s="202">
        <f>COUNTIF($N53:$AR53,"m")</f>
        <v>0</v>
      </c>
      <c r="BG53" s="202">
        <f>COUNTIF($N53:$AR53,"n")</f>
        <v>0</v>
      </c>
      <c r="BH53" s="202">
        <f>COUNTIF($N53:$AR53,"o")</f>
        <v>0</v>
      </c>
      <c r="BI53" s="202" t="str">
        <f t="shared" ref="BI53" si="75">IF(AT53&gt;0,($G53*AT53*$F$14),"0")</f>
        <v>0</v>
      </c>
      <c r="BJ53" s="202" t="str">
        <f t="shared" ref="BJ53" si="76">IF(AU53&gt;0,($G53*AU53*$F$15),"0")</f>
        <v>0</v>
      </c>
      <c r="BK53" s="202" t="str">
        <f t="shared" ref="BK53" si="77">IF(AV53&gt;0,($G53*AV53*$F$16),"0")</f>
        <v>0</v>
      </c>
      <c r="BL53" s="202" t="str">
        <f t="shared" ref="BL53" si="78">IF(AW53&gt;0,($G53*AW53*$F$17),"0")</f>
        <v>0</v>
      </c>
      <c r="BM53" s="202" t="str">
        <f t="shared" ref="BM53" si="79">IF(AX53&gt;0,($G53*AX53*$F$18),"0")</f>
        <v>0</v>
      </c>
      <c r="BN53" s="202" t="str">
        <f t="shared" ref="BN53" si="80">IF(AY53&gt;0,($G53*AY53*$F$19),"0")</f>
        <v>0</v>
      </c>
      <c r="BO53" s="202" t="str">
        <f t="shared" ref="BO53" si="81">IF(AZ53&gt;0,($G53*AZ53*$F$20),"0")</f>
        <v>0</v>
      </c>
      <c r="BP53" s="202" t="str">
        <f t="shared" ref="BP53" si="82">IF(BA53&gt;0,($G53*BA53*$F$21),"0")</f>
        <v>0</v>
      </c>
      <c r="BQ53" s="202" t="str">
        <f t="shared" ref="BQ53" si="83">IF(BB53&gt;0,($G53*BB53*$F$22),"0")</f>
        <v>0</v>
      </c>
      <c r="BR53" s="202" t="str">
        <f t="shared" ref="BR53" si="84">IF(BC53&gt;0,($G53*BC53*$F$23),"0")</f>
        <v>0</v>
      </c>
      <c r="BS53" s="202" t="str">
        <f t="shared" ref="BS53" si="85">IF(BD53&gt;0,($G53*BD53*$F$24),"0")</f>
        <v>0</v>
      </c>
      <c r="BT53" s="202" t="str">
        <f t="shared" ref="BT53" si="86">IF(BE53&gt;0,($G53*BE53*$F$25),"0")</f>
        <v>0</v>
      </c>
      <c r="BU53" s="202" t="str">
        <f t="shared" ref="BU53" si="87">IF(BF53&gt;0,($G53*BF53*$F$26),"0")</f>
        <v>0</v>
      </c>
      <c r="BV53" s="202" t="str">
        <f t="shared" ref="BV53" si="88">IF(BG53&gt;0,($G53*BG53*$F$27),"0")</f>
        <v>0</v>
      </c>
      <c r="BW53" s="202" t="str">
        <f t="shared" ref="BW53" si="89">IF(BH53&gt;0,($G53*BH53*$F$28),"0")</f>
        <v>0</v>
      </c>
      <c r="BY53" s="176"/>
    </row>
    <row r="54" spans="1:77" s="130" customFormat="1" ht="20.100000000000001" customHeight="1" thickBot="1">
      <c r="A54" s="174"/>
      <c r="B54" s="78" t="s">
        <v>64</v>
      </c>
      <c r="C54" s="115">
        <v>0.41319444444444442</v>
      </c>
      <c r="D54" s="115" t="s">
        <v>237</v>
      </c>
      <c r="E54" s="115" t="s">
        <v>255</v>
      </c>
      <c r="F54" s="183">
        <v>341</v>
      </c>
      <c r="G54" s="183">
        <f>$F54*'Campaign Total'!$F$47</f>
        <v>341</v>
      </c>
      <c r="H54" s="225">
        <f>F54/1.95583</f>
        <v>174.3505314879105</v>
      </c>
      <c r="I54" s="225">
        <f>G54/1.95583</f>
        <v>174.3505314879105</v>
      </c>
      <c r="J54" s="169">
        <f t="shared" ref="J54" si="90">SUM(AT54:BH54)</f>
        <v>0</v>
      </c>
      <c r="K54" s="220">
        <f t="shared" ref="K54" si="91">SUM(BI54:BW54)</f>
        <v>0</v>
      </c>
      <c r="L54" s="222">
        <f>K54/1.95583</f>
        <v>0</v>
      </c>
      <c r="M54" s="196"/>
      <c r="N54" s="172"/>
      <c r="O54" s="172"/>
      <c r="P54" s="172"/>
      <c r="Q54" s="175"/>
      <c r="R54" s="175"/>
      <c r="S54" s="172"/>
      <c r="T54" s="172"/>
      <c r="U54" s="172"/>
      <c r="V54" s="172"/>
      <c r="W54" s="172"/>
      <c r="X54" s="175"/>
      <c r="Y54" s="175"/>
      <c r="Z54" s="172"/>
      <c r="AA54" s="172"/>
      <c r="AB54" s="172"/>
      <c r="AC54" s="172"/>
      <c r="AD54" s="172"/>
      <c r="AE54" s="175"/>
      <c r="AF54" s="175"/>
      <c r="AG54" s="172"/>
      <c r="AH54" s="172"/>
      <c r="AI54" s="172"/>
      <c r="AJ54" s="172"/>
      <c r="AK54" s="172"/>
      <c r="AL54" s="175"/>
      <c r="AM54" s="175"/>
      <c r="AN54" s="172"/>
      <c r="AO54" s="172"/>
      <c r="AP54" s="172"/>
      <c r="AQ54" s="172"/>
      <c r="AR54" s="172"/>
      <c r="AS54" s="201"/>
      <c r="AT54" s="202">
        <f>COUNTIF($N54:$AR54,"a")</f>
        <v>0</v>
      </c>
      <c r="AU54" s="202">
        <f>COUNTIF($N54:$AR54,"b")</f>
        <v>0</v>
      </c>
      <c r="AV54" s="202">
        <f>COUNTIF($N54:$AR54,"c")</f>
        <v>0</v>
      </c>
      <c r="AW54" s="202">
        <f>COUNTIF($N54:$AR54,"d")</f>
        <v>0</v>
      </c>
      <c r="AX54" s="202">
        <f>COUNTIF($N54:$AR54,"e")</f>
        <v>0</v>
      </c>
      <c r="AY54" s="202">
        <f>COUNTIF($N54:$AR54,"f")</f>
        <v>0</v>
      </c>
      <c r="AZ54" s="202">
        <f>COUNTIF($N54:$AR54,"g")</f>
        <v>0</v>
      </c>
      <c r="BA54" s="202">
        <f>COUNTIF($N54:$AR54,"h")</f>
        <v>0</v>
      </c>
      <c r="BB54" s="202">
        <f>COUNTIF($N54:$AR54,"i")</f>
        <v>0</v>
      </c>
      <c r="BC54" s="202">
        <f>COUNTIF($N54:$AR54,"j")</f>
        <v>0</v>
      </c>
      <c r="BD54" s="202">
        <f>COUNTIF($N54:$AR54,"k")</f>
        <v>0</v>
      </c>
      <c r="BE54" s="202">
        <f>COUNTIF($N54:$AR54,"l")</f>
        <v>0</v>
      </c>
      <c r="BF54" s="202">
        <f>COUNTIF($N54:$AR54,"m")</f>
        <v>0</v>
      </c>
      <c r="BG54" s="202">
        <f>COUNTIF($N54:$AR54,"n")</f>
        <v>0</v>
      </c>
      <c r="BH54" s="202">
        <f>COUNTIF($N54:$AR54,"o")</f>
        <v>0</v>
      </c>
      <c r="BI54" s="202" t="str">
        <f t="shared" si="11"/>
        <v>0</v>
      </c>
      <c r="BJ54" s="202" t="str">
        <f t="shared" si="12"/>
        <v>0</v>
      </c>
      <c r="BK54" s="202" t="str">
        <f t="shared" si="13"/>
        <v>0</v>
      </c>
      <c r="BL54" s="202" t="str">
        <f t="shared" si="14"/>
        <v>0</v>
      </c>
      <c r="BM54" s="202" t="str">
        <f t="shared" si="15"/>
        <v>0</v>
      </c>
      <c r="BN54" s="202" t="str">
        <f t="shared" si="16"/>
        <v>0</v>
      </c>
      <c r="BO54" s="202" t="str">
        <f t="shared" si="17"/>
        <v>0</v>
      </c>
      <c r="BP54" s="202" t="str">
        <f t="shared" si="18"/>
        <v>0</v>
      </c>
      <c r="BQ54" s="202" t="str">
        <f t="shared" si="19"/>
        <v>0</v>
      </c>
      <c r="BR54" s="202" t="str">
        <f t="shared" si="20"/>
        <v>0</v>
      </c>
      <c r="BS54" s="202" t="str">
        <f t="shared" si="21"/>
        <v>0</v>
      </c>
      <c r="BT54" s="202" t="str">
        <f t="shared" si="22"/>
        <v>0</v>
      </c>
      <c r="BU54" s="202" t="str">
        <f t="shared" si="23"/>
        <v>0</v>
      </c>
      <c r="BV54" s="202" t="str">
        <f t="shared" si="24"/>
        <v>0</v>
      </c>
      <c r="BW54" s="202" t="str">
        <f t="shared" si="25"/>
        <v>0</v>
      </c>
      <c r="BY54" s="176"/>
    </row>
    <row r="55" spans="1:77" s="130" customFormat="1" ht="20.100000000000001" customHeight="1" thickBot="1">
      <c r="A55" s="174"/>
      <c r="B55" s="108" t="s">
        <v>63</v>
      </c>
      <c r="C55" s="128">
        <v>0.41666666666666669</v>
      </c>
      <c r="D55" s="121" t="s">
        <v>454</v>
      </c>
      <c r="E55" s="121" t="s">
        <v>455</v>
      </c>
      <c r="F55" s="82"/>
      <c r="G55" s="82"/>
      <c r="H55" s="224"/>
      <c r="I55" s="224"/>
      <c r="J55" s="169"/>
      <c r="K55" s="220"/>
      <c r="L55" s="222"/>
      <c r="M55" s="196"/>
      <c r="N55" s="172"/>
      <c r="O55" s="172"/>
      <c r="P55" s="172"/>
      <c r="Q55" s="171"/>
      <c r="R55" s="171"/>
      <c r="S55" s="172"/>
      <c r="T55" s="172"/>
      <c r="U55" s="172"/>
      <c r="V55" s="172"/>
      <c r="W55" s="172"/>
      <c r="X55" s="171"/>
      <c r="Y55" s="171"/>
      <c r="Z55" s="172"/>
      <c r="AA55" s="172"/>
      <c r="AB55" s="172"/>
      <c r="AC55" s="172"/>
      <c r="AD55" s="172"/>
      <c r="AE55" s="171"/>
      <c r="AF55" s="171"/>
      <c r="AG55" s="172"/>
      <c r="AH55" s="172"/>
      <c r="AI55" s="172"/>
      <c r="AJ55" s="172"/>
      <c r="AK55" s="172"/>
      <c r="AL55" s="171"/>
      <c r="AM55" s="171"/>
      <c r="AN55" s="172"/>
      <c r="AO55" s="172"/>
      <c r="AP55" s="172"/>
      <c r="AQ55" s="172"/>
      <c r="AR55" s="172"/>
      <c r="AS55" s="201"/>
      <c r="AT55" s="202">
        <f>COUNTIF($N55:$AR55,"a")</f>
        <v>0</v>
      </c>
      <c r="AU55" s="202">
        <f>COUNTIF($N55:$AR55,"b")</f>
        <v>0</v>
      </c>
      <c r="AV55" s="202">
        <f>COUNTIF($N55:$AR55,"c")</f>
        <v>0</v>
      </c>
      <c r="AW55" s="202">
        <f>COUNTIF($N55:$AR55,"d")</f>
        <v>0</v>
      </c>
      <c r="AX55" s="202">
        <f>COUNTIF($N55:$AR55,"e")</f>
        <v>0</v>
      </c>
      <c r="AY55" s="202">
        <f>COUNTIF($N55:$AR55,"f")</f>
        <v>0</v>
      </c>
      <c r="AZ55" s="202">
        <f>COUNTIF($N55:$AR55,"g")</f>
        <v>0</v>
      </c>
      <c r="BA55" s="202">
        <f>COUNTIF($N55:$AR55,"h")</f>
        <v>0</v>
      </c>
      <c r="BB55" s="202">
        <f>COUNTIF($N55:$AR55,"i")</f>
        <v>0</v>
      </c>
      <c r="BC55" s="202">
        <f>COUNTIF($N55:$AR55,"j")</f>
        <v>0</v>
      </c>
      <c r="BD55" s="202">
        <f>COUNTIF($N55:$AR55,"k")</f>
        <v>0</v>
      </c>
      <c r="BE55" s="202">
        <f>COUNTIF($N55:$AR55,"l")</f>
        <v>0</v>
      </c>
      <c r="BF55" s="202">
        <f>COUNTIF($N55:$AR55,"m")</f>
        <v>0</v>
      </c>
      <c r="BG55" s="202">
        <f>COUNTIF($N55:$AR55,"n")</f>
        <v>0</v>
      </c>
      <c r="BH55" s="202">
        <f>COUNTIF($N55:$AR55,"o")</f>
        <v>0</v>
      </c>
      <c r="BI55" s="202" t="str">
        <f t="shared" si="11"/>
        <v>0</v>
      </c>
      <c r="BJ55" s="202" t="str">
        <f t="shared" si="12"/>
        <v>0</v>
      </c>
      <c r="BK55" s="202" t="str">
        <f t="shared" si="13"/>
        <v>0</v>
      </c>
      <c r="BL55" s="202" t="str">
        <f t="shared" si="14"/>
        <v>0</v>
      </c>
      <c r="BM55" s="202" t="str">
        <f t="shared" si="15"/>
        <v>0</v>
      </c>
      <c r="BN55" s="202" t="str">
        <f t="shared" si="16"/>
        <v>0</v>
      </c>
      <c r="BO55" s="202" t="str">
        <f t="shared" si="17"/>
        <v>0</v>
      </c>
      <c r="BP55" s="202" t="str">
        <f t="shared" si="18"/>
        <v>0</v>
      </c>
      <c r="BQ55" s="202" t="str">
        <f t="shared" si="19"/>
        <v>0</v>
      </c>
      <c r="BR55" s="202" t="str">
        <f t="shared" si="20"/>
        <v>0</v>
      </c>
      <c r="BS55" s="202" t="str">
        <f t="shared" si="21"/>
        <v>0</v>
      </c>
      <c r="BT55" s="202" t="str">
        <f t="shared" si="22"/>
        <v>0</v>
      </c>
      <c r="BU55" s="202" t="str">
        <f t="shared" si="23"/>
        <v>0</v>
      </c>
      <c r="BV55" s="202" t="str">
        <f t="shared" si="24"/>
        <v>0</v>
      </c>
      <c r="BW55" s="202" t="str">
        <f t="shared" si="25"/>
        <v>0</v>
      </c>
      <c r="BY55" s="176"/>
    </row>
    <row r="56" spans="1:77" s="130" customFormat="1" ht="20.100000000000001" customHeight="1" thickBot="1">
      <c r="A56" s="174"/>
      <c r="B56" s="78" t="s">
        <v>64</v>
      </c>
      <c r="C56" s="115">
        <v>0.43402777777777773</v>
      </c>
      <c r="D56" s="115" t="s">
        <v>393</v>
      </c>
      <c r="E56" s="115" t="s">
        <v>394</v>
      </c>
      <c r="F56" s="183">
        <v>300</v>
      </c>
      <c r="G56" s="183">
        <f>$F56*'Campaign Total'!$F$47</f>
        <v>300</v>
      </c>
      <c r="H56" s="225">
        <f>F56/1.95583</f>
        <v>153.38756435886555</v>
      </c>
      <c r="I56" s="225">
        <f>G56/1.95583</f>
        <v>153.38756435886555</v>
      </c>
      <c r="J56" s="169">
        <f t="shared" ref="J56" si="92">SUM(AT56:BH56)</f>
        <v>0</v>
      </c>
      <c r="K56" s="220">
        <f t="shared" ref="K56" si="93">SUM(BI56:BW56)</f>
        <v>0</v>
      </c>
      <c r="L56" s="222">
        <f>K56/1.95583</f>
        <v>0</v>
      </c>
      <c r="M56" s="196"/>
      <c r="N56" s="172"/>
      <c r="O56" s="172"/>
      <c r="P56" s="172"/>
      <c r="Q56" s="175"/>
      <c r="R56" s="175"/>
      <c r="S56" s="172"/>
      <c r="T56" s="172"/>
      <c r="U56" s="172"/>
      <c r="V56" s="172"/>
      <c r="W56" s="172"/>
      <c r="X56" s="175"/>
      <c r="Y56" s="175"/>
      <c r="Z56" s="172"/>
      <c r="AA56" s="172"/>
      <c r="AB56" s="172"/>
      <c r="AC56" s="172"/>
      <c r="AD56" s="172"/>
      <c r="AE56" s="175"/>
      <c r="AF56" s="175"/>
      <c r="AG56" s="172"/>
      <c r="AH56" s="172"/>
      <c r="AI56" s="172"/>
      <c r="AJ56" s="172"/>
      <c r="AK56" s="172"/>
      <c r="AL56" s="175"/>
      <c r="AM56" s="175"/>
      <c r="AN56" s="172"/>
      <c r="AO56" s="172"/>
      <c r="AP56" s="172"/>
      <c r="AQ56" s="172"/>
      <c r="AR56" s="172"/>
      <c r="AS56" s="201"/>
      <c r="AT56" s="202">
        <f>COUNTIF($N56:$AR56,"a")</f>
        <v>0</v>
      </c>
      <c r="AU56" s="202">
        <f>COUNTIF($N56:$AR56,"b")</f>
        <v>0</v>
      </c>
      <c r="AV56" s="202">
        <f>COUNTIF($N56:$AR56,"c")</f>
        <v>0</v>
      </c>
      <c r="AW56" s="202">
        <f>COUNTIF($N56:$AR56,"d")</f>
        <v>0</v>
      </c>
      <c r="AX56" s="202">
        <f>COUNTIF($N56:$AR56,"e")</f>
        <v>0</v>
      </c>
      <c r="AY56" s="202">
        <f>COUNTIF($N56:$AR56,"f")</f>
        <v>0</v>
      </c>
      <c r="AZ56" s="202">
        <f>COUNTIF($N56:$AR56,"g")</f>
        <v>0</v>
      </c>
      <c r="BA56" s="202">
        <f>COUNTIF($N56:$AR56,"h")</f>
        <v>0</v>
      </c>
      <c r="BB56" s="202">
        <f>COUNTIF($N56:$AR56,"i")</f>
        <v>0</v>
      </c>
      <c r="BC56" s="202">
        <f>COUNTIF($N56:$AR56,"j")</f>
        <v>0</v>
      </c>
      <c r="BD56" s="202">
        <f>COUNTIF($N56:$AR56,"k")</f>
        <v>0</v>
      </c>
      <c r="BE56" s="202">
        <f>COUNTIF($N56:$AR56,"l")</f>
        <v>0</v>
      </c>
      <c r="BF56" s="202">
        <f>COUNTIF($N56:$AR56,"m")</f>
        <v>0</v>
      </c>
      <c r="BG56" s="202">
        <f>COUNTIF($N56:$AR56,"n")</f>
        <v>0</v>
      </c>
      <c r="BH56" s="202">
        <f>COUNTIF($N56:$AR56,"o")</f>
        <v>0</v>
      </c>
      <c r="BI56" s="202" t="str">
        <f t="shared" ref="BI56" si="94">IF(AT56&gt;0,($G56*AT56*$F$14),"0")</f>
        <v>0</v>
      </c>
      <c r="BJ56" s="202" t="str">
        <f t="shared" ref="BJ56" si="95">IF(AU56&gt;0,($G56*AU56*$F$15),"0")</f>
        <v>0</v>
      </c>
      <c r="BK56" s="202" t="str">
        <f t="shared" ref="BK56" si="96">IF(AV56&gt;0,($G56*AV56*$F$16),"0")</f>
        <v>0</v>
      </c>
      <c r="BL56" s="202" t="str">
        <f t="shared" ref="BL56" si="97">IF(AW56&gt;0,($G56*AW56*$F$17),"0")</f>
        <v>0</v>
      </c>
      <c r="BM56" s="202" t="str">
        <f t="shared" ref="BM56" si="98">IF(AX56&gt;0,($G56*AX56*$F$18),"0")</f>
        <v>0</v>
      </c>
      <c r="BN56" s="202" t="str">
        <f t="shared" ref="BN56" si="99">IF(AY56&gt;0,($G56*AY56*$F$19),"0")</f>
        <v>0</v>
      </c>
      <c r="BO56" s="202" t="str">
        <f t="shared" ref="BO56" si="100">IF(AZ56&gt;0,($G56*AZ56*$F$20),"0")</f>
        <v>0</v>
      </c>
      <c r="BP56" s="202" t="str">
        <f t="shared" ref="BP56" si="101">IF(BA56&gt;0,($G56*BA56*$F$21),"0")</f>
        <v>0</v>
      </c>
      <c r="BQ56" s="202" t="str">
        <f t="shared" ref="BQ56" si="102">IF(BB56&gt;0,($G56*BB56*$F$22),"0")</f>
        <v>0</v>
      </c>
      <c r="BR56" s="202" t="str">
        <f t="shared" ref="BR56" si="103">IF(BC56&gt;0,($G56*BC56*$F$23),"0")</f>
        <v>0</v>
      </c>
      <c r="BS56" s="202" t="str">
        <f t="shared" ref="BS56" si="104">IF(BD56&gt;0,($G56*BD56*$F$24),"0")</f>
        <v>0</v>
      </c>
      <c r="BT56" s="202" t="str">
        <f t="shared" ref="BT56" si="105">IF(BE56&gt;0,($G56*BE56*$F$25),"0")</f>
        <v>0</v>
      </c>
      <c r="BU56" s="202" t="str">
        <f t="shared" ref="BU56" si="106">IF(BF56&gt;0,($G56*BF56*$F$26),"0")</f>
        <v>0</v>
      </c>
      <c r="BV56" s="202" t="str">
        <f t="shared" ref="BV56" si="107">IF(BG56&gt;0,($G56*BG56*$F$27),"0")</f>
        <v>0</v>
      </c>
      <c r="BW56" s="202" t="str">
        <f t="shared" ref="BW56" si="108">IF(BH56&gt;0,($G56*BH56*$F$28),"0")</f>
        <v>0</v>
      </c>
      <c r="BY56" s="176"/>
    </row>
    <row r="57" spans="1:77" s="130" customFormat="1" ht="20.100000000000001" customHeight="1" thickBot="1">
      <c r="A57" s="168"/>
      <c r="B57" s="108" t="s">
        <v>63</v>
      </c>
      <c r="C57" s="128">
        <v>0.4375</v>
      </c>
      <c r="D57" s="258" t="s">
        <v>445</v>
      </c>
      <c r="E57" s="259"/>
      <c r="F57" s="82"/>
      <c r="G57" s="82"/>
      <c r="H57" s="224"/>
      <c r="I57" s="224"/>
      <c r="J57" s="169"/>
      <c r="K57" s="220"/>
      <c r="L57" s="222"/>
      <c r="M57" s="196"/>
      <c r="N57" s="172"/>
      <c r="O57" s="172"/>
      <c r="P57" s="172"/>
      <c r="Q57" s="171"/>
      <c r="R57" s="171"/>
      <c r="S57" s="172"/>
      <c r="T57" s="172"/>
      <c r="U57" s="172"/>
      <c r="V57" s="172"/>
      <c r="W57" s="172"/>
      <c r="X57" s="171"/>
      <c r="Y57" s="171"/>
      <c r="Z57" s="172"/>
      <c r="AA57" s="172"/>
      <c r="AB57" s="172"/>
      <c r="AC57" s="172"/>
      <c r="AD57" s="172"/>
      <c r="AE57" s="171"/>
      <c r="AF57" s="171"/>
      <c r="AG57" s="172"/>
      <c r="AH57" s="172"/>
      <c r="AI57" s="172"/>
      <c r="AJ57" s="172"/>
      <c r="AK57" s="172"/>
      <c r="AL57" s="171"/>
      <c r="AM57" s="171"/>
      <c r="AN57" s="172"/>
      <c r="AO57" s="172"/>
      <c r="AP57" s="172"/>
      <c r="AQ57" s="172"/>
      <c r="AR57" s="172"/>
      <c r="AS57" s="201"/>
      <c r="AT57" s="202">
        <f>COUNTIF($N57:$AR57,"a")</f>
        <v>0</v>
      </c>
      <c r="AU57" s="202">
        <f>COUNTIF($N57:$AR57,"b")</f>
        <v>0</v>
      </c>
      <c r="AV57" s="202">
        <f>COUNTIF($N57:$AR57,"c")</f>
        <v>0</v>
      </c>
      <c r="AW57" s="202">
        <f>COUNTIF($N57:$AR57,"d")</f>
        <v>0</v>
      </c>
      <c r="AX57" s="202">
        <f>COUNTIF($N57:$AR57,"e")</f>
        <v>0</v>
      </c>
      <c r="AY57" s="202">
        <f>COUNTIF($N57:$AR57,"f")</f>
        <v>0</v>
      </c>
      <c r="AZ57" s="202">
        <f>COUNTIF($N57:$AR57,"g")</f>
        <v>0</v>
      </c>
      <c r="BA57" s="202">
        <f>COUNTIF($N57:$AR57,"h")</f>
        <v>0</v>
      </c>
      <c r="BB57" s="202">
        <f>COUNTIF($N57:$AR57,"i")</f>
        <v>0</v>
      </c>
      <c r="BC57" s="202">
        <f>COUNTIF($N57:$AR57,"j")</f>
        <v>0</v>
      </c>
      <c r="BD57" s="202">
        <f>COUNTIF($N57:$AR57,"k")</f>
        <v>0</v>
      </c>
      <c r="BE57" s="202">
        <f>COUNTIF($N57:$AR57,"l")</f>
        <v>0</v>
      </c>
      <c r="BF57" s="202">
        <f>COUNTIF($N57:$AR57,"m")</f>
        <v>0</v>
      </c>
      <c r="BG57" s="202">
        <f>COUNTIF($N57:$AR57,"n")</f>
        <v>0</v>
      </c>
      <c r="BH57" s="202">
        <f>COUNTIF($N57:$AR57,"o")</f>
        <v>0</v>
      </c>
      <c r="BI57" s="202" t="str">
        <f t="shared" ref="BI57:BI58" si="109">IF(AT57&gt;0,($G57*AT57*$F$14),"0")</f>
        <v>0</v>
      </c>
      <c r="BJ57" s="202" t="str">
        <f t="shared" ref="BJ57:BJ58" si="110">IF(AU57&gt;0,($G57*AU57*$F$15),"0")</f>
        <v>0</v>
      </c>
      <c r="BK57" s="202" t="str">
        <f t="shared" ref="BK57:BK58" si="111">IF(AV57&gt;0,($G57*AV57*$F$16),"0")</f>
        <v>0</v>
      </c>
      <c r="BL57" s="202" t="str">
        <f t="shared" ref="BL57:BL58" si="112">IF(AW57&gt;0,($G57*AW57*$F$17),"0")</f>
        <v>0</v>
      </c>
      <c r="BM57" s="202" t="str">
        <f t="shared" ref="BM57:BM58" si="113">IF(AX57&gt;0,($G57*AX57*$F$18),"0")</f>
        <v>0</v>
      </c>
      <c r="BN57" s="202" t="str">
        <f t="shared" ref="BN57:BN58" si="114">IF(AY57&gt;0,($G57*AY57*$F$19),"0")</f>
        <v>0</v>
      </c>
      <c r="BO57" s="202" t="str">
        <f t="shared" ref="BO57:BO58" si="115">IF(AZ57&gt;0,($G57*AZ57*$F$20),"0")</f>
        <v>0</v>
      </c>
      <c r="BP57" s="202" t="str">
        <f t="shared" ref="BP57:BP58" si="116">IF(BA57&gt;0,($G57*BA57*$F$21),"0")</f>
        <v>0</v>
      </c>
      <c r="BQ57" s="202" t="str">
        <f t="shared" ref="BQ57:BQ58" si="117">IF(BB57&gt;0,($G57*BB57*$F$22),"0")</f>
        <v>0</v>
      </c>
      <c r="BR57" s="202" t="str">
        <f t="shared" ref="BR57:BR58" si="118">IF(BC57&gt;0,($G57*BC57*$F$23),"0")</f>
        <v>0</v>
      </c>
      <c r="BS57" s="202" t="str">
        <f t="shared" ref="BS57:BS58" si="119">IF(BD57&gt;0,($G57*BD57*$F$24),"0")</f>
        <v>0</v>
      </c>
      <c r="BT57" s="202" t="str">
        <f t="shared" ref="BT57:BT58" si="120">IF(BE57&gt;0,($G57*BE57*$F$25),"0")</f>
        <v>0</v>
      </c>
      <c r="BU57" s="202" t="str">
        <f t="shared" ref="BU57:BU58" si="121">IF(BF57&gt;0,($G57*BF57*$F$26),"0")</f>
        <v>0</v>
      </c>
      <c r="BV57" s="202" t="str">
        <f t="shared" ref="BV57:BV58" si="122">IF(BG57&gt;0,($G57*BG57*$F$27),"0")</f>
        <v>0</v>
      </c>
      <c r="BW57" s="202" t="str">
        <f t="shared" ref="BW57:BW58" si="123">IF(BH57&gt;0,($G57*BH57*$F$28),"0")</f>
        <v>0</v>
      </c>
      <c r="BY57" s="176"/>
    </row>
    <row r="58" spans="1:77" s="130" customFormat="1" ht="20.100000000000001" customHeight="1" thickBot="1">
      <c r="A58" s="174"/>
      <c r="B58" s="78" t="s">
        <v>64</v>
      </c>
      <c r="C58" s="115">
        <v>0.4548611111111111</v>
      </c>
      <c r="D58" s="115" t="s">
        <v>398</v>
      </c>
      <c r="E58" s="115" t="s">
        <v>399</v>
      </c>
      <c r="F58" s="183">
        <v>330</v>
      </c>
      <c r="G58" s="183">
        <f>$F58*'Campaign Total'!$F$47</f>
        <v>330</v>
      </c>
      <c r="H58" s="225">
        <f>F58/1.95583</f>
        <v>168.7263207947521</v>
      </c>
      <c r="I58" s="225">
        <f>G58/1.95583</f>
        <v>168.7263207947521</v>
      </c>
      <c r="J58" s="169">
        <f t="shared" ref="J58" si="124">SUM(AT58:BH58)</f>
        <v>0</v>
      </c>
      <c r="K58" s="220">
        <f t="shared" ref="K58" si="125">SUM(BI58:BW58)</f>
        <v>0</v>
      </c>
      <c r="L58" s="222">
        <f>K58/1.95583</f>
        <v>0</v>
      </c>
      <c r="M58" s="196"/>
      <c r="N58" s="172"/>
      <c r="O58" s="172"/>
      <c r="P58" s="172"/>
      <c r="Q58" s="175"/>
      <c r="R58" s="175"/>
      <c r="S58" s="172"/>
      <c r="T58" s="172"/>
      <c r="U58" s="172"/>
      <c r="V58" s="172"/>
      <c r="W58" s="172"/>
      <c r="X58" s="175"/>
      <c r="Y58" s="175"/>
      <c r="Z58" s="172"/>
      <c r="AA58" s="172"/>
      <c r="AB58" s="172"/>
      <c r="AC58" s="172"/>
      <c r="AD58" s="172"/>
      <c r="AE58" s="175"/>
      <c r="AF58" s="175"/>
      <c r="AG58" s="172"/>
      <c r="AH58" s="172"/>
      <c r="AI58" s="172"/>
      <c r="AJ58" s="172"/>
      <c r="AK58" s="172"/>
      <c r="AL58" s="175"/>
      <c r="AM58" s="175"/>
      <c r="AN58" s="172"/>
      <c r="AO58" s="172"/>
      <c r="AP58" s="172"/>
      <c r="AQ58" s="172"/>
      <c r="AR58" s="172"/>
      <c r="AS58" s="201"/>
      <c r="AT58" s="202">
        <f>COUNTIF($N58:$AR58,"a")</f>
        <v>0</v>
      </c>
      <c r="AU58" s="202">
        <f>COUNTIF($N58:$AR58,"b")</f>
        <v>0</v>
      </c>
      <c r="AV58" s="202">
        <f>COUNTIF($N58:$AR58,"c")</f>
        <v>0</v>
      </c>
      <c r="AW58" s="202">
        <f>COUNTIF($N58:$AR58,"d")</f>
        <v>0</v>
      </c>
      <c r="AX58" s="202">
        <f>COUNTIF($N58:$AR58,"e")</f>
        <v>0</v>
      </c>
      <c r="AY58" s="202">
        <f>COUNTIF($N58:$AR58,"f")</f>
        <v>0</v>
      </c>
      <c r="AZ58" s="202">
        <f>COUNTIF($N58:$AR58,"g")</f>
        <v>0</v>
      </c>
      <c r="BA58" s="202">
        <f>COUNTIF($N58:$AR58,"h")</f>
        <v>0</v>
      </c>
      <c r="BB58" s="202">
        <f>COUNTIF($N58:$AR58,"i")</f>
        <v>0</v>
      </c>
      <c r="BC58" s="202">
        <f>COUNTIF($N58:$AR58,"j")</f>
        <v>0</v>
      </c>
      <c r="BD58" s="202">
        <f>COUNTIF($N58:$AR58,"k")</f>
        <v>0</v>
      </c>
      <c r="BE58" s="202">
        <f>COUNTIF($N58:$AR58,"l")</f>
        <v>0</v>
      </c>
      <c r="BF58" s="202">
        <f>COUNTIF($N58:$AR58,"m")</f>
        <v>0</v>
      </c>
      <c r="BG58" s="202">
        <f>COUNTIF($N58:$AR58,"n")</f>
        <v>0</v>
      </c>
      <c r="BH58" s="202">
        <f>COUNTIF($N58:$AR58,"o")</f>
        <v>0</v>
      </c>
      <c r="BI58" s="202" t="str">
        <f t="shared" si="109"/>
        <v>0</v>
      </c>
      <c r="BJ58" s="202" t="str">
        <f t="shared" si="110"/>
        <v>0</v>
      </c>
      <c r="BK58" s="202" t="str">
        <f t="shared" si="111"/>
        <v>0</v>
      </c>
      <c r="BL58" s="202" t="str">
        <f t="shared" si="112"/>
        <v>0</v>
      </c>
      <c r="BM58" s="202" t="str">
        <f t="shared" si="113"/>
        <v>0</v>
      </c>
      <c r="BN58" s="202" t="str">
        <f t="shared" si="114"/>
        <v>0</v>
      </c>
      <c r="BO58" s="202" t="str">
        <f t="shared" si="115"/>
        <v>0</v>
      </c>
      <c r="BP58" s="202" t="str">
        <f t="shared" si="116"/>
        <v>0</v>
      </c>
      <c r="BQ58" s="202" t="str">
        <f t="shared" si="117"/>
        <v>0</v>
      </c>
      <c r="BR58" s="202" t="str">
        <f t="shared" si="118"/>
        <v>0</v>
      </c>
      <c r="BS58" s="202" t="str">
        <f t="shared" si="119"/>
        <v>0</v>
      </c>
      <c r="BT58" s="202" t="str">
        <f t="shared" si="120"/>
        <v>0</v>
      </c>
      <c r="BU58" s="202" t="str">
        <f t="shared" si="121"/>
        <v>0</v>
      </c>
      <c r="BV58" s="202" t="str">
        <f t="shared" si="122"/>
        <v>0</v>
      </c>
      <c r="BW58" s="202" t="str">
        <f t="shared" si="123"/>
        <v>0</v>
      </c>
      <c r="BY58" s="176"/>
    </row>
    <row r="59" spans="1:77" s="130" customFormat="1" ht="19.5" thickBot="1">
      <c r="A59" s="168"/>
      <c r="B59" s="108" t="s">
        <v>63</v>
      </c>
      <c r="C59" s="128">
        <v>0.45833333333333331</v>
      </c>
      <c r="D59" s="258" t="s">
        <v>423</v>
      </c>
      <c r="E59" s="259"/>
      <c r="F59" s="82"/>
      <c r="G59" s="82"/>
      <c r="H59" s="224"/>
      <c r="I59" s="224"/>
      <c r="J59" s="169"/>
      <c r="K59" s="220"/>
      <c r="L59" s="222"/>
      <c r="M59" s="196"/>
      <c r="N59" s="172"/>
      <c r="O59" s="172"/>
      <c r="P59" s="172"/>
      <c r="Q59" s="171"/>
      <c r="R59" s="171"/>
      <c r="S59" s="172"/>
      <c r="T59" s="172"/>
      <c r="U59" s="172"/>
      <c r="V59" s="172"/>
      <c r="W59" s="172"/>
      <c r="X59" s="171"/>
      <c r="Y59" s="171"/>
      <c r="Z59" s="172"/>
      <c r="AA59" s="172"/>
      <c r="AB59" s="172"/>
      <c r="AC59" s="172"/>
      <c r="AD59" s="172"/>
      <c r="AE59" s="171"/>
      <c r="AF59" s="171"/>
      <c r="AG59" s="172"/>
      <c r="AH59" s="172"/>
      <c r="AI59" s="172"/>
      <c r="AJ59" s="172"/>
      <c r="AK59" s="172"/>
      <c r="AL59" s="171"/>
      <c r="AM59" s="171"/>
      <c r="AN59" s="172"/>
      <c r="AO59" s="172"/>
      <c r="AP59" s="172"/>
      <c r="AQ59" s="172"/>
      <c r="AR59" s="172"/>
      <c r="AS59" s="201"/>
      <c r="AT59" s="202">
        <f>COUNTIF($N59:$AR59,"a")</f>
        <v>0</v>
      </c>
      <c r="AU59" s="202">
        <f>COUNTIF($N59:$AR59,"b")</f>
        <v>0</v>
      </c>
      <c r="AV59" s="202">
        <f>COUNTIF($N59:$AR59,"c")</f>
        <v>0</v>
      </c>
      <c r="AW59" s="202">
        <f>COUNTIF($N59:$AR59,"d")</f>
        <v>0</v>
      </c>
      <c r="AX59" s="202">
        <f>COUNTIF($N59:$AR59,"e")</f>
        <v>0</v>
      </c>
      <c r="AY59" s="202">
        <f>COUNTIF($N59:$AR59,"f")</f>
        <v>0</v>
      </c>
      <c r="AZ59" s="202">
        <f>COUNTIF($N59:$AR59,"g")</f>
        <v>0</v>
      </c>
      <c r="BA59" s="202">
        <f>COUNTIF($N59:$AR59,"h")</f>
        <v>0</v>
      </c>
      <c r="BB59" s="202">
        <f>COUNTIF($N59:$AR59,"i")</f>
        <v>0</v>
      </c>
      <c r="BC59" s="202">
        <f>COUNTIF($N59:$AR59,"j")</f>
        <v>0</v>
      </c>
      <c r="BD59" s="202">
        <f>COUNTIF($N59:$AR59,"k")</f>
        <v>0</v>
      </c>
      <c r="BE59" s="202">
        <f>COUNTIF($N59:$AR59,"l")</f>
        <v>0</v>
      </c>
      <c r="BF59" s="202">
        <f>COUNTIF($N59:$AR59,"m")</f>
        <v>0</v>
      </c>
      <c r="BG59" s="202">
        <f>COUNTIF($N59:$AR59,"n")</f>
        <v>0</v>
      </c>
      <c r="BH59" s="202">
        <f>COUNTIF($N59:$AR59,"o")</f>
        <v>0</v>
      </c>
      <c r="BI59" s="202" t="str">
        <f t="shared" ref="BI59" si="126">IF(AT59&gt;0,($G59*AT59*$F$14),"0")</f>
        <v>0</v>
      </c>
      <c r="BJ59" s="202" t="str">
        <f t="shared" ref="BJ59" si="127">IF(AU59&gt;0,($G59*AU59*$F$15),"0")</f>
        <v>0</v>
      </c>
      <c r="BK59" s="202" t="str">
        <f t="shared" ref="BK59" si="128">IF(AV59&gt;0,($G59*AV59*$F$16),"0")</f>
        <v>0</v>
      </c>
      <c r="BL59" s="202" t="str">
        <f t="shared" ref="BL59" si="129">IF(AW59&gt;0,($G59*AW59*$F$17),"0")</f>
        <v>0</v>
      </c>
      <c r="BM59" s="202" t="str">
        <f t="shared" ref="BM59" si="130">IF(AX59&gt;0,($G59*AX59*$F$18),"0")</f>
        <v>0</v>
      </c>
      <c r="BN59" s="202" t="str">
        <f t="shared" ref="BN59" si="131">IF(AY59&gt;0,($G59*AY59*$F$19),"0")</f>
        <v>0</v>
      </c>
      <c r="BO59" s="202" t="str">
        <f t="shared" ref="BO59" si="132">IF(AZ59&gt;0,($G59*AZ59*$F$20),"0")</f>
        <v>0</v>
      </c>
      <c r="BP59" s="202" t="str">
        <f t="shared" ref="BP59" si="133">IF(BA59&gt;0,($G59*BA59*$F$21),"0")</f>
        <v>0</v>
      </c>
      <c r="BQ59" s="202" t="str">
        <f t="shared" ref="BQ59" si="134">IF(BB59&gt;0,($G59*BB59*$F$22),"0")</f>
        <v>0</v>
      </c>
      <c r="BR59" s="202" t="str">
        <f t="shared" ref="BR59" si="135">IF(BC59&gt;0,($G59*BC59*$F$23),"0")</f>
        <v>0</v>
      </c>
      <c r="BS59" s="202" t="str">
        <f t="shared" ref="BS59" si="136">IF(BD59&gt;0,($G59*BD59*$F$24),"0")</f>
        <v>0</v>
      </c>
      <c r="BT59" s="202" t="str">
        <f t="shared" ref="BT59" si="137">IF(BE59&gt;0,($G59*BE59*$F$25),"0")</f>
        <v>0</v>
      </c>
      <c r="BU59" s="202" t="str">
        <f t="shared" ref="BU59" si="138">IF(BF59&gt;0,($G59*BF59*$F$26),"0")</f>
        <v>0</v>
      </c>
      <c r="BV59" s="202" t="str">
        <f t="shared" ref="BV59" si="139">IF(BG59&gt;0,($G59*BG59*$F$27),"0")</f>
        <v>0</v>
      </c>
      <c r="BW59" s="202" t="str">
        <f t="shared" ref="BW59" si="140">IF(BH59&gt;0,($G59*BH59*$F$28),"0")</f>
        <v>0</v>
      </c>
      <c r="BY59" s="176"/>
    </row>
    <row r="60" spans="1:77" s="130" customFormat="1" ht="20.100000000000001" customHeight="1" thickBot="1">
      <c r="A60" s="168"/>
      <c r="B60" s="78" t="s">
        <v>64</v>
      </c>
      <c r="C60" s="115">
        <v>0.47569444444444442</v>
      </c>
      <c r="D60" s="115" t="s">
        <v>307</v>
      </c>
      <c r="E60" s="115" t="s">
        <v>308</v>
      </c>
      <c r="F60" s="123">
        <v>220</v>
      </c>
      <c r="G60" s="123">
        <f>$F60*'Campaign Total'!$F$47</f>
        <v>220</v>
      </c>
      <c r="H60" s="226">
        <f>F60/1.95583</f>
        <v>112.48421386316807</v>
      </c>
      <c r="I60" s="226">
        <f>G60/1.95583</f>
        <v>112.48421386316807</v>
      </c>
      <c r="J60" s="169">
        <f>SUM(AT60:BH60)</f>
        <v>0</v>
      </c>
      <c r="K60" s="220">
        <f>SUM(BI60:BW60)</f>
        <v>0</v>
      </c>
      <c r="L60" s="222">
        <f>K60/1.95583</f>
        <v>0</v>
      </c>
      <c r="M60" s="196"/>
      <c r="N60" s="172"/>
      <c r="O60" s="172"/>
      <c r="P60" s="172"/>
      <c r="Q60" s="175"/>
      <c r="R60" s="175"/>
      <c r="S60" s="172"/>
      <c r="T60" s="172"/>
      <c r="U60" s="172"/>
      <c r="V60" s="172"/>
      <c r="W60" s="172"/>
      <c r="X60" s="175"/>
      <c r="Y60" s="175"/>
      <c r="Z60" s="172"/>
      <c r="AA60" s="172"/>
      <c r="AB60" s="172"/>
      <c r="AC60" s="172"/>
      <c r="AD60" s="172"/>
      <c r="AE60" s="175"/>
      <c r="AF60" s="175"/>
      <c r="AG60" s="172"/>
      <c r="AH60" s="172"/>
      <c r="AI60" s="172"/>
      <c r="AJ60" s="172"/>
      <c r="AK60" s="172"/>
      <c r="AL60" s="175"/>
      <c r="AM60" s="175"/>
      <c r="AN60" s="172"/>
      <c r="AO60" s="172"/>
      <c r="AP60" s="172"/>
      <c r="AQ60" s="172"/>
      <c r="AR60" s="172"/>
      <c r="AS60" s="201"/>
      <c r="AT60" s="202">
        <f>COUNTIF($N60:$AR60,"a")</f>
        <v>0</v>
      </c>
      <c r="AU60" s="202">
        <f>COUNTIF($N60:$AR60,"b")</f>
        <v>0</v>
      </c>
      <c r="AV60" s="202">
        <f>COUNTIF($N60:$AR60,"c")</f>
        <v>0</v>
      </c>
      <c r="AW60" s="202">
        <f>COUNTIF($N60:$AR60,"d")</f>
        <v>0</v>
      </c>
      <c r="AX60" s="202">
        <f>COUNTIF($N60:$AR60,"e")</f>
        <v>0</v>
      </c>
      <c r="AY60" s="202">
        <f>COUNTIF($N60:$AR60,"f")</f>
        <v>0</v>
      </c>
      <c r="AZ60" s="202">
        <f>COUNTIF($N60:$AR60,"g")</f>
        <v>0</v>
      </c>
      <c r="BA60" s="202">
        <f>COUNTIF($N60:$AR60,"h")</f>
        <v>0</v>
      </c>
      <c r="BB60" s="202">
        <f>COUNTIF($N60:$AR60,"i")</f>
        <v>0</v>
      </c>
      <c r="BC60" s="202">
        <f>COUNTIF($N60:$AR60,"j")</f>
        <v>0</v>
      </c>
      <c r="BD60" s="202">
        <f>COUNTIF($N60:$AR60,"k")</f>
        <v>0</v>
      </c>
      <c r="BE60" s="202">
        <f>COUNTIF($N60:$AR60,"l")</f>
        <v>0</v>
      </c>
      <c r="BF60" s="202">
        <f>COUNTIF($N60:$AR60,"m")</f>
        <v>0</v>
      </c>
      <c r="BG60" s="202">
        <f>COUNTIF($N60:$AR60,"n")</f>
        <v>0</v>
      </c>
      <c r="BH60" s="202">
        <f>COUNTIF($N60:$AR60,"o")</f>
        <v>0</v>
      </c>
      <c r="BI60" s="202" t="str">
        <f>IF(AT60&gt;0,($G60*AT60*$F$14),"0")</f>
        <v>0</v>
      </c>
      <c r="BJ60" s="202" t="str">
        <f>IF(AU60&gt;0,($G60*AU60*$F$15),"0")</f>
        <v>0</v>
      </c>
      <c r="BK60" s="202" t="str">
        <f>IF(AV60&gt;0,($G60*AV60*$F$16),"0")</f>
        <v>0</v>
      </c>
      <c r="BL60" s="202" t="str">
        <f>IF(AW60&gt;0,($G60*AW60*$F$17),"0")</f>
        <v>0</v>
      </c>
      <c r="BM60" s="202" t="str">
        <f>IF(AX60&gt;0,($G60*AX60*$F$18),"0")</f>
        <v>0</v>
      </c>
      <c r="BN60" s="202" t="str">
        <f>IF(AY60&gt;0,($G60*AY60*$F$19),"0")</f>
        <v>0</v>
      </c>
      <c r="BO60" s="202" t="str">
        <f>IF(AZ60&gt;0,($G60*AZ60*$F$20),"0")</f>
        <v>0</v>
      </c>
      <c r="BP60" s="202" t="str">
        <f>IF(BA60&gt;0,($G60*BA60*$F$21),"0")</f>
        <v>0</v>
      </c>
      <c r="BQ60" s="202" t="str">
        <f>IF(BB60&gt;0,($G60*BB60*$F$22),"0")</f>
        <v>0</v>
      </c>
      <c r="BR60" s="202" t="str">
        <f>IF(BC60&gt;0,($G60*BC60*$F$23),"0")</f>
        <v>0</v>
      </c>
      <c r="BS60" s="202" t="str">
        <f>IF(BD60&gt;0,($G60*BD60*$F$24),"0")</f>
        <v>0</v>
      </c>
      <c r="BT60" s="202" t="str">
        <f>IF(BE60&gt;0,($G60*BE60*$F$25),"0")</f>
        <v>0</v>
      </c>
      <c r="BU60" s="202" t="str">
        <f>IF(BF60&gt;0,($G60*BF60*$F$26),"0")</f>
        <v>0</v>
      </c>
      <c r="BV60" s="202" t="str">
        <f>IF(BG60&gt;0,($G60*BG60*$F$27),"0")</f>
        <v>0</v>
      </c>
      <c r="BW60" s="202" t="str">
        <f>IF(BH60&gt;0,($G60*BH60*$F$28),"0")</f>
        <v>0</v>
      </c>
      <c r="BY60" s="176"/>
    </row>
    <row r="61" spans="1:77" s="130" customFormat="1" ht="20.100000000000001" customHeight="1" thickBot="1">
      <c r="A61" s="168"/>
      <c r="B61" s="108" t="s">
        <v>63</v>
      </c>
      <c r="C61" s="128">
        <v>0.47916666666666669</v>
      </c>
      <c r="D61" s="258" t="s">
        <v>458</v>
      </c>
      <c r="E61" s="259"/>
      <c r="F61" s="82"/>
      <c r="G61" s="82"/>
      <c r="H61" s="224"/>
      <c r="I61" s="224"/>
      <c r="J61" s="169"/>
      <c r="K61" s="220"/>
      <c r="L61" s="222"/>
      <c r="M61" s="196"/>
      <c r="N61" s="172"/>
      <c r="O61" s="172"/>
      <c r="P61" s="172"/>
      <c r="Q61" s="171"/>
      <c r="R61" s="171"/>
      <c r="S61" s="172"/>
      <c r="T61" s="172"/>
      <c r="U61" s="172"/>
      <c r="V61" s="172"/>
      <c r="W61" s="172"/>
      <c r="X61" s="171"/>
      <c r="Y61" s="171"/>
      <c r="Z61" s="172"/>
      <c r="AA61" s="172"/>
      <c r="AB61" s="172"/>
      <c r="AC61" s="172"/>
      <c r="AD61" s="172"/>
      <c r="AE61" s="171"/>
      <c r="AF61" s="171"/>
      <c r="AG61" s="172"/>
      <c r="AH61" s="172"/>
      <c r="AI61" s="172"/>
      <c r="AJ61" s="172"/>
      <c r="AK61" s="172"/>
      <c r="AL61" s="171"/>
      <c r="AM61" s="171"/>
      <c r="AN61" s="172"/>
      <c r="AO61" s="172"/>
      <c r="AP61" s="172"/>
      <c r="AQ61" s="172"/>
      <c r="AR61" s="172"/>
      <c r="AS61" s="201"/>
      <c r="AT61" s="202">
        <f>COUNTIF($N61:$AR61,"a")</f>
        <v>0</v>
      </c>
      <c r="AU61" s="202">
        <f>COUNTIF($N61:$AR61,"b")</f>
        <v>0</v>
      </c>
      <c r="AV61" s="202">
        <f>COUNTIF($N61:$AR61,"c")</f>
        <v>0</v>
      </c>
      <c r="AW61" s="202">
        <f>COUNTIF($N61:$AR61,"d")</f>
        <v>0</v>
      </c>
      <c r="AX61" s="202">
        <f>COUNTIF($N61:$AR61,"e")</f>
        <v>0</v>
      </c>
      <c r="AY61" s="202">
        <f>COUNTIF($N61:$AR61,"f")</f>
        <v>0</v>
      </c>
      <c r="AZ61" s="202">
        <f>COUNTIF($N61:$AR61,"g")</f>
        <v>0</v>
      </c>
      <c r="BA61" s="202">
        <f>COUNTIF($N61:$AR61,"h")</f>
        <v>0</v>
      </c>
      <c r="BB61" s="202">
        <f>COUNTIF($N61:$AR61,"i")</f>
        <v>0</v>
      </c>
      <c r="BC61" s="202">
        <f>COUNTIF($N61:$AR61,"j")</f>
        <v>0</v>
      </c>
      <c r="BD61" s="202">
        <f>COUNTIF($N61:$AR61,"k")</f>
        <v>0</v>
      </c>
      <c r="BE61" s="202">
        <f>COUNTIF($N61:$AR61,"l")</f>
        <v>0</v>
      </c>
      <c r="BF61" s="202">
        <f>COUNTIF($N61:$AR61,"m")</f>
        <v>0</v>
      </c>
      <c r="BG61" s="202">
        <f>COUNTIF($N61:$AR61,"n")</f>
        <v>0</v>
      </c>
      <c r="BH61" s="202">
        <f>COUNTIF($N61:$AR61,"o")</f>
        <v>0</v>
      </c>
      <c r="BI61" s="202" t="str">
        <f t="shared" ref="BI61" si="141">IF(AT61&gt;0,($G61*AT61*$F$14),"0")</f>
        <v>0</v>
      </c>
      <c r="BJ61" s="202" t="str">
        <f t="shared" ref="BJ61" si="142">IF(AU61&gt;0,($G61*AU61*$F$15),"0")</f>
        <v>0</v>
      </c>
      <c r="BK61" s="202" t="str">
        <f t="shared" ref="BK61" si="143">IF(AV61&gt;0,($G61*AV61*$F$16),"0")</f>
        <v>0</v>
      </c>
      <c r="BL61" s="202" t="str">
        <f t="shared" ref="BL61" si="144">IF(AW61&gt;0,($G61*AW61*$F$17),"0")</f>
        <v>0</v>
      </c>
      <c r="BM61" s="202" t="str">
        <f t="shared" ref="BM61" si="145">IF(AX61&gt;0,($G61*AX61*$F$18),"0")</f>
        <v>0</v>
      </c>
      <c r="BN61" s="202" t="str">
        <f t="shared" ref="BN61" si="146">IF(AY61&gt;0,($G61*AY61*$F$19),"0")</f>
        <v>0</v>
      </c>
      <c r="BO61" s="202" t="str">
        <f t="shared" ref="BO61" si="147">IF(AZ61&gt;0,($G61*AZ61*$F$20),"0")</f>
        <v>0</v>
      </c>
      <c r="BP61" s="202" t="str">
        <f t="shared" ref="BP61" si="148">IF(BA61&gt;0,($G61*BA61*$F$21),"0")</f>
        <v>0</v>
      </c>
      <c r="BQ61" s="202" t="str">
        <f t="shared" ref="BQ61" si="149">IF(BB61&gt;0,($G61*BB61*$F$22),"0")</f>
        <v>0</v>
      </c>
      <c r="BR61" s="202" t="str">
        <f t="shared" ref="BR61" si="150">IF(BC61&gt;0,($G61*BC61*$F$23),"0")</f>
        <v>0</v>
      </c>
      <c r="BS61" s="202" t="str">
        <f t="shared" ref="BS61" si="151">IF(BD61&gt;0,($G61*BD61*$F$24),"0")</f>
        <v>0</v>
      </c>
      <c r="BT61" s="202" t="str">
        <f t="shared" ref="BT61" si="152">IF(BE61&gt;0,($G61*BE61*$F$25),"0")</f>
        <v>0</v>
      </c>
      <c r="BU61" s="202" t="str">
        <f t="shared" ref="BU61" si="153">IF(BF61&gt;0,($G61*BF61*$F$26),"0")</f>
        <v>0</v>
      </c>
      <c r="BV61" s="202" t="str">
        <f t="shared" ref="BV61" si="154">IF(BG61&gt;0,($G61*BG61*$F$27),"0")</f>
        <v>0</v>
      </c>
      <c r="BW61" s="202" t="str">
        <f t="shared" ref="BW61" si="155">IF(BH61&gt;0,($G61*BH61*$F$28),"0")</f>
        <v>0</v>
      </c>
      <c r="BY61" s="176"/>
    </row>
    <row r="62" spans="1:77" s="130" customFormat="1" ht="20.100000000000001" customHeight="1" thickBot="1">
      <c r="A62" s="168"/>
      <c r="B62" s="78" t="s">
        <v>64</v>
      </c>
      <c r="C62" s="115">
        <v>0.49305555555555558</v>
      </c>
      <c r="D62" s="115" t="s">
        <v>337</v>
      </c>
      <c r="E62" s="115" t="s">
        <v>338</v>
      </c>
      <c r="F62" s="123">
        <v>240</v>
      </c>
      <c r="G62" s="123">
        <f>$F62*'Campaign Total'!$F$47</f>
        <v>240</v>
      </c>
      <c r="H62" s="226">
        <f>F62/1.95583</f>
        <v>122.71005148709244</v>
      </c>
      <c r="I62" s="226">
        <f>G62/1.95583</f>
        <v>122.71005148709244</v>
      </c>
      <c r="J62" s="169">
        <f>SUM(AT62:BH62)</f>
        <v>0</v>
      </c>
      <c r="K62" s="220">
        <f>SUM(BI62:BW62)</f>
        <v>0</v>
      </c>
      <c r="L62" s="222">
        <f>K62/1.95583</f>
        <v>0</v>
      </c>
      <c r="M62" s="196"/>
      <c r="N62" s="172"/>
      <c r="O62" s="172"/>
      <c r="P62" s="172"/>
      <c r="Q62" s="175"/>
      <c r="R62" s="175"/>
      <c r="S62" s="172"/>
      <c r="T62" s="172"/>
      <c r="U62" s="172"/>
      <c r="V62" s="172"/>
      <c r="W62" s="172"/>
      <c r="X62" s="175"/>
      <c r="Y62" s="175"/>
      <c r="Z62" s="172"/>
      <c r="AA62" s="172"/>
      <c r="AB62" s="172"/>
      <c r="AC62" s="172"/>
      <c r="AD62" s="172"/>
      <c r="AE62" s="175"/>
      <c r="AF62" s="175"/>
      <c r="AG62" s="172"/>
      <c r="AH62" s="172"/>
      <c r="AI62" s="172"/>
      <c r="AJ62" s="172"/>
      <c r="AK62" s="172"/>
      <c r="AL62" s="175"/>
      <c r="AM62" s="175"/>
      <c r="AN62" s="172"/>
      <c r="AO62" s="172"/>
      <c r="AP62" s="172"/>
      <c r="AQ62" s="172"/>
      <c r="AR62" s="172"/>
      <c r="AS62" s="201"/>
      <c r="AT62" s="202">
        <f>COUNTIF($N62:$AR62,"a")</f>
        <v>0</v>
      </c>
      <c r="AU62" s="202">
        <f>COUNTIF($N62:$AR62,"b")</f>
        <v>0</v>
      </c>
      <c r="AV62" s="202">
        <f>COUNTIF($N62:$AR62,"c")</f>
        <v>0</v>
      </c>
      <c r="AW62" s="202">
        <f>COUNTIF($N62:$AR62,"d")</f>
        <v>0</v>
      </c>
      <c r="AX62" s="202">
        <f>COUNTIF($N62:$AR62,"e")</f>
        <v>0</v>
      </c>
      <c r="AY62" s="202">
        <f>COUNTIF($N62:$AR62,"f")</f>
        <v>0</v>
      </c>
      <c r="AZ62" s="202">
        <f>COUNTIF($N62:$AR62,"g")</f>
        <v>0</v>
      </c>
      <c r="BA62" s="202">
        <f>COUNTIF($N62:$AR62,"h")</f>
        <v>0</v>
      </c>
      <c r="BB62" s="202">
        <f>COUNTIF($N62:$AR62,"i")</f>
        <v>0</v>
      </c>
      <c r="BC62" s="202">
        <f>COUNTIF($N62:$AR62,"j")</f>
        <v>0</v>
      </c>
      <c r="BD62" s="202">
        <f>COUNTIF($N62:$AR62,"k")</f>
        <v>0</v>
      </c>
      <c r="BE62" s="202">
        <f>COUNTIF($N62:$AR62,"l")</f>
        <v>0</v>
      </c>
      <c r="BF62" s="202">
        <f>COUNTIF($N62:$AR62,"m")</f>
        <v>0</v>
      </c>
      <c r="BG62" s="202">
        <f>COUNTIF($N62:$AR62,"n")</f>
        <v>0</v>
      </c>
      <c r="BH62" s="202">
        <f>COUNTIF($N62:$AR62,"o")</f>
        <v>0</v>
      </c>
      <c r="BI62" s="202" t="str">
        <f t="shared" si="11"/>
        <v>0</v>
      </c>
      <c r="BJ62" s="202" t="str">
        <f t="shared" si="12"/>
        <v>0</v>
      </c>
      <c r="BK62" s="202" t="str">
        <f t="shared" si="13"/>
        <v>0</v>
      </c>
      <c r="BL62" s="202" t="str">
        <f t="shared" si="14"/>
        <v>0</v>
      </c>
      <c r="BM62" s="202" t="str">
        <f t="shared" si="15"/>
        <v>0</v>
      </c>
      <c r="BN62" s="202" t="str">
        <f t="shared" si="16"/>
        <v>0</v>
      </c>
      <c r="BO62" s="202" t="str">
        <f t="shared" si="17"/>
        <v>0</v>
      </c>
      <c r="BP62" s="202" t="str">
        <f t="shared" si="18"/>
        <v>0</v>
      </c>
      <c r="BQ62" s="202" t="str">
        <f t="shared" si="19"/>
        <v>0</v>
      </c>
      <c r="BR62" s="202" t="str">
        <f t="shared" si="20"/>
        <v>0</v>
      </c>
      <c r="BS62" s="202" t="str">
        <f t="shared" si="21"/>
        <v>0</v>
      </c>
      <c r="BT62" s="202" t="str">
        <f t="shared" si="22"/>
        <v>0</v>
      </c>
      <c r="BU62" s="202" t="str">
        <f t="shared" si="23"/>
        <v>0</v>
      </c>
      <c r="BV62" s="202" t="str">
        <f t="shared" si="24"/>
        <v>0</v>
      </c>
      <c r="BW62" s="202" t="str">
        <f t="shared" si="25"/>
        <v>0</v>
      </c>
      <c r="BY62" s="176"/>
    </row>
    <row r="63" spans="1:77" s="130" customFormat="1" ht="20.100000000000001" customHeight="1" thickBot="1">
      <c r="A63" s="168"/>
      <c r="B63" s="108" t="s">
        <v>63</v>
      </c>
      <c r="C63" s="128">
        <v>0.49652777777777779</v>
      </c>
      <c r="D63" s="258" t="s">
        <v>458</v>
      </c>
      <c r="E63" s="259"/>
      <c r="F63" s="82"/>
      <c r="G63" s="82"/>
      <c r="H63" s="224"/>
      <c r="I63" s="224"/>
      <c r="J63" s="169"/>
      <c r="K63" s="220"/>
      <c r="L63" s="222"/>
      <c r="M63" s="196"/>
      <c r="N63" s="172"/>
      <c r="O63" s="172"/>
      <c r="P63" s="172"/>
      <c r="Q63" s="171"/>
      <c r="R63" s="171"/>
      <c r="S63" s="172"/>
      <c r="T63" s="172"/>
      <c r="U63" s="172"/>
      <c r="V63" s="172"/>
      <c r="W63" s="172"/>
      <c r="X63" s="171"/>
      <c r="Y63" s="171"/>
      <c r="Z63" s="172"/>
      <c r="AA63" s="172"/>
      <c r="AB63" s="172"/>
      <c r="AC63" s="172"/>
      <c r="AD63" s="172"/>
      <c r="AE63" s="171"/>
      <c r="AF63" s="171"/>
      <c r="AG63" s="172"/>
      <c r="AH63" s="172"/>
      <c r="AI63" s="172"/>
      <c r="AJ63" s="172"/>
      <c r="AK63" s="172"/>
      <c r="AL63" s="171"/>
      <c r="AM63" s="171"/>
      <c r="AN63" s="172"/>
      <c r="AO63" s="172"/>
      <c r="AP63" s="172"/>
      <c r="AQ63" s="172"/>
      <c r="AR63" s="172"/>
      <c r="AS63" s="201"/>
      <c r="AT63" s="202">
        <f>COUNTIF($N63:$AR63,"a")</f>
        <v>0</v>
      </c>
      <c r="AU63" s="202">
        <f>COUNTIF($N63:$AR63,"b")</f>
        <v>0</v>
      </c>
      <c r="AV63" s="202">
        <f>COUNTIF($N63:$AR63,"c")</f>
        <v>0</v>
      </c>
      <c r="AW63" s="202">
        <f>COUNTIF($N63:$AR63,"d")</f>
        <v>0</v>
      </c>
      <c r="AX63" s="202">
        <f>COUNTIF($N63:$AR63,"e")</f>
        <v>0</v>
      </c>
      <c r="AY63" s="202">
        <f>COUNTIF($N63:$AR63,"f")</f>
        <v>0</v>
      </c>
      <c r="AZ63" s="202">
        <f>COUNTIF($N63:$AR63,"g")</f>
        <v>0</v>
      </c>
      <c r="BA63" s="202">
        <f>COUNTIF($N63:$AR63,"h")</f>
        <v>0</v>
      </c>
      <c r="BB63" s="202">
        <f>COUNTIF($N63:$AR63,"i")</f>
        <v>0</v>
      </c>
      <c r="BC63" s="202">
        <f>COUNTIF($N63:$AR63,"j")</f>
        <v>0</v>
      </c>
      <c r="BD63" s="202">
        <f>COUNTIF($N63:$AR63,"k")</f>
        <v>0</v>
      </c>
      <c r="BE63" s="202">
        <f>COUNTIF($N63:$AR63,"l")</f>
        <v>0</v>
      </c>
      <c r="BF63" s="202">
        <f>COUNTIF($N63:$AR63,"m")</f>
        <v>0</v>
      </c>
      <c r="BG63" s="202">
        <f>COUNTIF($N63:$AR63,"n")</f>
        <v>0</v>
      </c>
      <c r="BH63" s="202">
        <f>COUNTIF($N63:$AR63,"o")</f>
        <v>0</v>
      </c>
      <c r="BI63" s="202" t="str">
        <f t="shared" si="11"/>
        <v>0</v>
      </c>
      <c r="BJ63" s="202" t="str">
        <f t="shared" si="12"/>
        <v>0</v>
      </c>
      <c r="BK63" s="202" t="str">
        <f t="shared" si="13"/>
        <v>0</v>
      </c>
      <c r="BL63" s="202" t="str">
        <f t="shared" si="14"/>
        <v>0</v>
      </c>
      <c r="BM63" s="202" t="str">
        <f t="shared" si="15"/>
        <v>0</v>
      </c>
      <c r="BN63" s="202" t="str">
        <f t="shared" si="16"/>
        <v>0</v>
      </c>
      <c r="BO63" s="202" t="str">
        <f t="shared" si="17"/>
        <v>0</v>
      </c>
      <c r="BP63" s="202" t="str">
        <f t="shared" si="18"/>
        <v>0</v>
      </c>
      <c r="BQ63" s="202" t="str">
        <f t="shared" si="19"/>
        <v>0</v>
      </c>
      <c r="BR63" s="202" t="str">
        <f t="shared" si="20"/>
        <v>0</v>
      </c>
      <c r="BS63" s="202" t="str">
        <f t="shared" si="21"/>
        <v>0</v>
      </c>
      <c r="BT63" s="202" t="str">
        <f t="shared" si="22"/>
        <v>0</v>
      </c>
      <c r="BU63" s="202" t="str">
        <f t="shared" si="23"/>
        <v>0</v>
      </c>
      <c r="BV63" s="202" t="str">
        <f t="shared" si="24"/>
        <v>0</v>
      </c>
      <c r="BW63" s="202" t="str">
        <f t="shared" si="25"/>
        <v>0</v>
      </c>
      <c r="BY63" s="176"/>
    </row>
    <row r="64" spans="1:77" s="130" customFormat="1" ht="20.100000000000001" customHeight="1" thickBot="1">
      <c r="A64" s="168"/>
      <c r="B64" s="78" t="s">
        <v>64</v>
      </c>
      <c r="C64" s="115">
        <v>0.51041666666666663</v>
      </c>
      <c r="D64" s="115" t="s">
        <v>238</v>
      </c>
      <c r="E64" s="123" t="s">
        <v>256</v>
      </c>
      <c r="F64" s="123">
        <v>210</v>
      </c>
      <c r="G64" s="123">
        <f>$F64*'Campaign Total'!$F$47</f>
        <v>210</v>
      </c>
      <c r="H64" s="226">
        <f>F64/1.95583</f>
        <v>107.37129505120589</v>
      </c>
      <c r="I64" s="226">
        <f>G64/1.95583</f>
        <v>107.37129505120589</v>
      </c>
      <c r="J64" s="169">
        <f t="shared" ref="J64" si="156">SUM(AT64:BH64)</f>
        <v>0</v>
      </c>
      <c r="K64" s="220">
        <f t="shared" ref="K64" si="157">SUM(BI64:BW64)</f>
        <v>0</v>
      </c>
      <c r="L64" s="222">
        <f>K64/1.95583</f>
        <v>0</v>
      </c>
      <c r="M64" s="196"/>
      <c r="N64" s="172"/>
      <c r="O64" s="172"/>
      <c r="P64" s="172"/>
      <c r="Q64" s="175"/>
      <c r="R64" s="175"/>
      <c r="S64" s="172"/>
      <c r="T64" s="172"/>
      <c r="U64" s="172"/>
      <c r="V64" s="172"/>
      <c r="W64" s="172"/>
      <c r="X64" s="175"/>
      <c r="Y64" s="175"/>
      <c r="Z64" s="172"/>
      <c r="AA64" s="172"/>
      <c r="AB64" s="172"/>
      <c r="AC64" s="172"/>
      <c r="AD64" s="172"/>
      <c r="AE64" s="175"/>
      <c r="AF64" s="175"/>
      <c r="AG64" s="172"/>
      <c r="AH64" s="172"/>
      <c r="AI64" s="172"/>
      <c r="AJ64" s="172"/>
      <c r="AK64" s="172"/>
      <c r="AL64" s="175"/>
      <c r="AM64" s="175"/>
      <c r="AN64" s="172"/>
      <c r="AO64" s="172"/>
      <c r="AP64" s="172"/>
      <c r="AQ64" s="172"/>
      <c r="AR64" s="172"/>
      <c r="AS64" s="201"/>
      <c r="AT64" s="202">
        <f>COUNTIF($N64:$AR64,"a")</f>
        <v>0</v>
      </c>
      <c r="AU64" s="202">
        <f>COUNTIF($N64:$AR64,"b")</f>
        <v>0</v>
      </c>
      <c r="AV64" s="202">
        <f>COUNTIF($N64:$AR64,"c")</f>
        <v>0</v>
      </c>
      <c r="AW64" s="202">
        <f>COUNTIF($N64:$AR64,"d")</f>
        <v>0</v>
      </c>
      <c r="AX64" s="202">
        <f>COUNTIF($N64:$AR64,"e")</f>
        <v>0</v>
      </c>
      <c r="AY64" s="202">
        <f>COUNTIF($N64:$AR64,"f")</f>
        <v>0</v>
      </c>
      <c r="AZ64" s="202">
        <f>COUNTIF($N64:$AR64,"g")</f>
        <v>0</v>
      </c>
      <c r="BA64" s="202">
        <f>COUNTIF($N64:$AR64,"h")</f>
        <v>0</v>
      </c>
      <c r="BB64" s="202">
        <f>COUNTIF($N64:$AR64,"i")</f>
        <v>0</v>
      </c>
      <c r="BC64" s="202">
        <f>COUNTIF($N64:$AR64,"j")</f>
        <v>0</v>
      </c>
      <c r="BD64" s="202">
        <f>COUNTIF($N64:$AR64,"k")</f>
        <v>0</v>
      </c>
      <c r="BE64" s="202">
        <f>COUNTIF($N64:$AR64,"l")</f>
        <v>0</v>
      </c>
      <c r="BF64" s="202">
        <f>COUNTIF($N64:$AR64,"m")</f>
        <v>0</v>
      </c>
      <c r="BG64" s="202">
        <f>COUNTIF($N64:$AR64,"n")</f>
        <v>0</v>
      </c>
      <c r="BH64" s="202">
        <f>COUNTIF($N64:$AR64,"o")</f>
        <v>0</v>
      </c>
      <c r="BI64" s="202" t="str">
        <f t="shared" si="11"/>
        <v>0</v>
      </c>
      <c r="BJ64" s="202" t="str">
        <f t="shared" si="12"/>
        <v>0</v>
      </c>
      <c r="BK64" s="202" t="str">
        <f t="shared" si="13"/>
        <v>0</v>
      </c>
      <c r="BL64" s="202" t="str">
        <f t="shared" si="14"/>
        <v>0</v>
      </c>
      <c r="BM64" s="202" t="str">
        <f t="shared" si="15"/>
        <v>0</v>
      </c>
      <c r="BN64" s="202" t="str">
        <f t="shared" si="16"/>
        <v>0</v>
      </c>
      <c r="BO64" s="202" t="str">
        <f t="shared" si="17"/>
        <v>0</v>
      </c>
      <c r="BP64" s="202" t="str">
        <f t="shared" si="18"/>
        <v>0</v>
      </c>
      <c r="BQ64" s="202" t="str">
        <f t="shared" si="19"/>
        <v>0</v>
      </c>
      <c r="BR64" s="202" t="str">
        <f t="shared" si="20"/>
        <v>0</v>
      </c>
      <c r="BS64" s="202" t="str">
        <f t="shared" si="21"/>
        <v>0</v>
      </c>
      <c r="BT64" s="202" t="str">
        <f t="shared" si="22"/>
        <v>0</v>
      </c>
      <c r="BU64" s="202" t="str">
        <f t="shared" si="23"/>
        <v>0</v>
      </c>
      <c r="BV64" s="202" t="str">
        <f t="shared" si="24"/>
        <v>0</v>
      </c>
      <c r="BW64" s="202" t="str">
        <f t="shared" si="25"/>
        <v>0</v>
      </c>
      <c r="BY64" s="176"/>
    </row>
    <row r="65" spans="1:77" s="130" customFormat="1" ht="20.100000000000001" customHeight="1" thickBot="1">
      <c r="A65" s="168"/>
      <c r="B65" s="108" t="s">
        <v>63</v>
      </c>
      <c r="C65" s="128">
        <v>0.51388888888888884</v>
      </c>
      <c r="D65" s="258" t="s">
        <v>458</v>
      </c>
      <c r="E65" s="259"/>
      <c r="F65" s="82"/>
      <c r="G65" s="82"/>
      <c r="H65" s="224"/>
      <c r="I65" s="224"/>
      <c r="J65" s="169"/>
      <c r="K65" s="220"/>
      <c r="L65" s="222"/>
      <c r="M65" s="196"/>
      <c r="N65" s="172"/>
      <c r="O65" s="172"/>
      <c r="P65" s="172"/>
      <c r="Q65" s="171"/>
      <c r="R65" s="171"/>
      <c r="S65" s="172"/>
      <c r="T65" s="172"/>
      <c r="U65" s="172"/>
      <c r="V65" s="172"/>
      <c r="W65" s="172"/>
      <c r="X65" s="171"/>
      <c r="Y65" s="171"/>
      <c r="Z65" s="172"/>
      <c r="AA65" s="172"/>
      <c r="AB65" s="172"/>
      <c r="AC65" s="172"/>
      <c r="AD65" s="172"/>
      <c r="AE65" s="171"/>
      <c r="AF65" s="171"/>
      <c r="AG65" s="172"/>
      <c r="AH65" s="172"/>
      <c r="AI65" s="172"/>
      <c r="AJ65" s="172"/>
      <c r="AK65" s="172"/>
      <c r="AL65" s="171"/>
      <c r="AM65" s="171"/>
      <c r="AN65" s="172"/>
      <c r="AO65" s="172"/>
      <c r="AP65" s="172"/>
      <c r="AQ65" s="172"/>
      <c r="AR65" s="172"/>
      <c r="AS65" s="201"/>
      <c r="AT65" s="202">
        <f>COUNTIF($N65:$AR65,"a")</f>
        <v>0</v>
      </c>
      <c r="AU65" s="202">
        <f>COUNTIF($N65:$AR65,"b")</f>
        <v>0</v>
      </c>
      <c r="AV65" s="202">
        <f>COUNTIF($N65:$AR65,"c")</f>
        <v>0</v>
      </c>
      <c r="AW65" s="202">
        <f>COUNTIF($N65:$AR65,"d")</f>
        <v>0</v>
      </c>
      <c r="AX65" s="202">
        <f>COUNTIF($N65:$AR65,"e")</f>
        <v>0</v>
      </c>
      <c r="AY65" s="202">
        <f>COUNTIF($N65:$AR65,"f")</f>
        <v>0</v>
      </c>
      <c r="AZ65" s="202">
        <f>COUNTIF($N65:$AR65,"g")</f>
        <v>0</v>
      </c>
      <c r="BA65" s="202">
        <f>COUNTIF($N65:$AR65,"h")</f>
        <v>0</v>
      </c>
      <c r="BB65" s="202">
        <f>COUNTIF($N65:$AR65,"i")</f>
        <v>0</v>
      </c>
      <c r="BC65" s="202">
        <f>COUNTIF($N65:$AR65,"j")</f>
        <v>0</v>
      </c>
      <c r="BD65" s="202">
        <f>COUNTIF($N65:$AR65,"k")</f>
        <v>0</v>
      </c>
      <c r="BE65" s="202">
        <f>COUNTIF($N65:$AR65,"l")</f>
        <v>0</v>
      </c>
      <c r="BF65" s="202">
        <f>COUNTIF($N65:$AR65,"m")</f>
        <v>0</v>
      </c>
      <c r="BG65" s="202">
        <f>COUNTIF($N65:$AR65,"n")</f>
        <v>0</v>
      </c>
      <c r="BH65" s="202">
        <f>COUNTIF($N65:$AR65,"o")</f>
        <v>0</v>
      </c>
      <c r="BI65" s="202" t="str">
        <f t="shared" ref="BI65:BI66" si="158">IF(AT65&gt;0,($G65*AT65*$F$14),"0")</f>
        <v>0</v>
      </c>
      <c r="BJ65" s="202" t="str">
        <f t="shared" ref="BJ65:BJ66" si="159">IF(AU65&gt;0,($G65*AU65*$F$15),"0")</f>
        <v>0</v>
      </c>
      <c r="BK65" s="202" t="str">
        <f t="shared" ref="BK65:BK66" si="160">IF(AV65&gt;0,($G65*AV65*$F$16),"0")</f>
        <v>0</v>
      </c>
      <c r="BL65" s="202" t="str">
        <f t="shared" ref="BL65:BL66" si="161">IF(AW65&gt;0,($G65*AW65*$F$17),"0")</f>
        <v>0</v>
      </c>
      <c r="BM65" s="202" t="str">
        <f t="shared" ref="BM65:BM66" si="162">IF(AX65&gt;0,($G65*AX65*$F$18),"0")</f>
        <v>0</v>
      </c>
      <c r="BN65" s="202" t="str">
        <f t="shared" ref="BN65:BN66" si="163">IF(AY65&gt;0,($G65*AY65*$F$19),"0")</f>
        <v>0</v>
      </c>
      <c r="BO65" s="202" t="str">
        <f t="shared" ref="BO65:BO66" si="164">IF(AZ65&gt;0,($G65*AZ65*$F$20),"0")</f>
        <v>0</v>
      </c>
      <c r="BP65" s="202" t="str">
        <f t="shared" ref="BP65:BP66" si="165">IF(BA65&gt;0,($G65*BA65*$F$21),"0")</f>
        <v>0</v>
      </c>
      <c r="BQ65" s="202" t="str">
        <f t="shared" ref="BQ65:BQ66" si="166">IF(BB65&gt;0,($G65*BB65*$F$22),"0")</f>
        <v>0</v>
      </c>
      <c r="BR65" s="202" t="str">
        <f t="shared" ref="BR65:BR66" si="167">IF(BC65&gt;0,($G65*BC65*$F$23),"0")</f>
        <v>0</v>
      </c>
      <c r="BS65" s="202" t="str">
        <f t="shared" ref="BS65:BS66" si="168">IF(BD65&gt;0,($G65*BD65*$F$24),"0")</f>
        <v>0</v>
      </c>
      <c r="BT65" s="202" t="str">
        <f t="shared" ref="BT65:BT66" si="169">IF(BE65&gt;0,($G65*BE65*$F$25),"0")</f>
        <v>0</v>
      </c>
      <c r="BU65" s="202" t="str">
        <f t="shared" ref="BU65:BU66" si="170">IF(BF65&gt;0,($G65*BF65*$F$26),"0")</f>
        <v>0</v>
      </c>
      <c r="BV65" s="202" t="str">
        <f t="shared" ref="BV65:BV66" si="171">IF(BG65&gt;0,($G65*BG65*$F$27),"0")</f>
        <v>0</v>
      </c>
      <c r="BW65" s="202" t="str">
        <f t="shared" ref="BW65:BW66" si="172">IF(BH65&gt;0,($G65*BH65*$F$28),"0")</f>
        <v>0</v>
      </c>
      <c r="BY65" s="176"/>
    </row>
    <row r="66" spans="1:77" s="130" customFormat="1" ht="19.5" customHeight="1" thickBot="1">
      <c r="A66" s="168"/>
      <c r="B66" s="108" t="s">
        <v>63</v>
      </c>
      <c r="C66" s="128">
        <v>0.52083333333333337</v>
      </c>
      <c r="D66" s="261" t="s">
        <v>459</v>
      </c>
      <c r="E66" s="261"/>
      <c r="F66" s="82"/>
      <c r="G66" s="82"/>
      <c r="H66" s="224"/>
      <c r="I66" s="224"/>
      <c r="J66" s="169"/>
      <c r="K66" s="220"/>
      <c r="L66" s="222"/>
      <c r="M66" s="196"/>
      <c r="N66" s="172"/>
      <c r="O66" s="172"/>
      <c r="P66" s="172"/>
      <c r="Q66" s="171"/>
      <c r="R66" s="171"/>
      <c r="S66" s="172"/>
      <c r="T66" s="172"/>
      <c r="U66" s="172"/>
      <c r="V66" s="172"/>
      <c r="W66" s="172"/>
      <c r="X66" s="171"/>
      <c r="Y66" s="171"/>
      <c r="Z66" s="172"/>
      <c r="AA66" s="172"/>
      <c r="AB66" s="172"/>
      <c r="AC66" s="172"/>
      <c r="AD66" s="172"/>
      <c r="AE66" s="171"/>
      <c r="AF66" s="171"/>
      <c r="AG66" s="172"/>
      <c r="AH66" s="172"/>
      <c r="AI66" s="172"/>
      <c r="AJ66" s="172"/>
      <c r="AK66" s="172"/>
      <c r="AL66" s="171"/>
      <c r="AM66" s="171"/>
      <c r="AN66" s="172"/>
      <c r="AO66" s="172"/>
      <c r="AP66" s="172"/>
      <c r="AQ66" s="172"/>
      <c r="AR66" s="172"/>
      <c r="AS66" s="201"/>
      <c r="AT66" s="202">
        <f>COUNTIF($N66:$AR66,"a")</f>
        <v>0</v>
      </c>
      <c r="AU66" s="202">
        <f>COUNTIF($N66:$AR66,"b")</f>
        <v>0</v>
      </c>
      <c r="AV66" s="202">
        <f>COUNTIF($N66:$AR66,"c")</f>
        <v>0</v>
      </c>
      <c r="AW66" s="202">
        <f>COUNTIF($N66:$AR66,"d")</f>
        <v>0</v>
      </c>
      <c r="AX66" s="202">
        <f>COUNTIF($N66:$AR66,"e")</f>
        <v>0</v>
      </c>
      <c r="AY66" s="202">
        <f>COUNTIF($N66:$AR66,"f")</f>
        <v>0</v>
      </c>
      <c r="AZ66" s="202">
        <f>COUNTIF($N66:$AR66,"g")</f>
        <v>0</v>
      </c>
      <c r="BA66" s="202">
        <f>COUNTIF($N66:$AR66,"h")</f>
        <v>0</v>
      </c>
      <c r="BB66" s="202">
        <f>COUNTIF($N66:$AR66,"i")</f>
        <v>0</v>
      </c>
      <c r="BC66" s="202">
        <f>COUNTIF($N66:$AR66,"j")</f>
        <v>0</v>
      </c>
      <c r="BD66" s="202">
        <f>COUNTIF($N66:$AR66,"k")</f>
        <v>0</v>
      </c>
      <c r="BE66" s="202">
        <f>COUNTIF($N66:$AR66,"l")</f>
        <v>0</v>
      </c>
      <c r="BF66" s="202">
        <f>COUNTIF($N66:$AR66,"m")</f>
        <v>0</v>
      </c>
      <c r="BG66" s="202">
        <f>COUNTIF($N66:$AR66,"n")</f>
        <v>0</v>
      </c>
      <c r="BH66" s="202">
        <f>COUNTIF($N66:$AR66,"o")</f>
        <v>0</v>
      </c>
      <c r="BI66" s="202" t="str">
        <f t="shared" si="158"/>
        <v>0</v>
      </c>
      <c r="BJ66" s="202" t="str">
        <f t="shared" si="159"/>
        <v>0</v>
      </c>
      <c r="BK66" s="202" t="str">
        <f t="shared" si="160"/>
        <v>0</v>
      </c>
      <c r="BL66" s="202" t="str">
        <f t="shared" si="161"/>
        <v>0</v>
      </c>
      <c r="BM66" s="202" t="str">
        <f t="shared" si="162"/>
        <v>0</v>
      </c>
      <c r="BN66" s="202" t="str">
        <f t="shared" si="163"/>
        <v>0</v>
      </c>
      <c r="BO66" s="202" t="str">
        <f t="shared" si="164"/>
        <v>0</v>
      </c>
      <c r="BP66" s="202" t="str">
        <f t="shared" si="165"/>
        <v>0</v>
      </c>
      <c r="BQ66" s="202" t="str">
        <f t="shared" si="166"/>
        <v>0</v>
      </c>
      <c r="BR66" s="202" t="str">
        <f t="shared" si="167"/>
        <v>0</v>
      </c>
      <c r="BS66" s="202" t="str">
        <f t="shared" si="168"/>
        <v>0</v>
      </c>
      <c r="BT66" s="202" t="str">
        <f t="shared" si="169"/>
        <v>0</v>
      </c>
      <c r="BU66" s="202" t="str">
        <f t="shared" si="170"/>
        <v>0</v>
      </c>
      <c r="BV66" s="202" t="str">
        <f t="shared" si="171"/>
        <v>0</v>
      </c>
      <c r="BW66" s="202" t="str">
        <f t="shared" si="172"/>
        <v>0</v>
      </c>
      <c r="BY66" s="176"/>
    </row>
    <row r="67" spans="1:77" s="130" customFormat="1" ht="20.100000000000001" customHeight="1" thickBot="1">
      <c r="A67" s="168"/>
      <c r="B67" s="78" t="s">
        <v>64</v>
      </c>
      <c r="C67" s="115">
        <v>0.53472222222222221</v>
      </c>
      <c r="D67" s="115" t="s">
        <v>424</v>
      </c>
      <c r="E67" s="123" t="s">
        <v>425</v>
      </c>
      <c r="F67" s="123">
        <v>190</v>
      </c>
      <c r="G67" s="123">
        <f>$F67*'Campaign Total'!$F$47</f>
        <v>190</v>
      </c>
      <c r="H67" s="226">
        <f>F67/1.95583</f>
        <v>97.145457427281514</v>
      </c>
      <c r="I67" s="226">
        <f>G67/1.95583</f>
        <v>97.145457427281514</v>
      </c>
      <c r="J67" s="169">
        <f t="shared" ref="J67" si="173">SUM(AT67:BH67)</f>
        <v>0</v>
      </c>
      <c r="K67" s="220">
        <f t="shared" ref="K67" si="174">SUM(BI67:BW67)</f>
        <v>0</v>
      </c>
      <c r="L67" s="222">
        <f>K67/1.95583</f>
        <v>0</v>
      </c>
      <c r="M67" s="196"/>
      <c r="N67" s="172"/>
      <c r="O67" s="172"/>
      <c r="P67" s="172"/>
      <c r="Q67" s="175"/>
      <c r="R67" s="175"/>
      <c r="S67" s="172"/>
      <c r="T67" s="172"/>
      <c r="U67" s="172"/>
      <c r="V67" s="172"/>
      <c r="W67" s="172"/>
      <c r="X67" s="175"/>
      <c r="Y67" s="175"/>
      <c r="Z67" s="172"/>
      <c r="AA67" s="172"/>
      <c r="AB67" s="172"/>
      <c r="AC67" s="172"/>
      <c r="AD67" s="172"/>
      <c r="AE67" s="175"/>
      <c r="AF67" s="175"/>
      <c r="AG67" s="172"/>
      <c r="AH67" s="172"/>
      <c r="AI67" s="172"/>
      <c r="AJ67" s="172"/>
      <c r="AK67" s="172"/>
      <c r="AL67" s="175"/>
      <c r="AM67" s="175"/>
      <c r="AN67" s="172"/>
      <c r="AO67" s="172"/>
      <c r="AP67" s="172"/>
      <c r="AQ67" s="172"/>
      <c r="AR67" s="172"/>
      <c r="AS67" s="201"/>
      <c r="AT67" s="202">
        <f>COUNTIF($N67:$AR67,"a")</f>
        <v>0</v>
      </c>
      <c r="AU67" s="202">
        <f>COUNTIF($N67:$AR67,"b")</f>
        <v>0</v>
      </c>
      <c r="AV67" s="202">
        <f>COUNTIF($N67:$AR67,"c")</f>
        <v>0</v>
      </c>
      <c r="AW67" s="202">
        <f>COUNTIF($N67:$AR67,"d")</f>
        <v>0</v>
      </c>
      <c r="AX67" s="202">
        <f>COUNTIF($N67:$AR67,"e")</f>
        <v>0</v>
      </c>
      <c r="AY67" s="202">
        <f>COUNTIF($N67:$AR67,"f")</f>
        <v>0</v>
      </c>
      <c r="AZ67" s="202">
        <f>COUNTIF($N67:$AR67,"g")</f>
        <v>0</v>
      </c>
      <c r="BA67" s="202">
        <f>COUNTIF($N67:$AR67,"h")</f>
        <v>0</v>
      </c>
      <c r="BB67" s="202">
        <f>COUNTIF($N67:$AR67,"i")</f>
        <v>0</v>
      </c>
      <c r="BC67" s="202">
        <f>COUNTIF($N67:$AR67,"j")</f>
        <v>0</v>
      </c>
      <c r="BD67" s="202">
        <f>COUNTIF($N67:$AR67,"k")</f>
        <v>0</v>
      </c>
      <c r="BE67" s="202">
        <f>COUNTIF($N67:$AR67,"l")</f>
        <v>0</v>
      </c>
      <c r="BF67" s="202">
        <f>COUNTIF($N67:$AR67,"m")</f>
        <v>0</v>
      </c>
      <c r="BG67" s="202">
        <f>COUNTIF($N67:$AR67,"n")</f>
        <v>0</v>
      </c>
      <c r="BH67" s="202">
        <f>COUNTIF($N67:$AR67,"o")</f>
        <v>0</v>
      </c>
      <c r="BI67" s="202" t="str">
        <f t="shared" ref="BI67" si="175">IF(AT67&gt;0,($G67*AT67*$F$14),"0")</f>
        <v>0</v>
      </c>
      <c r="BJ67" s="202" t="str">
        <f t="shared" ref="BJ67" si="176">IF(AU67&gt;0,($G67*AU67*$F$15),"0")</f>
        <v>0</v>
      </c>
      <c r="BK67" s="202" t="str">
        <f t="shared" ref="BK67" si="177">IF(AV67&gt;0,($G67*AV67*$F$16),"0")</f>
        <v>0</v>
      </c>
      <c r="BL67" s="202" t="str">
        <f t="shared" ref="BL67" si="178">IF(AW67&gt;0,($G67*AW67*$F$17),"0")</f>
        <v>0</v>
      </c>
      <c r="BM67" s="202" t="str">
        <f t="shared" ref="BM67" si="179">IF(AX67&gt;0,($G67*AX67*$F$18),"0")</f>
        <v>0</v>
      </c>
      <c r="BN67" s="202" t="str">
        <f t="shared" ref="BN67" si="180">IF(AY67&gt;0,($G67*AY67*$F$19),"0")</f>
        <v>0</v>
      </c>
      <c r="BO67" s="202" t="str">
        <f t="shared" ref="BO67" si="181">IF(AZ67&gt;0,($G67*AZ67*$F$20),"0")</f>
        <v>0</v>
      </c>
      <c r="BP67" s="202" t="str">
        <f t="shared" ref="BP67" si="182">IF(BA67&gt;0,($G67*BA67*$F$21),"0")</f>
        <v>0</v>
      </c>
      <c r="BQ67" s="202" t="str">
        <f t="shared" ref="BQ67" si="183">IF(BB67&gt;0,($G67*BB67*$F$22),"0")</f>
        <v>0</v>
      </c>
      <c r="BR67" s="202" t="str">
        <f t="shared" ref="BR67" si="184">IF(BC67&gt;0,($G67*BC67*$F$23),"0")</f>
        <v>0</v>
      </c>
      <c r="BS67" s="202" t="str">
        <f t="shared" ref="BS67" si="185">IF(BD67&gt;0,($G67*BD67*$F$24),"0")</f>
        <v>0</v>
      </c>
      <c r="BT67" s="202" t="str">
        <f t="shared" ref="BT67" si="186">IF(BE67&gt;0,($G67*BE67*$F$25),"0")</f>
        <v>0</v>
      </c>
      <c r="BU67" s="202" t="str">
        <f t="shared" ref="BU67" si="187">IF(BF67&gt;0,($G67*BF67*$F$26),"0")</f>
        <v>0</v>
      </c>
      <c r="BV67" s="202" t="str">
        <f t="shared" ref="BV67" si="188">IF(BG67&gt;0,($G67*BG67*$F$27),"0")</f>
        <v>0</v>
      </c>
      <c r="BW67" s="202" t="str">
        <f t="shared" ref="BW67" si="189">IF(BH67&gt;0,($G67*BH67*$F$28),"0")</f>
        <v>0</v>
      </c>
      <c r="BY67" s="176"/>
    </row>
    <row r="68" spans="1:77" s="130" customFormat="1" ht="20.100000000000001" customHeight="1" thickBot="1">
      <c r="A68" s="168"/>
      <c r="B68" s="108" t="s">
        <v>63</v>
      </c>
      <c r="C68" s="128">
        <v>0.53819444444444442</v>
      </c>
      <c r="D68" s="261" t="s">
        <v>459</v>
      </c>
      <c r="E68" s="261"/>
      <c r="F68" s="82"/>
      <c r="G68" s="82"/>
      <c r="H68" s="224"/>
      <c r="I68" s="224"/>
      <c r="J68" s="169"/>
      <c r="K68" s="220"/>
      <c r="L68" s="222"/>
      <c r="M68" s="196"/>
      <c r="N68" s="172"/>
      <c r="O68" s="172"/>
      <c r="P68" s="172"/>
      <c r="Q68" s="171"/>
      <c r="R68" s="171"/>
      <c r="S68" s="172"/>
      <c r="T68" s="172"/>
      <c r="U68" s="172"/>
      <c r="V68" s="172"/>
      <c r="W68" s="172"/>
      <c r="X68" s="171"/>
      <c r="Y68" s="171"/>
      <c r="Z68" s="172"/>
      <c r="AA68" s="172"/>
      <c r="AB68" s="172"/>
      <c r="AC68" s="172"/>
      <c r="AD68" s="172"/>
      <c r="AE68" s="171"/>
      <c r="AF68" s="171"/>
      <c r="AG68" s="172"/>
      <c r="AH68" s="172"/>
      <c r="AI68" s="172"/>
      <c r="AJ68" s="172"/>
      <c r="AK68" s="172"/>
      <c r="AL68" s="171"/>
      <c r="AM68" s="171"/>
      <c r="AN68" s="172"/>
      <c r="AO68" s="172"/>
      <c r="AP68" s="172"/>
      <c r="AQ68" s="172"/>
      <c r="AR68" s="172"/>
      <c r="AS68" s="201"/>
      <c r="AT68" s="202">
        <f>COUNTIF($N68:$AR68,"a")</f>
        <v>0</v>
      </c>
      <c r="AU68" s="202">
        <f>COUNTIF($N68:$AR68,"b")</f>
        <v>0</v>
      </c>
      <c r="AV68" s="202">
        <f>COUNTIF($N68:$AR68,"c")</f>
        <v>0</v>
      </c>
      <c r="AW68" s="202">
        <f>COUNTIF($N68:$AR68,"d")</f>
        <v>0</v>
      </c>
      <c r="AX68" s="202">
        <f>COUNTIF($N68:$AR68,"e")</f>
        <v>0</v>
      </c>
      <c r="AY68" s="202">
        <f>COUNTIF($N68:$AR68,"f")</f>
        <v>0</v>
      </c>
      <c r="AZ68" s="202">
        <f>COUNTIF($N68:$AR68,"g")</f>
        <v>0</v>
      </c>
      <c r="BA68" s="202">
        <f>COUNTIF($N68:$AR68,"h")</f>
        <v>0</v>
      </c>
      <c r="BB68" s="202">
        <f>COUNTIF($N68:$AR68,"i")</f>
        <v>0</v>
      </c>
      <c r="BC68" s="202">
        <f>COUNTIF($N68:$AR68,"j")</f>
        <v>0</v>
      </c>
      <c r="BD68" s="202">
        <f>COUNTIF($N68:$AR68,"k")</f>
        <v>0</v>
      </c>
      <c r="BE68" s="202">
        <f>COUNTIF($N68:$AR68,"l")</f>
        <v>0</v>
      </c>
      <c r="BF68" s="202">
        <f>COUNTIF($N68:$AR68,"m")</f>
        <v>0</v>
      </c>
      <c r="BG68" s="202">
        <f>COUNTIF($N68:$AR68,"n")</f>
        <v>0</v>
      </c>
      <c r="BH68" s="202">
        <f>COUNTIF($N68:$AR68,"o")</f>
        <v>0</v>
      </c>
      <c r="BI68" s="202" t="str">
        <f t="shared" si="11"/>
        <v>0</v>
      </c>
      <c r="BJ68" s="202" t="str">
        <f t="shared" si="12"/>
        <v>0</v>
      </c>
      <c r="BK68" s="202" t="str">
        <f t="shared" si="13"/>
        <v>0</v>
      </c>
      <c r="BL68" s="202" t="str">
        <f t="shared" si="14"/>
        <v>0</v>
      </c>
      <c r="BM68" s="202" t="str">
        <f t="shared" si="15"/>
        <v>0</v>
      </c>
      <c r="BN68" s="202" t="str">
        <f t="shared" si="16"/>
        <v>0</v>
      </c>
      <c r="BO68" s="202" t="str">
        <f t="shared" si="17"/>
        <v>0</v>
      </c>
      <c r="BP68" s="202" t="str">
        <f t="shared" si="18"/>
        <v>0</v>
      </c>
      <c r="BQ68" s="202" t="str">
        <f t="shared" si="19"/>
        <v>0</v>
      </c>
      <c r="BR68" s="202" t="str">
        <f t="shared" si="20"/>
        <v>0</v>
      </c>
      <c r="BS68" s="202" t="str">
        <f t="shared" si="21"/>
        <v>0</v>
      </c>
      <c r="BT68" s="202" t="str">
        <f t="shared" si="22"/>
        <v>0</v>
      </c>
      <c r="BU68" s="202" t="str">
        <f t="shared" si="23"/>
        <v>0</v>
      </c>
      <c r="BV68" s="202" t="str">
        <f t="shared" si="24"/>
        <v>0</v>
      </c>
      <c r="BW68" s="202" t="str">
        <f t="shared" si="25"/>
        <v>0</v>
      </c>
      <c r="BY68" s="176"/>
    </row>
    <row r="69" spans="1:77" s="130" customFormat="1" ht="20.100000000000001" customHeight="1" thickBot="1">
      <c r="A69" s="168"/>
      <c r="B69" s="78" t="s">
        <v>64</v>
      </c>
      <c r="C69" s="115">
        <v>0.55555555555555558</v>
      </c>
      <c r="D69" s="115" t="s">
        <v>239</v>
      </c>
      <c r="E69" s="115" t="s">
        <v>257</v>
      </c>
      <c r="F69" s="123">
        <v>190</v>
      </c>
      <c r="G69" s="123">
        <f>$F69*'Campaign Total'!$F$47</f>
        <v>190</v>
      </c>
      <c r="H69" s="226">
        <f>F69/1.95583</f>
        <v>97.145457427281514</v>
      </c>
      <c r="I69" s="226">
        <f>G69/1.95583</f>
        <v>97.145457427281514</v>
      </c>
      <c r="J69" s="169">
        <f t="shared" ref="J69" si="190">SUM(AT69:BH69)</f>
        <v>0</v>
      </c>
      <c r="K69" s="220">
        <f t="shared" ref="K69" si="191">SUM(BI69:BW69)</f>
        <v>0</v>
      </c>
      <c r="L69" s="222">
        <f>K69/1.95583</f>
        <v>0</v>
      </c>
      <c r="M69" s="196"/>
      <c r="N69" s="172"/>
      <c r="O69" s="172"/>
      <c r="P69" s="172"/>
      <c r="Q69" s="175"/>
      <c r="R69" s="175"/>
      <c r="S69" s="172"/>
      <c r="T69" s="172"/>
      <c r="U69" s="172"/>
      <c r="V69" s="172"/>
      <c r="W69" s="172"/>
      <c r="X69" s="175"/>
      <c r="Y69" s="175"/>
      <c r="Z69" s="172"/>
      <c r="AA69" s="172"/>
      <c r="AB69" s="172"/>
      <c r="AC69" s="172"/>
      <c r="AD69" s="172"/>
      <c r="AE69" s="175"/>
      <c r="AF69" s="175"/>
      <c r="AG69" s="172"/>
      <c r="AH69" s="172"/>
      <c r="AI69" s="172"/>
      <c r="AJ69" s="172"/>
      <c r="AK69" s="172"/>
      <c r="AL69" s="175"/>
      <c r="AM69" s="175"/>
      <c r="AN69" s="172"/>
      <c r="AO69" s="172"/>
      <c r="AP69" s="172"/>
      <c r="AQ69" s="172"/>
      <c r="AR69" s="172"/>
      <c r="AS69" s="201"/>
      <c r="AT69" s="202">
        <f>COUNTIF($N69:$AR69,"a")</f>
        <v>0</v>
      </c>
      <c r="AU69" s="202">
        <f>COUNTIF($N69:$AR69,"b")</f>
        <v>0</v>
      </c>
      <c r="AV69" s="202">
        <f>COUNTIF($N69:$AR69,"c")</f>
        <v>0</v>
      </c>
      <c r="AW69" s="202">
        <f>COUNTIF($N69:$AR69,"d")</f>
        <v>0</v>
      </c>
      <c r="AX69" s="202">
        <f>COUNTIF($N69:$AR69,"e")</f>
        <v>0</v>
      </c>
      <c r="AY69" s="202">
        <f>COUNTIF($N69:$AR69,"f")</f>
        <v>0</v>
      </c>
      <c r="AZ69" s="202">
        <f>COUNTIF($N69:$AR69,"g")</f>
        <v>0</v>
      </c>
      <c r="BA69" s="202">
        <f>COUNTIF($N69:$AR69,"h")</f>
        <v>0</v>
      </c>
      <c r="BB69" s="202">
        <f>COUNTIF($N69:$AR69,"i")</f>
        <v>0</v>
      </c>
      <c r="BC69" s="202">
        <f>COUNTIF($N69:$AR69,"j")</f>
        <v>0</v>
      </c>
      <c r="BD69" s="202">
        <f>COUNTIF($N69:$AR69,"k")</f>
        <v>0</v>
      </c>
      <c r="BE69" s="202">
        <f>COUNTIF($N69:$AR69,"l")</f>
        <v>0</v>
      </c>
      <c r="BF69" s="202">
        <f>COUNTIF($N69:$AR69,"m")</f>
        <v>0</v>
      </c>
      <c r="BG69" s="202">
        <f>COUNTIF($N69:$AR69,"n")</f>
        <v>0</v>
      </c>
      <c r="BH69" s="202">
        <f>COUNTIF($N69:$AR69,"o")</f>
        <v>0</v>
      </c>
      <c r="BI69" s="202" t="str">
        <f t="shared" si="11"/>
        <v>0</v>
      </c>
      <c r="BJ69" s="202" t="str">
        <f t="shared" si="12"/>
        <v>0</v>
      </c>
      <c r="BK69" s="202" t="str">
        <f t="shared" si="13"/>
        <v>0</v>
      </c>
      <c r="BL69" s="202" t="str">
        <f t="shared" si="14"/>
        <v>0</v>
      </c>
      <c r="BM69" s="202" t="str">
        <f t="shared" si="15"/>
        <v>0</v>
      </c>
      <c r="BN69" s="202" t="str">
        <f t="shared" si="16"/>
        <v>0</v>
      </c>
      <c r="BO69" s="202" t="str">
        <f t="shared" si="17"/>
        <v>0</v>
      </c>
      <c r="BP69" s="202" t="str">
        <f t="shared" si="18"/>
        <v>0</v>
      </c>
      <c r="BQ69" s="202" t="str">
        <f t="shared" si="19"/>
        <v>0</v>
      </c>
      <c r="BR69" s="202" t="str">
        <f t="shared" si="20"/>
        <v>0</v>
      </c>
      <c r="BS69" s="202" t="str">
        <f t="shared" si="21"/>
        <v>0</v>
      </c>
      <c r="BT69" s="202" t="str">
        <f t="shared" si="22"/>
        <v>0</v>
      </c>
      <c r="BU69" s="202" t="str">
        <f t="shared" si="23"/>
        <v>0</v>
      </c>
      <c r="BV69" s="202" t="str">
        <f t="shared" si="24"/>
        <v>0</v>
      </c>
      <c r="BW69" s="202" t="str">
        <f t="shared" si="25"/>
        <v>0</v>
      </c>
      <c r="BY69" s="176"/>
    </row>
    <row r="70" spans="1:77" s="130" customFormat="1" ht="20.100000000000001" customHeight="1" thickBot="1">
      <c r="A70" s="168"/>
      <c r="B70" s="108" t="s">
        <v>63</v>
      </c>
      <c r="C70" s="128">
        <v>0.55902777777777779</v>
      </c>
      <c r="D70" s="261" t="s">
        <v>459</v>
      </c>
      <c r="E70" s="261"/>
      <c r="F70" s="82"/>
      <c r="G70" s="82"/>
      <c r="H70" s="224"/>
      <c r="I70" s="224"/>
      <c r="J70" s="169"/>
      <c r="K70" s="220"/>
      <c r="L70" s="222"/>
      <c r="M70" s="196"/>
      <c r="N70" s="172"/>
      <c r="O70" s="172"/>
      <c r="P70" s="172"/>
      <c r="Q70" s="171"/>
      <c r="R70" s="171"/>
      <c r="S70" s="172"/>
      <c r="T70" s="172"/>
      <c r="U70" s="172"/>
      <c r="V70" s="172"/>
      <c r="W70" s="172"/>
      <c r="X70" s="171"/>
      <c r="Y70" s="171"/>
      <c r="Z70" s="172"/>
      <c r="AA70" s="172"/>
      <c r="AB70" s="172"/>
      <c r="AC70" s="172"/>
      <c r="AD70" s="172"/>
      <c r="AE70" s="171"/>
      <c r="AF70" s="171"/>
      <c r="AG70" s="172"/>
      <c r="AH70" s="172"/>
      <c r="AI70" s="172"/>
      <c r="AJ70" s="172"/>
      <c r="AK70" s="172"/>
      <c r="AL70" s="171"/>
      <c r="AM70" s="171"/>
      <c r="AN70" s="172"/>
      <c r="AO70" s="172"/>
      <c r="AP70" s="172"/>
      <c r="AQ70" s="172"/>
      <c r="AR70" s="172"/>
      <c r="AS70" s="201"/>
      <c r="AT70" s="202">
        <f>COUNTIF($N70:$AR70,"a")</f>
        <v>0</v>
      </c>
      <c r="AU70" s="202">
        <f>COUNTIF($N70:$AR70,"b")</f>
        <v>0</v>
      </c>
      <c r="AV70" s="202">
        <f>COUNTIF($N70:$AR70,"c")</f>
        <v>0</v>
      </c>
      <c r="AW70" s="202">
        <f>COUNTIF($N70:$AR70,"d")</f>
        <v>0</v>
      </c>
      <c r="AX70" s="202">
        <f>COUNTIF($N70:$AR70,"e")</f>
        <v>0</v>
      </c>
      <c r="AY70" s="202">
        <f>COUNTIF($N70:$AR70,"f")</f>
        <v>0</v>
      </c>
      <c r="AZ70" s="202">
        <f>COUNTIF($N70:$AR70,"g")</f>
        <v>0</v>
      </c>
      <c r="BA70" s="202">
        <f>COUNTIF($N70:$AR70,"h")</f>
        <v>0</v>
      </c>
      <c r="BB70" s="202">
        <f>COUNTIF($N70:$AR70,"i")</f>
        <v>0</v>
      </c>
      <c r="BC70" s="202">
        <f>COUNTIF($N70:$AR70,"j")</f>
        <v>0</v>
      </c>
      <c r="BD70" s="202">
        <f>COUNTIF($N70:$AR70,"k")</f>
        <v>0</v>
      </c>
      <c r="BE70" s="202">
        <f>COUNTIF($N70:$AR70,"l")</f>
        <v>0</v>
      </c>
      <c r="BF70" s="202">
        <f>COUNTIF($N70:$AR70,"m")</f>
        <v>0</v>
      </c>
      <c r="BG70" s="202">
        <f>COUNTIF($N70:$AR70,"n")</f>
        <v>0</v>
      </c>
      <c r="BH70" s="202">
        <f>COUNTIF($N70:$AR70,"o")</f>
        <v>0</v>
      </c>
      <c r="BI70" s="202" t="str">
        <f t="shared" ref="BI70" si="192">IF(AT70&gt;0,($G70*AT70*$F$14),"0")</f>
        <v>0</v>
      </c>
      <c r="BJ70" s="202" t="str">
        <f t="shared" ref="BJ70" si="193">IF(AU70&gt;0,($G70*AU70*$F$15),"0")</f>
        <v>0</v>
      </c>
      <c r="BK70" s="202" t="str">
        <f t="shared" ref="BK70" si="194">IF(AV70&gt;0,($G70*AV70*$F$16),"0")</f>
        <v>0</v>
      </c>
      <c r="BL70" s="202" t="str">
        <f t="shared" ref="BL70" si="195">IF(AW70&gt;0,($G70*AW70*$F$17),"0")</f>
        <v>0</v>
      </c>
      <c r="BM70" s="202" t="str">
        <f t="shared" ref="BM70" si="196">IF(AX70&gt;0,($G70*AX70*$F$18),"0")</f>
        <v>0</v>
      </c>
      <c r="BN70" s="202" t="str">
        <f t="shared" ref="BN70" si="197">IF(AY70&gt;0,($G70*AY70*$F$19),"0")</f>
        <v>0</v>
      </c>
      <c r="BO70" s="202" t="str">
        <f t="shared" ref="BO70" si="198">IF(AZ70&gt;0,($G70*AZ70*$F$20),"0")</f>
        <v>0</v>
      </c>
      <c r="BP70" s="202" t="str">
        <f t="shared" ref="BP70" si="199">IF(BA70&gt;0,($G70*BA70*$F$21),"0")</f>
        <v>0</v>
      </c>
      <c r="BQ70" s="202" t="str">
        <f t="shared" ref="BQ70" si="200">IF(BB70&gt;0,($G70*BB70*$F$22),"0")</f>
        <v>0</v>
      </c>
      <c r="BR70" s="202" t="str">
        <f t="shared" ref="BR70" si="201">IF(BC70&gt;0,($G70*BC70*$F$23),"0")</f>
        <v>0</v>
      </c>
      <c r="BS70" s="202" t="str">
        <f t="shared" ref="BS70" si="202">IF(BD70&gt;0,($G70*BD70*$F$24),"0")</f>
        <v>0</v>
      </c>
      <c r="BT70" s="202" t="str">
        <f t="shared" ref="BT70" si="203">IF(BE70&gt;0,($G70*BE70*$F$25),"0")</f>
        <v>0</v>
      </c>
      <c r="BU70" s="202" t="str">
        <f t="shared" ref="BU70" si="204">IF(BF70&gt;0,($G70*BF70*$F$26),"0")</f>
        <v>0</v>
      </c>
      <c r="BV70" s="202" t="str">
        <f t="shared" ref="BV70" si="205">IF(BG70&gt;0,($G70*BG70*$F$27),"0")</f>
        <v>0</v>
      </c>
      <c r="BW70" s="202" t="str">
        <f t="shared" ref="BW70" si="206">IF(BH70&gt;0,($G70*BH70*$F$28),"0")</f>
        <v>0</v>
      </c>
      <c r="BY70" s="176"/>
    </row>
    <row r="71" spans="1:77" s="130" customFormat="1" ht="20.100000000000001" customHeight="1" thickBot="1">
      <c r="A71" s="174"/>
      <c r="B71" s="108" t="s">
        <v>63</v>
      </c>
      <c r="C71" s="128">
        <v>0.5625</v>
      </c>
      <c r="D71" s="261" t="s">
        <v>80</v>
      </c>
      <c r="E71" s="261"/>
      <c r="F71" s="82"/>
      <c r="G71" s="82"/>
      <c r="H71" s="224"/>
      <c r="I71" s="224"/>
      <c r="J71" s="169"/>
      <c r="K71" s="220"/>
      <c r="L71" s="222"/>
      <c r="M71" s="196"/>
      <c r="N71" s="172"/>
      <c r="O71" s="172"/>
      <c r="P71" s="172"/>
      <c r="Q71" s="171"/>
      <c r="R71" s="171"/>
      <c r="S71" s="172"/>
      <c r="T71" s="172"/>
      <c r="U71" s="172"/>
      <c r="V71" s="172"/>
      <c r="W71" s="172"/>
      <c r="X71" s="171"/>
      <c r="Y71" s="171"/>
      <c r="Z71" s="172"/>
      <c r="AA71" s="172"/>
      <c r="AB71" s="172"/>
      <c r="AC71" s="172"/>
      <c r="AD71" s="172"/>
      <c r="AE71" s="171"/>
      <c r="AF71" s="171"/>
      <c r="AG71" s="172"/>
      <c r="AH71" s="172"/>
      <c r="AI71" s="172"/>
      <c r="AJ71" s="172"/>
      <c r="AK71" s="172"/>
      <c r="AL71" s="171"/>
      <c r="AM71" s="171"/>
      <c r="AN71" s="172"/>
      <c r="AO71" s="172"/>
      <c r="AP71" s="172"/>
      <c r="AQ71" s="172"/>
      <c r="AR71" s="172"/>
      <c r="AS71" s="201"/>
      <c r="AT71" s="202">
        <f>COUNTIF($N71:$AR71,"a")</f>
        <v>0</v>
      </c>
      <c r="AU71" s="202">
        <f>COUNTIF($N71:$AR71,"b")</f>
        <v>0</v>
      </c>
      <c r="AV71" s="202">
        <f>COUNTIF($N71:$AR71,"c")</f>
        <v>0</v>
      </c>
      <c r="AW71" s="202">
        <f>COUNTIF($N71:$AR71,"d")</f>
        <v>0</v>
      </c>
      <c r="AX71" s="202">
        <f>COUNTIF($N71:$AR71,"e")</f>
        <v>0</v>
      </c>
      <c r="AY71" s="202">
        <f>COUNTIF($N71:$AR71,"f")</f>
        <v>0</v>
      </c>
      <c r="AZ71" s="202">
        <f>COUNTIF($N71:$AR71,"g")</f>
        <v>0</v>
      </c>
      <c r="BA71" s="202">
        <f>COUNTIF($N71:$AR71,"h")</f>
        <v>0</v>
      </c>
      <c r="BB71" s="202">
        <f>COUNTIF($N71:$AR71,"i")</f>
        <v>0</v>
      </c>
      <c r="BC71" s="202">
        <f>COUNTIF($N71:$AR71,"j")</f>
        <v>0</v>
      </c>
      <c r="BD71" s="202">
        <f>COUNTIF($N71:$AR71,"k")</f>
        <v>0</v>
      </c>
      <c r="BE71" s="202">
        <f>COUNTIF($N71:$AR71,"l")</f>
        <v>0</v>
      </c>
      <c r="BF71" s="202">
        <f>COUNTIF($N71:$AR71,"m")</f>
        <v>0</v>
      </c>
      <c r="BG71" s="202">
        <f>COUNTIF($N71:$AR71,"n")</f>
        <v>0</v>
      </c>
      <c r="BH71" s="202">
        <f>COUNTIF($N71:$AR71,"o")</f>
        <v>0</v>
      </c>
      <c r="BI71" s="202" t="str">
        <f t="shared" ref="BI71" si="207">IF(AT71&gt;0,($G71*AT71*$F$14),"0")</f>
        <v>0</v>
      </c>
      <c r="BJ71" s="202" t="str">
        <f t="shared" ref="BJ71" si="208">IF(AU71&gt;0,($G71*AU71*$F$15),"0")</f>
        <v>0</v>
      </c>
      <c r="BK71" s="202" t="str">
        <f t="shared" ref="BK71" si="209">IF(AV71&gt;0,($G71*AV71*$F$16),"0")</f>
        <v>0</v>
      </c>
      <c r="BL71" s="202" t="str">
        <f t="shared" ref="BL71" si="210">IF(AW71&gt;0,($G71*AW71*$F$17),"0")</f>
        <v>0</v>
      </c>
      <c r="BM71" s="202" t="str">
        <f t="shared" ref="BM71" si="211">IF(AX71&gt;0,($G71*AX71*$F$18),"0")</f>
        <v>0</v>
      </c>
      <c r="BN71" s="202" t="str">
        <f t="shared" ref="BN71" si="212">IF(AY71&gt;0,($G71*AY71*$F$19),"0")</f>
        <v>0</v>
      </c>
      <c r="BO71" s="202" t="str">
        <f t="shared" ref="BO71" si="213">IF(AZ71&gt;0,($G71*AZ71*$F$20),"0")</f>
        <v>0</v>
      </c>
      <c r="BP71" s="202" t="str">
        <f t="shared" ref="BP71" si="214">IF(BA71&gt;0,($G71*BA71*$F$21),"0")</f>
        <v>0</v>
      </c>
      <c r="BQ71" s="202" t="str">
        <f t="shared" ref="BQ71" si="215">IF(BB71&gt;0,($G71*BB71*$F$22),"0")</f>
        <v>0</v>
      </c>
      <c r="BR71" s="202" t="str">
        <f t="shared" ref="BR71" si="216">IF(BC71&gt;0,($G71*BC71*$F$23),"0")</f>
        <v>0</v>
      </c>
      <c r="BS71" s="202" t="str">
        <f t="shared" ref="BS71" si="217">IF(BD71&gt;0,($G71*BD71*$F$24),"0")</f>
        <v>0</v>
      </c>
      <c r="BT71" s="202" t="str">
        <f t="shared" ref="BT71" si="218">IF(BE71&gt;0,($G71*BE71*$F$25),"0")</f>
        <v>0</v>
      </c>
      <c r="BU71" s="202" t="str">
        <f t="shared" ref="BU71" si="219">IF(BF71&gt;0,($G71*BF71*$F$26),"0")</f>
        <v>0</v>
      </c>
      <c r="BV71" s="202" t="str">
        <f t="shared" ref="BV71" si="220">IF(BG71&gt;0,($G71*BG71*$F$27),"0")</f>
        <v>0</v>
      </c>
      <c r="BW71" s="202" t="str">
        <f t="shared" ref="BW71" si="221">IF(BH71&gt;0,($G71*BH71*$F$28),"0")</f>
        <v>0</v>
      </c>
      <c r="BY71" s="176"/>
    </row>
    <row r="72" spans="1:77" s="130" customFormat="1" ht="20.100000000000001" customHeight="1" thickBot="1">
      <c r="A72" s="168"/>
      <c r="B72" s="78" t="s">
        <v>64</v>
      </c>
      <c r="C72" s="115">
        <v>0.57291666666666663</v>
      </c>
      <c r="D72" s="115" t="s">
        <v>331</v>
      </c>
      <c r="E72" s="115" t="s">
        <v>332</v>
      </c>
      <c r="F72" s="123">
        <v>600</v>
      </c>
      <c r="G72" s="123">
        <f>$F72*'Campaign Total'!$F$47</f>
        <v>600</v>
      </c>
      <c r="H72" s="226">
        <f>F72/1.95583</f>
        <v>306.77512871773109</v>
      </c>
      <c r="I72" s="226">
        <f>G72/1.95583</f>
        <v>306.77512871773109</v>
      </c>
      <c r="J72" s="169">
        <f>SUM(AT72:BH72)</f>
        <v>0</v>
      </c>
      <c r="K72" s="220">
        <f>SUM(BI72:BW72)</f>
        <v>0</v>
      </c>
      <c r="L72" s="222">
        <f>K72/1.95583</f>
        <v>0</v>
      </c>
      <c r="M72" s="196"/>
      <c r="N72" s="172"/>
      <c r="O72" s="172"/>
      <c r="P72" s="172"/>
      <c r="Q72" s="175"/>
      <c r="R72" s="175"/>
      <c r="S72" s="172"/>
      <c r="T72" s="172"/>
      <c r="U72" s="172"/>
      <c r="V72" s="172"/>
      <c r="W72" s="172"/>
      <c r="X72" s="175"/>
      <c r="Y72" s="175"/>
      <c r="Z72" s="172"/>
      <c r="AA72" s="172"/>
      <c r="AB72" s="172"/>
      <c r="AC72" s="172"/>
      <c r="AD72" s="172"/>
      <c r="AE72" s="175"/>
      <c r="AF72" s="175"/>
      <c r="AG72" s="172"/>
      <c r="AH72" s="172"/>
      <c r="AI72" s="172"/>
      <c r="AJ72" s="172"/>
      <c r="AK72" s="172"/>
      <c r="AL72" s="175"/>
      <c r="AM72" s="175"/>
      <c r="AN72" s="172"/>
      <c r="AO72" s="172"/>
      <c r="AP72" s="172"/>
      <c r="AQ72" s="172"/>
      <c r="AR72" s="172"/>
      <c r="AS72" s="201"/>
      <c r="AT72" s="202">
        <f>COUNTIF($N72:$AR72,"a")</f>
        <v>0</v>
      </c>
      <c r="AU72" s="202">
        <f>COUNTIF($N72:$AR72,"b")</f>
        <v>0</v>
      </c>
      <c r="AV72" s="202">
        <f>COUNTIF($N72:$AR72,"c")</f>
        <v>0</v>
      </c>
      <c r="AW72" s="202">
        <f>COUNTIF($N72:$AR72,"d")</f>
        <v>0</v>
      </c>
      <c r="AX72" s="202">
        <f>COUNTIF($N72:$AR72,"e")</f>
        <v>0</v>
      </c>
      <c r="AY72" s="202">
        <f>COUNTIF($N72:$AR72,"f")</f>
        <v>0</v>
      </c>
      <c r="AZ72" s="202">
        <f>COUNTIF($N72:$AR72,"g")</f>
        <v>0</v>
      </c>
      <c r="BA72" s="202">
        <f>COUNTIF($N72:$AR72,"h")</f>
        <v>0</v>
      </c>
      <c r="BB72" s="202">
        <f>COUNTIF($N72:$AR72,"i")</f>
        <v>0</v>
      </c>
      <c r="BC72" s="202">
        <f>COUNTIF($N72:$AR72,"j")</f>
        <v>0</v>
      </c>
      <c r="BD72" s="202">
        <f>COUNTIF($N72:$AR72,"k")</f>
        <v>0</v>
      </c>
      <c r="BE72" s="202">
        <f>COUNTIF($N72:$AR72,"l")</f>
        <v>0</v>
      </c>
      <c r="BF72" s="202">
        <f>COUNTIF($N72:$AR72,"m")</f>
        <v>0</v>
      </c>
      <c r="BG72" s="202">
        <f>COUNTIF($N72:$AR72,"n")</f>
        <v>0</v>
      </c>
      <c r="BH72" s="202">
        <f>COUNTIF($N72:$AR72,"o")</f>
        <v>0</v>
      </c>
      <c r="BI72" s="202" t="str">
        <f t="shared" si="11"/>
        <v>0</v>
      </c>
      <c r="BJ72" s="202" t="str">
        <f t="shared" si="12"/>
        <v>0</v>
      </c>
      <c r="BK72" s="202" t="str">
        <f t="shared" si="13"/>
        <v>0</v>
      </c>
      <c r="BL72" s="202" t="str">
        <f t="shared" si="14"/>
        <v>0</v>
      </c>
      <c r="BM72" s="202" t="str">
        <f t="shared" si="15"/>
        <v>0</v>
      </c>
      <c r="BN72" s="202" t="str">
        <f t="shared" si="16"/>
        <v>0</v>
      </c>
      <c r="BO72" s="202" t="str">
        <f t="shared" si="17"/>
        <v>0</v>
      </c>
      <c r="BP72" s="202" t="str">
        <f t="shared" si="18"/>
        <v>0</v>
      </c>
      <c r="BQ72" s="202" t="str">
        <f t="shared" si="19"/>
        <v>0</v>
      </c>
      <c r="BR72" s="202" t="str">
        <f t="shared" si="20"/>
        <v>0</v>
      </c>
      <c r="BS72" s="202" t="str">
        <f t="shared" si="21"/>
        <v>0</v>
      </c>
      <c r="BT72" s="202" t="str">
        <f t="shared" si="22"/>
        <v>0</v>
      </c>
      <c r="BU72" s="202" t="str">
        <f t="shared" si="23"/>
        <v>0</v>
      </c>
      <c r="BV72" s="202" t="str">
        <f t="shared" si="24"/>
        <v>0</v>
      </c>
      <c r="BW72" s="202" t="str">
        <f t="shared" si="25"/>
        <v>0</v>
      </c>
      <c r="BY72" s="176"/>
    </row>
    <row r="73" spans="1:77" s="130" customFormat="1" ht="20.100000000000001" customHeight="1" thickBot="1">
      <c r="A73" s="168"/>
      <c r="B73" s="108" t="s">
        <v>63</v>
      </c>
      <c r="C73" s="128">
        <v>0.57638888888888884</v>
      </c>
      <c r="D73" s="261" t="s">
        <v>80</v>
      </c>
      <c r="E73" s="261"/>
      <c r="F73" s="82"/>
      <c r="G73" s="82"/>
      <c r="H73" s="224"/>
      <c r="I73" s="224"/>
      <c r="J73" s="169"/>
      <c r="K73" s="220"/>
      <c r="L73" s="222"/>
      <c r="M73" s="196"/>
      <c r="N73" s="172"/>
      <c r="O73" s="172"/>
      <c r="P73" s="172"/>
      <c r="Q73" s="171"/>
      <c r="R73" s="171"/>
      <c r="S73" s="172"/>
      <c r="T73" s="172"/>
      <c r="U73" s="172"/>
      <c r="V73" s="172"/>
      <c r="W73" s="172"/>
      <c r="X73" s="171"/>
      <c r="Y73" s="171"/>
      <c r="Z73" s="172"/>
      <c r="AA73" s="172"/>
      <c r="AB73" s="172"/>
      <c r="AC73" s="172"/>
      <c r="AD73" s="172"/>
      <c r="AE73" s="171"/>
      <c r="AF73" s="171"/>
      <c r="AG73" s="172"/>
      <c r="AH73" s="172"/>
      <c r="AI73" s="172"/>
      <c r="AJ73" s="172"/>
      <c r="AK73" s="172"/>
      <c r="AL73" s="171"/>
      <c r="AM73" s="171"/>
      <c r="AN73" s="172"/>
      <c r="AO73" s="172"/>
      <c r="AP73" s="172"/>
      <c r="AQ73" s="172"/>
      <c r="AR73" s="172"/>
      <c r="AS73" s="201"/>
      <c r="AT73" s="202">
        <f>COUNTIF($N73:$AR73,"a")</f>
        <v>0</v>
      </c>
      <c r="AU73" s="202">
        <f>COUNTIF($N73:$AR73,"b")</f>
        <v>0</v>
      </c>
      <c r="AV73" s="202">
        <f>COUNTIF($N73:$AR73,"c")</f>
        <v>0</v>
      </c>
      <c r="AW73" s="202">
        <f>COUNTIF($N73:$AR73,"d")</f>
        <v>0</v>
      </c>
      <c r="AX73" s="202">
        <f>COUNTIF($N73:$AR73,"e")</f>
        <v>0</v>
      </c>
      <c r="AY73" s="202">
        <f>COUNTIF($N73:$AR73,"f")</f>
        <v>0</v>
      </c>
      <c r="AZ73" s="202">
        <f>COUNTIF($N73:$AR73,"g")</f>
        <v>0</v>
      </c>
      <c r="BA73" s="202">
        <f>COUNTIF($N73:$AR73,"h")</f>
        <v>0</v>
      </c>
      <c r="BB73" s="202">
        <f>COUNTIF($N73:$AR73,"i")</f>
        <v>0</v>
      </c>
      <c r="BC73" s="202">
        <f>COUNTIF($N73:$AR73,"j")</f>
        <v>0</v>
      </c>
      <c r="BD73" s="202">
        <f>COUNTIF($N73:$AR73,"k")</f>
        <v>0</v>
      </c>
      <c r="BE73" s="202">
        <f>COUNTIF($N73:$AR73,"l")</f>
        <v>0</v>
      </c>
      <c r="BF73" s="202">
        <f>COUNTIF($N73:$AR73,"m")</f>
        <v>0</v>
      </c>
      <c r="BG73" s="202">
        <f>COUNTIF($N73:$AR73,"n")</f>
        <v>0</v>
      </c>
      <c r="BH73" s="202">
        <f>COUNTIF($N73:$AR73,"o")</f>
        <v>0</v>
      </c>
      <c r="BI73" s="202" t="str">
        <f t="shared" si="11"/>
        <v>0</v>
      </c>
      <c r="BJ73" s="202" t="str">
        <f t="shared" si="12"/>
        <v>0</v>
      </c>
      <c r="BK73" s="202" t="str">
        <f t="shared" si="13"/>
        <v>0</v>
      </c>
      <c r="BL73" s="202" t="str">
        <f t="shared" si="14"/>
        <v>0</v>
      </c>
      <c r="BM73" s="202" t="str">
        <f t="shared" si="15"/>
        <v>0</v>
      </c>
      <c r="BN73" s="202" t="str">
        <f t="shared" si="16"/>
        <v>0</v>
      </c>
      <c r="BO73" s="202" t="str">
        <f t="shared" si="17"/>
        <v>0</v>
      </c>
      <c r="BP73" s="202" t="str">
        <f t="shared" si="18"/>
        <v>0</v>
      </c>
      <c r="BQ73" s="202" t="str">
        <f t="shared" si="19"/>
        <v>0</v>
      </c>
      <c r="BR73" s="202" t="str">
        <f t="shared" si="20"/>
        <v>0</v>
      </c>
      <c r="BS73" s="202" t="str">
        <f t="shared" si="21"/>
        <v>0</v>
      </c>
      <c r="BT73" s="202" t="str">
        <f t="shared" si="22"/>
        <v>0</v>
      </c>
      <c r="BU73" s="202" t="str">
        <f t="shared" si="23"/>
        <v>0</v>
      </c>
      <c r="BV73" s="202" t="str">
        <f t="shared" si="24"/>
        <v>0</v>
      </c>
      <c r="BW73" s="202" t="str">
        <f t="shared" si="25"/>
        <v>0</v>
      </c>
      <c r="BY73" s="176"/>
    </row>
    <row r="74" spans="1:77" s="130" customFormat="1" ht="19.5" customHeight="1" thickBot="1">
      <c r="A74" s="174"/>
      <c r="B74" s="108" t="s">
        <v>63</v>
      </c>
      <c r="C74" s="128">
        <v>0.58333333333333337</v>
      </c>
      <c r="D74" s="121" t="s">
        <v>484</v>
      </c>
      <c r="E74" s="199" t="s">
        <v>423</v>
      </c>
      <c r="F74" s="82"/>
      <c r="G74" s="82"/>
      <c r="H74" s="224"/>
      <c r="I74" s="224"/>
      <c r="J74" s="169"/>
      <c r="K74" s="220"/>
      <c r="L74" s="222"/>
      <c r="M74" s="196"/>
      <c r="N74" s="172"/>
      <c r="O74" s="172"/>
      <c r="P74" s="172"/>
      <c r="Q74" s="171"/>
      <c r="R74" s="171"/>
      <c r="S74" s="172"/>
      <c r="T74" s="172"/>
      <c r="U74" s="172"/>
      <c r="V74" s="172"/>
      <c r="W74" s="172"/>
      <c r="X74" s="171"/>
      <c r="Y74" s="171"/>
      <c r="Z74" s="172"/>
      <c r="AA74" s="172"/>
      <c r="AB74" s="172"/>
      <c r="AC74" s="172"/>
      <c r="AD74" s="172"/>
      <c r="AE74" s="171"/>
      <c r="AF74" s="171"/>
      <c r="AG74" s="172"/>
      <c r="AH74" s="172"/>
      <c r="AI74" s="172"/>
      <c r="AJ74" s="172"/>
      <c r="AK74" s="172"/>
      <c r="AL74" s="171"/>
      <c r="AM74" s="171"/>
      <c r="AN74" s="172"/>
      <c r="AO74" s="172"/>
      <c r="AP74" s="172"/>
      <c r="AQ74" s="172"/>
      <c r="AR74" s="172"/>
      <c r="AS74" s="201"/>
      <c r="AT74" s="202">
        <f>COUNTIF($N74:$AR74,"a")</f>
        <v>0</v>
      </c>
      <c r="AU74" s="202">
        <f>COUNTIF($N74:$AR74,"b")</f>
        <v>0</v>
      </c>
      <c r="AV74" s="202">
        <f>COUNTIF($N74:$AR74,"c")</f>
        <v>0</v>
      </c>
      <c r="AW74" s="202">
        <f>COUNTIF($N74:$AR74,"d")</f>
        <v>0</v>
      </c>
      <c r="AX74" s="202">
        <f>COUNTIF($N74:$AR74,"e")</f>
        <v>0</v>
      </c>
      <c r="AY74" s="202">
        <f>COUNTIF($N74:$AR74,"f")</f>
        <v>0</v>
      </c>
      <c r="AZ74" s="202">
        <f>COUNTIF($N74:$AR74,"g")</f>
        <v>0</v>
      </c>
      <c r="BA74" s="202">
        <f>COUNTIF($N74:$AR74,"h")</f>
        <v>0</v>
      </c>
      <c r="BB74" s="202">
        <f>COUNTIF($N74:$AR74,"i")</f>
        <v>0</v>
      </c>
      <c r="BC74" s="202">
        <f>COUNTIF($N74:$AR74,"j")</f>
        <v>0</v>
      </c>
      <c r="BD74" s="202">
        <f>COUNTIF($N74:$AR74,"k")</f>
        <v>0</v>
      </c>
      <c r="BE74" s="202">
        <f>COUNTIF($N74:$AR74,"l")</f>
        <v>0</v>
      </c>
      <c r="BF74" s="202">
        <f>COUNTIF($N74:$AR74,"m")</f>
        <v>0</v>
      </c>
      <c r="BG74" s="202">
        <f>COUNTIF($N74:$AR74,"n")</f>
        <v>0</v>
      </c>
      <c r="BH74" s="202">
        <f>COUNTIF($N74:$AR74,"o")</f>
        <v>0</v>
      </c>
      <c r="BI74" s="202" t="str">
        <f t="shared" ref="BI74:BI109" si="222">IF(AT74&gt;0,($G74*AT74*$F$14),"0")</f>
        <v>0</v>
      </c>
      <c r="BJ74" s="202" t="str">
        <f t="shared" ref="BJ74:BJ109" si="223">IF(AU74&gt;0,($G74*AU74*$F$15),"0")</f>
        <v>0</v>
      </c>
      <c r="BK74" s="202" t="str">
        <f t="shared" ref="BK74:BK109" si="224">IF(AV74&gt;0,($G74*AV74*$F$16),"0")</f>
        <v>0</v>
      </c>
      <c r="BL74" s="202" t="str">
        <f t="shared" ref="BL74:BL109" si="225">IF(AW74&gt;0,($G74*AW74*$F$17),"0")</f>
        <v>0</v>
      </c>
      <c r="BM74" s="202" t="str">
        <f t="shared" ref="BM74:BM109" si="226">IF(AX74&gt;0,($G74*AX74*$F$18),"0")</f>
        <v>0</v>
      </c>
      <c r="BN74" s="202" t="str">
        <f t="shared" ref="BN74:BN109" si="227">IF(AY74&gt;0,($G74*AY74*$F$19),"0")</f>
        <v>0</v>
      </c>
      <c r="BO74" s="202" t="str">
        <f t="shared" ref="BO74:BO109" si="228">IF(AZ74&gt;0,($G74*AZ74*$F$20),"0")</f>
        <v>0</v>
      </c>
      <c r="BP74" s="202" t="str">
        <f t="shared" ref="BP74:BP109" si="229">IF(BA74&gt;0,($G74*BA74*$F$21),"0")</f>
        <v>0</v>
      </c>
      <c r="BQ74" s="202" t="str">
        <f t="shared" ref="BQ74:BQ109" si="230">IF(BB74&gt;0,($G74*BB74*$F$22),"0")</f>
        <v>0</v>
      </c>
      <c r="BR74" s="202" t="str">
        <f t="shared" ref="BR74:BR109" si="231">IF(BC74&gt;0,($G74*BC74*$F$23),"0")</f>
        <v>0</v>
      </c>
      <c r="BS74" s="202" t="str">
        <f t="shared" ref="BS74:BS109" si="232">IF(BD74&gt;0,($G74*BD74*$F$24),"0")</f>
        <v>0</v>
      </c>
      <c r="BT74" s="202" t="str">
        <f t="shared" ref="BT74:BT109" si="233">IF(BE74&gt;0,($G74*BE74*$F$25),"0")</f>
        <v>0</v>
      </c>
      <c r="BU74" s="202" t="str">
        <f t="shared" ref="BU74:BU109" si="234">IF(BF74&gt;0,($G74*BF74*$F$26),"0")</f>
        <v>0</v>
      </c>
      <c r="BV74" s="202" t="str">
        <f t="shared" ref="BV74:BV109" si="235">IF(BG74&gt;0,($G74*BG74*$F$27),"0")</f>
        <v>0</v>
      </c>
      <c r="BW74" s="202" t="str">
        <f t="shared" ref="BW74:BW109" si="236">IF(BH74&gt;0,($G74*BH74*$F$28),"0")</f>
        <v>0</v>
      </c>
      <c r="BY74" s="176"/>
    </row>
    <row r="75" spans="1:77" s="130" customFormat="1" ht="19.5" customHeight="1" thickBot="1">
      <c r="A75" s="174"/>
      <c r="B75" s="78" t="s">
        <v>64</v>
      </c>
      <c r="C75" s="115">
        <v>0.59722222222222221</v>
      </c>
      <c r="D75" s="115" t="s">
        <v>240</v>
      </c>
      <c r="E75" s="115" t="s">
        <v>258</v>
      </c>
      <c r="F75" s="123">
        <v>370</v>
      </c>
      <c r="G75" s="123">
        <f>$F75*'Campaign Total'!$F$47</f>
        <v>370</v>
      </c>
      <c r="H75" s="226">
        <f>F75/1.95583</f>
        <v>189.17799604260085</v>
      </c>
      <c r="I75" s="226">
        <f>G75/1.95583</f>
        <v>189.17799604260085</v>
      </c>
      <c r="J75" s="169">
        <f t="shared" ref="J75" si="237">SUM(AT75:BH75)</f>
        <v>0</v>
      </c>
      <c r="K75" s="220">
        <f t="shared" ref="K75" si="238">SUM(BI75:BW75)</f>
        <v>0</v>
      </c>
      <c r="L75" s="222">
        <f>K75/1.95583</f>
        <v>0</v>
      </c>
      <c r="M75" s="196"/>
      <c r="N75" s="172"/>
      <c r="O75" s="172"/>
      <c r="P75" s="172"/>
      <c r="Q75" s="175"/>
      <c r="R75" s="175"/>
      <c r="S75" s="172"/>
      <c r="T75" s="172"/>
      <c r="U75" s="172"/>
      <c r="V75" s="172"/>
      <c r="W75" s="172"/>
      <c r="X75" s="175"/>
      <c r="Y75" s="175"/>
      <c r="Z75" s="172"/>
      <c r="AA75" s="172"/>
      <c r="AB75" s="172"/>
      <c r="AC75" s="172"/>
      <c r="AD75" s="172"/>
      <c r="AE75" s="175"/>
      <c r="AF75" s="175"/>
      <c r="AG75" s="172"/>
      <c r="AH75" s="172"/>
      <c r="AI75" s="172"/>
      <c r="AJ75" s="172"/>
      <c r="AK75" s="172"/>
      <c r="AL75" s="175"/>
      <c r="AM75" s="175"/>
      <c r="AN75" s="172"/>
      <c r="AO75" s="172"/>
      <c r="AP75" s="172"/>
      <c r="AQ75" s="172"/>
      <c r="AR75" s="172"/>
      <c r="AS75" s="201"/>
      <c r="AT75" s="202">
        <f>COUNTIF($N75:$AR75,"a")</f>
        <v>0</v>
      </c>
      <c r="AU75" s="202">
        <f>COUNTIF($N75:$AR75,"b")</f>
        <v>0</v>
      </c>
      <c r="AV75" s="202">
        <f>COUNTIF($N75:$AR75,"c")</f>
        <v>0</v>
      </c>
      <c r="AW75" s="202">
        <f>COUNTIF($N75:$AR75,"d")</f>
        <v>0</v>
      </c>
      <c r="AX75" s="202">
        <f>COUNTIF($N75:$AR75,"e")</f>
        <v>0</v>
      </c>
      <c r="AY75" s="202">
        <f>COUNTIF($N75:$AR75,"f")</f>
        <v>0</v>
      </c>
      <c r="AZ75" s="202">
        <f>COUNTIF($N75:$AR75,"g")</f>
        <v>0</v>
      </c>
      <c r="BA75" s="202">
        <f>COUNTIF($N75:$AR75,"h")</f>
        <v>0</v>
      </c>
      <c r="BB75" s="202">
        <f>COUNTIF($N75:$AR75,"i")</f>
        <v>0</v>
      </c>
      <c r="BC75" s="202">
        <f>COUNTIF($N75:$AR75,"j")</f>
        <v>0</v>
      </c>
      <c r="BD75" s="202">
        <f>COUNTIF($N75:$AR75,"k")</f>
        <v>0</v>
      </c>
      <c r="BE75" s="202">
        <f>COUNTIF($N75:$AR75,"l")</f>
        <v>0</v>
      </c>
      <c r="BF75" s="202">
        <f>COUNTIF($N75:$AR75,"m")</f>
        <v>0</v>
      </c>
      <c r="BG75" s="202">
        <f>COUNTIF($N75:$AR75,"n")</f>
        <v>0</v>
      </c>
      <c r="BH75" s="202">
        <f>COUNTIF($N75:$AR75,"o")</f>
        <v>0</v>
      </c>
      <c r="BI75" s="202" t="str">
        <f t="shared" ref="BI75:BI76" si="239">IF(AT75&gt;0,($G75*AT75*$F$14),"0")</f>
        <v>0</v>
      </c>
      <c r="BJ75" s="202" t="str">
        <f t="shared" ref="BJ75:BJ76" si="240">IF(AU75&gt;0,($G75*AU75*$F$15),"0")</f>
        <v>0</v>
      </c>
      <c r="BK75" s="202" t="str">
        <f t="shared" ref="BK75:BK76" si="241">IF(AV75&gt;0,($G75*AV75*$F$16),"0")</f>
        <v>0</v>
      </c>
      <c r="BL75" s="202" t="str">
        <f t="shared" ref="BL75:BL76" si="242">IF(AW75&gt;0,($G75*AW75*$F$17),"0")</f>
        <v>0</v>
      </c>
      <c r="BM75" s="202" t="str">
        <f t="shared" ref="BM75:BM76" si="243">IF(AX75&gt;0,($G75*AX75*$F$18),"0")</f>
        <v>0</v>
      </c>
      <c r="BN75" s="202" t="str">
        <f t="shared" ref="BN75:BN76" si="244">IF(AY75&gt;0,($G75*AY75*$F$19),"0")</f>
        <v>0</v>
      </c>
      <c r="BO75" s="202" t="str">
        <f t="shared" ref="BO75:BO76" si="245">IF(AZ75&gt;0,($G75*AZ75*$F$20),"0")</f>
        <v>0</v>
      </c>
      <c r="BP75" s="202" t="str">
        <f t="shared" ref="BP75:BP76" si="246">IF(BA75&gt;0,($G75*BA75*$F$21),"0")</f>
        <v>0</v>
      </c>
      <c r="BQ75" s="202" t="str">
        <f t="shared" ref="BQ75:BQ76" si="247">IF(BB75&gt;0,($G75*BB75*$F$22),"0")</f>
        <v>0</v>
      </c>
      <c r="BR75" s="202" t="str">
        <f t="shared" ref="BR75:BR76" si="248">IF(BC75&gt;0,($G75*BC75*$F$23),"0")</f>
        <v>0</v>
      </c>
      <c r="BS75" s="202" t="str">
        <f t="shared" ref="BS75:BS76" si="249">IF(BD75&gt;0,($G75*BD75*$F$24),"0")</f>
        <v>0</v>
      </c>
      <c r="BT75" s="202" t="str">
        <f t="shared" ref="BT75:BT76" si="250">IF(BE75&gt;0,($G75*BE75*$F$25),"0")</f>
        <v>0</v>
      </c>
      <c r="BU75" s="202" t="str">
        <f t="shared" ref="BU75:BU76" si="251">IF(BF75&gt;0,($G75*BF75*$F$26),"0")</f>
        <v>0</v>
      </c>
      <c r="BV75" s="202" t="str">
        <f t="shared" ref="BV75:BV76" si="252">IF(BG75&gt;0,($G75*BG75*$F$27),"0")</f>
        <v>0</v>
      </c>
      <c r="BW75" s="202" t="str">
        <f t="shared" ref="BW75:BW76" si="253">IF(BH75&gt;0,($G75*BH75*$F$28),"0")</f>
        <v>0</v>
      </c>
      <c r="BY75" s="176"/>
    </row>
    <row r="76" spans="1:77" s="130" customFormat="1" ht="19.5" customHeight="1" thickBot="1">
      <c r="A76" s="174"/>
      <c r="B76" s="108" t="s">
        <v>63</v>
      </c>
      <c r="C76" s="128">
        <v>0.60069444444444442</v>
      </c>
      <c r="D76" s="121" t="s">
        <v>484</v>
      </c>
      <c r="E76" s="199" t="s">
        <v>423</v>
      </c>
      <c r="F76" s="82"/>
      <c r="G76" s="82"/>
      <c r="H76" s="224"/>
      <c r="I76" s="224"/>
      <c r="J76" s="169"/>
      <c r="K76" s="220"/>
      <c r="L76" s="222"/>
      <c r="M76" s="196"/>
      <c r="N76" s="172"/>
      <c r="O76" s="172"/>
      <c r="P76" s="172"/>
      <c r="Q76" s="171"/>
      <c r="R76" s="171"/>
      <c r="S76" s="172"/>
      <c r="T76" s="172"/>
      <c r="U76" s="172"/>
      <c r="V76" s="172"/>
      <c r="W76" s="172"/>
      <c r="X76" s="171"/>
      <c r="Y76" s="171"/>
      <c r="Z76" s="172"/>
      <c r="AA76" s="172"/>
      <c r="AB76" s="172"/>
      <c r="AC76" s="172"/>
      <c r="AD76" s="172"/>
      <c r="AE76" s="171"/>
      <c r="AF76" s="171"/>
      <c r="AG76" s="172"/>
      <c r="AH76" s="172"/>
      <c r="AI76" s="172"/>
      <c r="AJ76" s="172"/>
      <c r="AK76" s="172"/>
      <c r="AL76" s="171"/>
      <c r="AM76" s="171"/>
      <c r="AN76" s="172"/>
      <c r="AO76" s="172"/>
      <c r="AP76" s="172"/>
      <c r="AQ76" s="172"/>
      <c r="AR76" s="172"/>
      <c r="AS76" s="201"/>
      <c r="AT76" s="202">
        <f>COUNTIF($N76:$AR76,"a")</f>
        <v>0</v>
      </c>
      <c r="AU76" s="202">
        <f>COUNTIF($N76:$AR76,"b")</f>
        <v>0</v>
      </c>
      <c r="AV76" s="202">
        <f>COUNTIF($N76:$AR76,"c")</f>
        <v>0</v>
      </c>
      <c r="AW76" s="202">
        <f>COUNTIF($N76:$AR76,"d")</f>
        <v>0</v>
      </c>
      <c r="AX76" s="202">
        <f>COUNTIF($N76:$AR76,"e")</f>
        <v>0</v>
      </c>
      <c r="AY76" s="202">
        <f>COUNTIF($N76:$AR76,"f")</f>
        <v>0</v>
      </c>
      <c r="AZ76" s="202">
        <f>COUNTIF($N76:$AR76,"g")</f>
        <v>0</v>
      </c>
      <c r="BA76" s="202">
        <f>COUNTIF($N76:$AR76,"h")</f>
        <v>0</v>
      </c>
      <c r="BB76" s="202">
        <f>COUNTIF($N76:$AR76,"i")</f>
        <v>0</v>
      </c>
      <c r="BC76" s="202">
        <f>COUNTIF($N76:$AR76,"j")</f>
        <v>0</v>
      </c>
      <c r="BD76" s="202">
        <f>COUNTIF($N76:$AR76,"k")</f>
        <v>0</v>
      </c>
      <c r="BE76" s="202">
        <f>COUNTIF($N76:$AR76,"l")</f>
        <v>0</v>
      </c>
      <c r="BF76" s="202">
        <f>COUNTIF($N76:$AR76,"m")</f>
        <v>0</v>
      </c>
      <c r="BG76" s="202">
        <f>COUNTIF($N76:$AR76,"n")</f>
        <v>0</v>
      </c>
      <c r="BH76" s="202">
        <f>COUNTIF($N76:$AR76,"o")</f>
        <v>0</v>
      </c>
      <c r="BI76" s="202" t="str">
        <f t="shared" si="239"/>
        <v>0</v>
      </c>
      <c r="BJ76" s="202" t="str">
        <f t="shared" si="240"/>
        <v>0</v>
      </c>
      <c r="BK76" s="202" t="str">
        <f t="shared" si="241"/>
        <v>0</v>
      </c>
      <c r="BL76" s="202" t="str">
        <f t="shared" si="242"/>
        <v>0</v>
      </c>
      <c r="BM76" s="202" t="str">
        <f t="shared" si="243"/>
        <v>0</v>
      </c>
      <c r="BN76" s="202" t="str">
        <f t="shared" si="244"/>
        <v>0</v>
      </c>
      <c r="BO76" s="202" t="str">
        <f t="shared" si="245"/>
        <v>0</v>
      </c>
      <c r="BP76" s="202" t="str">
        <f t="shared" si="246"/>
        <v>0</v>
      </c>
      <c r="BQ76" s="202" t="str">
        <f t="shared" si="247"/>
        <v>0</v>
      </c>
      <c r="BR76" s="202" t="str">
        <f t="shared" si="248"/>
        <v>0</v>
      </c>
      <c r="BS76" s="202" t="str">
        <f t="shared" si="249"/>
        <v>0</v>
      </c>
      <c r="BT76" s="202" t="str">
        <f t="shared" si="250"/>
        <v>0</v>
      </c>
      <c r="BU76" s="202" t="str">
        <f t="shared" si="251"/>
        <v>0</v>
      </c>
      <c r="BV76" s="202" t="str">
        <f t="shared" si="252"/>
        <v>0</v>
      </c>
      <c r="BW76" s="202" t="str">
        <f t="shared" si="253"/>
        <v>0</v>
      </c>
      <c r="BY76" s="176"/>
    </row>
    <row r="77" spans="1:77" s="130" customFormat="1" ht="20.100000000000001" customHeight="1" thickBot="1">
      <c r="A77" s="174"/>
      <c r="B77" s="108" t="s">
        <v>63</v>
      </c>
      <c r="C77" s="128">
        <v>0.60416666666666663</v>
      </c>
      <c r="D77" s="121" t="s">
        <v>484</v>
      </c>
      <c r="E77" s="199" t="s">
        <v>305</v>
      </c>
      <c r="F77" s="82"/>
      <c r="G77" s="82"/>
      <c r="H77" s="224"/>
      <c r="I77" s="224"/>
      <c r="J77" s="169"/>
      <c r="K77" s="220"/>
      <c r="L77" s="222"/>
      <c r="M77" s="196"/>
      <c r="N77" s="172"/>
      <c r="O77" s="172"/>
      <c r="P77" s="172"/>
      <c r="Q77" s="171"/>
      <c r="R77" s="171"/>
      <c r="S77" s="172"/>
      <c r="T77" s="172"/>
      <c r="U77" s="172"/>
      <c r="V77" s="172"/>
      <c r="W77" s="172"/>
      <c r="X77" s="171"/>
      <c r="Y77" s="171"/>
      <c r="Z77" s="172"/>
      <c r="AA77" s="172"/>
      <c r="AB77" s="172"/>
      <c r="AC77" s="172"/>
      <c r="AD77" s="172"/>
      <c r="AE77" s="171"/>
      <c r="AF77" s="171"/>
      <c r="AG77" s="172"/>
      <c r="AH77" s="172"/>
      <c r="AI77" s="172"/>
      <c r="AJ77" s="172"/>
      <c r="AK77" s="172"/>
      <c r="AL77" s="171"/>
      <c r="AM77" s="171"/>
      <c r="AN77" s="172"/>
      <c r="AO77" s="172"/>
      <c r="AP77" s="172"/>
      <c r="AQ77" s="172"/>
      <c r="AR77" s="172"/>
      <c r="AS77" s="201"/>
      <c r="AT77" s="202">
        <f>COUNTIF($N77:$AR77,"a")</f>
        <v>0</v>
      </c>
      <c r="AU77" s="202">
        <f>COUNTIF($N77:$AR77,"b")</f>
        <v>0</v>
      </c>
      <c r="AV77" s="202">
        <f>COUNTIF($N77:$AR77,"c")</f>
        <v>0</v>
      </c>
      <c r="AW77" s="202">
        <f>COUNTIF($N77:$AR77,"d")</f>
        <v>0</v>
      </c>
      <c r="AX77" s="202">
        <f>COUNTIF($N77:$AR77,"e")</f>
        <v>0</v>
      </c>
      <c r="AY77" s="202">
        <f>COUNTIF($N77:$AR77,"f")</f>
        <v>0</v>
      </c>
      <c r="AZ77" s="202">
        <f>COUNTIF($N77:$AR77,"g")</f>
        <v>0</v>
      </c>
      <c r="BA77" s="202">
        <f>COUNTIF($N77:$AR77,"h")</f>
        <v>0</v>
      </c>
      <c r="BB77" s="202">
        <f>COUNTIF($N77:$AR77,"i")</f>
        <v>0</v>
      </c>
      <c r="BC77" s="202">
        <f>COUNTIF($N77:$AR77,"j")</f>
        <v>0</v>
      </c>
      <c r="BD77" s="202">
        <f>COUNTIF($N77:$AR77,"k")</f>
        <v>0</v>
      </c>
      <c r="BE77" s="202">
        <f>COUNTIF($N77:$AR77,"l")</f>
        <v>0</v>
      </c>
      <c r="BF77" s="202">
        <f>COUNTIF($N77:$AR77,"m")</f>
        <v>0</v>
      </c>
      <c r="BG77" s="202">
        <f>COUNTIF($N77:$AR77,"n")</f>
        <v>0</v>
      </c>
      <c r="BH77" s="202">
        <f>COUNTIF($N77:$AR77,"o")</f>
        <v>0</v>
      </c>
      <c r="BI77" s="202" t="str">
        <f t="shared" si="222"/>
        <v>0</v>
      </c>
      <c r="BJ77" s="202" t="str">
        <f t="shared" si="223"/>
        <v>0</v>
      </c>
      <c r="BK77" s="202" t="str">
        <f t="shared" si="224"/>
        <v>0</v>
      </c>
      <c r="BL77" s="202" t="str">
        <f t="shared" si="225"/>
        <v>0</v>
      </c>
      <c r="BM77" s="202" t="str">
        <f t="shared" si="226"/>
        <v>0</v>
      </c>
      <c r="BN77" s="202" t="str">
        <f t="shared" si="227"/>
        <v>0</v>
      </c>
      <c r="BO77" s="202" t="str">
        <f t="shared" si="228"/>
        <v>0</v>
      </c>
      <c r="BP77" s="202" t="str">
        <f t="shared" si="229"/>
        <v>0</v>
      </c>
      <c r="BQ77" s="202" t="str">
        <f t="shared" si="230"/>
        <v>0</v>
      </c>
      <c r="BR77" s="202" t="str">
        <f t="shared" si="231"/>
        <v>0</v>
      </c>
      <c r="BS77" s="202" t="str">
        <f t="shared" si="232"/>
        <v>0</v>
      </c>
      <c r="BT77" s="202" t="str">
        <f t="shared" si="233"/>
        <v>0</v>
      </c>
      <c r="BU77" s="202" t="str">
        <f t="shared" si="234"/>
        <v>0</v>
      </c>
      <c r="BV77" s="202" t="str">
        <f t="shared" si="235"/>
        <v>0</v>
      </c>
      <c r="BW77" s="202" t="str">
        <f t="shared" si="236"/>
        <v>0</v>
      </c>
      <c r="BY77" s="176"/>
    </row>
    <row r="78" spans="1:77" s="130" customFormat="1" ht="19.5" customHeight="1" thickBot="1">
      <c r="A78" s="168"/>
      <c r="B78" s="78" t="s">
        <v>64</v>
      </c>
      <c r="C78" s="115">
        <v>0.62152777777777779</v>
      </c>
      <c r="D78" s="115" t="s">
        <v>400</v>
      </c>
      <c r="E78" s="115" t="s">
        <v>357</v>
      </c>
      <c r="F78" s="123">
        <v>370</v>
      </c>
      <c r="G78" s="123">
        <f>$F78*'Campaign Total'!$F$47</f>
        <v>370</v>
      </c>
      <c r="H78" s="226">
        <f>F78/1.95583</f>
        <v>189.17799604260085</v>
      </c>
      <c r="I78" s="226">
        <f>G78/1.95583</f>
        <v>189.17799604260085</v>
      </c>
      <c r="J78" s="169">
        <f>SUM(AT78:BH78)</f>
        <v>0</v>
      </c>
      <c r="K78" s="220">
        <f>SUM(BI78:BW78)</f>
        <v>0</v>
      </c>
      <c r="L78" s="222">
        <f>K78/1.95583</f>
        <v>0</v>
      </c>
      <c r="M78" s="196"/>
      <c r="N78" s="172"/>
      <c r="O78" s="172"/>
      <c r="P78" s="172"/>
      <c r="Q78" s="175"/>
      <c r="R78" s="175"/>
      <c r="S78" s="172"/>
      <c r="T78" s="172"/>
      <c r="U78" s="172"/>
      <c r="V78" s="172"/>
      <c r="W78" s="172"/>
      <c r="X78" s="175"/>
      <c r="Y78" s="175"/>
      <c r="Z78" s="172"/>
      <c r="AA78" s="172"/>
      <c r="AB78" s="172"/>
      <c r="AC78" s="172"/>
      <c r="AD78" s="172"/>
      <c r="AE78" s="175"/>
      <c r="AF78" s="175"/>
      <c r="AG78" s="172"/>
      <c r="AH78" s="172"/>
      <c r="AI78" s="172"/>
      <c r="AJ78" s="172"/>
      <c r="AK78" s="172"/>
      <c r="AL78" s="175"/>
      <c r="AM78" s="175"/>
      <c r="AN78" s="172"/>
      <c r="AO78" s="172"/>
      <c r="AP78" s="172"/>
      <c r="AQ78" s="172"/>
      <c r="AR78" s="172"/>
      <c r="AS78" s="201"/>
      <c r="AT78" s="202">
        <f>COUNTIF($N78:$AR78,"a")</f>
        <v>0</v>
      </c>
      <c r="AU78" s="202">
        <f>COUNTIF($N78:$AR78,"b")</f>
        <v>0</v>
      </c>
      <c r="AV78" s="202">
        <f>COUNTIF($N78:$AR78,"c")</f>
        <v>0</v>
      </c>
      <c r="AW78" s="202">
        <f>COUNTIF($N78:$AR78,"d")</f>
        <v>0</v>
      </c>
      <c r="AX78" s="202">
        <f>COUNTIF($N78:$AR78,"e")</f>
        <v>0</v>
      </c>
      <c r="AY78" s="202">
        <f>COUNTIF($N78:$AR78,"f")</f>
        <v>0</v>
      </c>
      <c r="AZ78" s="202">
        <f>COUNTIF($N78:$AR78,"g")</f>
        <v>0</v>
      </c>
      <c r="BA78" s="202">
        <f>COUNTIF($N78:$AR78,"h")</f>
        <v>0</v>
      </c>
      <c r="BB78" s="202">
        <f>COUNTIF($N78:$AR78,"i")</f>
        <v>0</v>
      </c>
      <c r="BC78" s="202">
        <f>COUNTIF($N78:$AR78,"j")</f>
        <v>0</v>
      </c>
      <c r="BD78" s="202">
        <f>COUNTIF($N78:$AR78,"k")</f>
        <v>0</v>
      </c>
      <c r="BE78" s="202">
        <f>COUNTIF($N78:$AR78,"l")</f>
        <v>0</v>
      </c>
      <c r="BF78" s="202">
        <f>COUNTIF($N78:$AR78,"m")</f>
        <v>0</v>
      </c>
      <c r="BG78" s="202">
        <f>COUNTIF($N78:$AR78,"n")</f>
        <v>0</v>
      </c>
      <c r="BH78" s="202">
        <f>COUNTIF($N78:$AR78,"o")</f>
        <v>0</v>
      </c>
      <c r="BI78" s="202" t="str">
        <f t="shared" ref="BI78:BI80" si="254">IF(AT78&gt;0,($G78*AT78*$F$14),"0")</f>
        <v>0</v>
      </c>
      <c r="BJ78" s="202" t="str">
        <f t="shared" ref="BJ78:BJ80" si="255">IF(AU78&gt;0,($G78*AU78*$F$15),"0")</f>
        <v>0</v>
      </c>
      <c r="BK78" s="202" t="str">
        <f t="shared" ref="BK78:BK80" si="256">IF(AV78&gt;0,($G78*AV78*$F$16),"0")</f>
        <v>0</v>
      </c>
      <c r="BL78" s="202" t="str">
        <f t="shared" ref="BL78:BL80" si="257">IF(AW78&gt;0,($G78*AW78*$F$17),"0")</f>
        <v>0</v>
      </c>
      <c r="BM78" s="202" t="str">
        <f t="shared" ref="BM78:BM80" si="258">IF(AX78&gt;0,($G78*AX78*$F$18),"0")</f>
        <v>0</v>
      </c>
      <c r="BN78" s="202" t="str">
        <f t="shared" ref="BN78:BN80" si="259">IF(AY78&gt;0,($G78*AY78*$F$19),"0")</f>
        <v>0</v>
      </c>
      <c r="BO78" s="202" t="str">
        <f t="shared" ref="BO78:BO80" si="260">IF(AZ78&gt;0,($G78*AZ78*$F$20),"0")</f>
        <v>0</v>
      </c>
      <c r="BP78" s="202" t="str">
        <f t="shared" ref="BP78:BP80" si="261">IF(BA78&gt;0,($G78*BA78*$F$21),"0")</f>
        <v>0</v>
      </c>
      <c r="BQ78" s="202" t="str">
        <f t="shared" ref="BQ78:BQ80" si="262">IF(BB78&gt;0,($G78*BB78*$F$22),"0")</f>
        <v>0</v>
      </c>
      <c r="BR78" s="202" t="str">
        <f t="shared" ref="BR78:BR80" si="263">IF(BC78&gt;0,($G78*BC78*$F$23),"0")</f>
        <v>0</v>
      </c>
      <c r="BS78" s="202" t="str">
        <f t="shared" ref="BS78:BS80" si="264">IF(BD78&gt;0,($G78*BD78*$F$24),"0")</f>
        <v>0</v>
      </c>
      <c r="BT78" s="202" t="str">
        <f t="shared" ref="BT78:BT80" si="265">IF(BE78&gt;0,($G78*BE78*$F$25),"0")</f>
        <v>0</v>
      </c>
      <c r="BU78" s="202" t="str">
        <f t="shared" ref="BU78:BU80" si="266">IF(BF78&gt;0,($G78*BF78*$F$26),"0")</f>
        <v>0</v>
      </c>
      <c r="BV78" s="202" t="str">
        <f t="shared" ref="BV78:BV80" si="267">IF(BG78&gt;0,($G78*BG78*$F$27),"0")</f>
        <v>0</v>
      </c>
      <c r="BW78" s="202" t="str">
        <f t="shared" ref="BW78:BW80" si="268">IF(BH78&gt;0,($G78*BH78*$F$28),"0")</f>
        <v>0</v>
      </c>
      <c r="BY78" s="176"/>
    </row>
    <row r="79" spans="1:77" s="130" customFormat="1" ht="19.5" customHeight="1" thickBot="1">
      <c r="A79" s="174"/>
      <c r="B79" s="108" t="s">
        <v>63</v>
      </c>
      <c r="C79" s="128">
        <v>0.625</v>
      </c>
      <c r="D79" s="121" t="s">
        <v>484</v>
      </c>
      <c r="E79" s="199" t="s">
        <v>423</v>
      </c>
      <c r="F79" s="82"/>
      <c r="G79" s="82"/>
      <c r="H79" s="224"/>
      <c r="I79" s="224"/>
      <c r="J79" s="169"/>
      <c r="K79" s="220"/>
      <c r="L79" s="222"/>
      <c r="M79" s="196"/>
      <c r="N79" s="172"/>
      <c r="O79" s="172"/>
      <c r="P79" s="172"/>
      <c r="Q79" s="171"/>
      <c r="R79" s="171"/>
      <c r="S79" s="172"/>
      <c r="T79" s="172"/>
      <c r="U79" s="172"/>
      <c r="V79" s="172"/>
      <c r="W79" s="172"/>
      <c r="X79" s="171"/>
      <c r="Y79" s="171"/>
      <c r="Z79" s="172"/>
      <c r="AA79" s="172"/>
      <c r="AB79" s="172"/>
      <c r="AC79" s="172"/>
      <c r="AD79" s="172"/>
      <c r="AE79" s="171"/>
      <c r="AF79" s="171"/>
      <c r="AG79" s="172"/>
      <c r="AH79" s="172"/>
      <c r="AI79" s="172"/>
      <c r="AJ79" s="172"/>
      <c r="AK79" s="172"/>
      <c r="AL79" s="171"/>
      <c r="AM79" s="171"/>
      <c r="AN79" s="172"/>
      <c r="AO79" s="172"/>
      <c r="AP79" s="172"/>
      <c r="AQ79" s="172"/>
      <c r="AR79" s="172"/>
      <c r="AS79" s="201"/>
      <c r="AT79" s="202">
        <f>COUNTIF($N79:$AR79,"a")</f>
        <v>0</v>
      </c>
      <c r="AU79" s="202">
        <f>COUNTIF($N79:$AR79,"b")</f>
        <v>0</v>
      </c>
      <c r="AV79" s="202">
        <f>COUNTIF($N79:$AR79,"c")</f>
        <v>0</v>
      </c>
      <c r="AW79" s="202">
        <f>COUNTIF($N79:$AR79,"d")</f>
        <v>0</v>
      </c>
      <c r="AX79" s="202">
        <f>COUNTIF($N79:$AR79,"e")</f>
        <v>0</v>
      </c>
      <c r="AY79" s="202">
        <f>COUNTIF($N79:$AR79,"f")</f>
        <v>0</v>
      </c>
      <c r="AZ79" s="202">
        <f>COUNTIF($N79:$AR79,"g")</f>
        <v>0</v>
      </c>
      <c r="BA79" s="202">
        <f>COUNTIF($N79:$AR79,"h")</f>
        <v>0</v>
      </c>
      <c r="BB79" s="202">
        <f>COUNTIF($N79:$AR79,"i")</f>
        <v>0</v>
      </c>
      <c r="BC79" s="202">
        <f>COUNTIF($N79:$AR79,"j")</f>
        <v>0</v>
      </c>
      <c r="BD79" s="202">
        <f>COUNTIF($N79:$AR79,"k")</f>
        <v>0</v>
      </c>
      <c r="BE79" s="202">
        <f>COUNTIF($N79:$AR79,"l")</f>
        <v>0</v>
      </c>
      <c r="BF79" s="202">
        <f>COUNTIF($N79:$AR79,"m")</f>
        <v>0</v>
      </c>
      <c r="BG79" s="202">
        <f>COUNTIF($N79:$AR79,"n")</f>
        <v>0</v>
      </c>
      <c r="BH79" s="202">
        <f>COUNTIF($N79:$AR79,"o")</f>
        <v>0</v>
      </c>
      <c r="BI79" s="202" t="str">
        <f t="shared" si="254"/>
        <v>0</v>
      </c>
      <c r="BJ79" s="202" t="str">
        <f t="shared" si="255"/>
        <v>0</v>
      </c>
      <c r="BK79" s="202" t="str">
        <f t="shared" si="256"/>
        <v>0</v>
      </c>
      <c r="BL79" s="202" t="str">
        <f t="shared" si="257"/>
        <v>0</v>
      </c>
      <c r="BM79" s="202" t="str">
        <f t="shared" si="258"/>
        <v>0</v>
      </c>
      <c r="BN79" s="202" t="str">
        <f t="shared" si="259"/>
        <v>0</v>
      </c>
      <c r="BO79" s="202" t="str">
        <f t="shared" si="260"/>
        <v>0</v>
      </c>
      <c r="BP79" s="202" t="str">
        <f t="shared" si="261"/>
        <v>0</v>
      </c>
      <c r="BQ79" s="202" t="str">
        <f t="shared" si="262"/>
        <v>0</v>
      </c>
      <c r="BR79" s="202" t="str">
        <f t="shared" si="263"/>
        <v>0</v>
      </c>
      <c r="BS79" s="202" t="str">
        <f t="shared" si="264"/>
        <v>0</v>
      </c>
      <c r="BT79" s="202" t="str">
        <f t="shared" si="265"/>
        <v>0</v>
      </c>
      <c r="BU79" s="202" t="str">
        <f t="shared" si="266"/>
        <v>0</v>
      </c>
      <c r="BV79" s="202" t="str">
        <f t="shared" si="267"/>
        <v>0</v>
      </c>
      <c r="BW79" s="202" t="str">
        <f t="shared" si="268"/>
        <v>0</v>
      </c>
      <c r="BY79" s="176"/>
    </row>
    <row r="80" spans="1:77" s="130" customFormat="1" ht="19.5" customHeight="1" thickBot="1">
      <c r="A80" s="168"/>
      <c r="B80" s="78" t="s">
        <v>64</v>
      </c>
      <c r="C80" s="115">
        <v>0.64236111111111116</v>
      </c>
      <c r="D80" s="115" t="s">
        <v>241</v>
      </c>
      <c r="E80" s="115" t="s">
        <v>259</v>
      </c>
      <c r="F80" s="123">
        <v>410</v>
      </c>
      <c r="G80" s="123">
        <f>$F80*'Campaign Total'!$F$47</f>
        <v>410</v>
      </c>
      <c r="H80" s="226">
        <f>F80/1.95583</f>
        <v>209.62967129044958</v>
      </c>
      <c r="I80" s="226">
        <f>G80/1.95583</f>
        <v>209.62967129044958</v>
      </c>
      <c r="J80" s="169">
        <f>SUM(AT80:BH80)</f>
        <v>0</v>
      </c>
      <c r="K80" s="220">
        <f>SUM(BI80:BW80)</f>
        <v>0</v>
      </c>
      <c r="L80" s="222">
        <f>K80/1.95583</f>
        <v>0</v>
      </c>
      <c r="M80" s="196"/>
      <c r="N80" s="172"/>
      <c r="O80" s="172"/>
      <c r="P80" s="172"/>
      <c r="Q80" s="175"/>
      <c r="R80" s="175"/>
      <c r="S80" s="172"/>
      <c r="T80" s="172"/>
      <c r="U80" s="172"/>
      <c r="V80" s="172"/>
      <c r="W80" s="172"/>
      <c r="X80" s="175"/>
      <c r="Y80" s="175"/>
      <c r="Z80" s="172"/>
      <c r="AA80" s="172"/>
      <c r="AB80" s="172"/>
      <c r="AC80" s="172"/>
      <c r="AD80" s="172"/>
      <c r="AE80" s="175"/>
      <c r="AF80" s="175"/>
      <c r="AG80" s="172"/>
      <c r="AH80" s="172"/>
      <c r="AI80" s="172"/>
      <c r="AJ80" s="172"/>
      <c r="AK80" s="172"/>
      <c r="AL80" s="175"/>
      <c r="AM80" s="175"/>
      <c r="AN80" s="172"/>
      <c r="AO80" s="172"/>
      <c r="AP80" s="172"/>
      <c r="AQ80" s="172"/>
      <c r="AR80" s="172"/>
      <c r="AS80" s="201"/>
      <c r="AT80" s="202">
        <f>COUNTIF($N80:$AR80,"a")</f>
        <v>0</v>
      </c>
      <c r="AU80" s="202">
        <f>COUNTIF($N80:$AR80,"b")</f>
        <v>0</v>
      </c>
      <c r="AV80" s="202">
        <f>COUNTIF($N80:$AR80,"c")</f>
        <v>0</v>
      </c>
      <c r="AW80" s="202">
        <f>COUNTIF($N80:$AR80,"d")</f>
        <v>0</v>
      </c>
      <c r="AX80" s="202">
        <f>COUNTIF($N80:$AR80,"e")</f>
        <v>0</v>
      </c>
      <c r="AY80" s="202">
        <f>COUNTIF($N80:$AR80,"f")</f>
        <v>0</v>
      </c>
      <c r="AZ80" s="202">
        <f>COUNTIF($N80:$AR80,"g")</f>
        <v>0</v>
      </c>
      <c r="BA80" s="202">
        <f>COUNTIF($N80:$AR80,"h")</f>
        <v>0</v>
      </c>
      <c r="BB80" s="202">
        <f>COUNTIF($N80:$AR80,"i")</f>
        <v>0</v>
      </c>
      <c r="BC80" s="202">
        <f>COUNTIF($N80:$AR80,"j")</f>
        <v>0</v>
      </c>
      <c r="BD80" s="202">
        <f>COUNTIF($N80:$AR80,"k")</f>
        <v>0</v>
      </c>
      <c r="BE80" s="202">
        <f>COUNTIF($N80:$AR80,"l")</f>
        <v>0</v>
      </c>
      <c r="BF80" s="202">
        <f>COUNTIF($N80:$AR80,"m")</f>
        <v>0</v>
      </c>
      <c r="BG80" s="202">
        <f>COUNTIF($N80:$AR80,"n")</f>
        <v>0</v>
      </c>
      <c r="BH80" s="202">
        <f>COUNTIF($N80:$AR80,"o")</f>
        <v>0</v>
      </c>
      <c r="BI80" s="202" t="str">
        <f t="shared" si="254"/>
        <v>0</v>
      </c>
      <c r="BJ80" s="202" t="str">
        <f t="shared" si="255"/>
        <v>0</v>
      </c>
      <c r="BK80" s="202" t="str">
        <f t="shared" si="256"/>
        <v>0</v>
      </c>
      <c r="BL80" s="202" t="str">
        <f t="shared" si="257"/>
        <v>0</v>
      </c>
      <c r="BM80" s="202" t="str">
        <f t="shared" si="258"/>
        <v>0</v>
      </c>
      <c r="BN80" s="202" t="str">
        <f t="shared" si="259"/>
        <v>0</v>
      </c>
      <c r="BO80" s="202" t="str">
        <f t="shared" si="260"/>
        <v>0</v>
      </c>
      <c r="BP80" s="202" t="str">
        <f t="shared" si="261"/>
        <v>0</v>
      </c>
      <c r="BQ80" s="202" t="str">
        <f t="shared" si="262"/>
        <v>0</v>
      </c>
      <c r="BR80" s="202" t="str">
        <f t="shared" si="263"/>
        <v>0</v>
      </c>
      <c r="BS80" s="202" t="str">
        <f t="shared" si="264"/>
        <v>0</v>
      </c>
      <c r="BT80" s="202" t="str">
        <f t="shared" si="265"/>
        <v>0</v>
      </c>
      <c r="BU80" s="202" t="str">
        <f t="shared" si="266"/>
        <v>0</v>
      </c>
      <c r="BV80" s="202" t="str">
        <f t="shared" si="267"/>
        <v>0</v>
      </c>
      <c r="BW80" s="202" t="str">
        <f t="shared" si="268"/>
        <v>0</v>
      </c>
      <c r="BY80" s="176"/>
    </row>
    <row r="81" spans="1:77" s="130" customFormat="1" ht="22.5" customHeight="1" thickBot="1">
      <c r="A81" s="174"/>
      <c r="B81" s="108" t="s">
        <v>63</v>
      </c>
      <c r="C81" s="129">
        <v>0.64583333333333337</v>
      </c>
      <c r="D81" s="261" t="s">
        <v>80</v>
      </c>
      <c r="E81" s="261"/>
      <c r="F81" s="82"/>
      <c r="G81" s="82"/>
      <c r="H81" s="224"/>
      <c r="I81" s="224"/>
      <c r="J81" s="169"/>
      <c r="K81" s="220"/>
      <c r="L81" s="222"/>
      <c r="M81" s="196"/>
      <c r="N81" s="172"/>
      <c r="O81" s="172"/>
      <c r="P81" s="172"/>
      <c r="Q81" s="171"/>
      <c r="R81" s="171"/>
      <c r="S81" s="172"/>
      <c r="T81" s="172"/>
      <c r="U81" s="172"/>
      <c r="V81" s="172"/>
      <c r="W81" s="172"/>
      <c r="X81" s="171"/>
      <c r="Y81" s="171"/>
      <c r="Z81" s="172"/>
      <c r="AA81" s="172"/>
      <c r="AB81" s="172"/>
      <c r="AC81" s="172"/>
      <c r="AD81" s="172"/>
      <c r="AE81" s="171"/>
      <c r="AF81" s="171"/>
      <c r="AG81" s="172"/>
      <c r="AH81" s="172"/>
      <c r="AI81" s="172"/>
      <c r="AJ81" s="172"/>
      <c r="AK81" s="172"/>
      <c r="AL81" s="171"/>
      <c r="AM81" s="171"/>
      <c r="AN81" s="172"/>
      <c r="AO81" s="172"/>
      <c r="AP81" s="172"/>
      <c r="AQ81" s="172"/>
      <c r="AR81" s="172"/>
      <c r="AS81" s="201"/>
      <c r="AT81" s="202">
        <f>COUNTIF($N81:$AR81,"a")</f>
        <v>0</v>
      </c>
      <c r="AU81" s="202">
        <f>COUNTIF($N81:$AR81,"b")</f>
        <v>0</v>
      </c>
      <c r="AV81" s="202">
        <f>COUNTIF($N81:$AR81,"c")</f>
        <v>0</v>
      </c>
      <c r="AW81" s="202">
        <f>COUNTIF($N81:$AR81,"d")</f>
        <v>0</v>
      </c>
      <c r="AX81" s="202">
        <f>COUNTIF($N81:$AR81,"e")</f>
        <v>0</v>
      </c>
      <c r="AY81" s="202">
        <f>COUNTIF($N81:$AR81,"f")</f>
        <v>0</v>
      </c>
      <c r="AZ81" s="202">
        <f>COUNTIF($N81:$AR81,"g")</f>
        <v>0</v>
      </c>
      <c r="BA81" s="202">
        <f>COUNTIF($N81:$AR81,"h")</f>
        <v>0</v>
      </c>
      <c r="BB81" s="202">
        <f>COUNTIF($N81:$AR81,"i")</f>
        <v>0</v>
      </c>
      <c r="BC81" s="202">
        <f>COUNTIF($N81:$AR81,"j")</f>
        <v>0</v>
      </c>
      <c r="BD81" s="202">
        <f>COUNTIF($N81:$AR81,"k")</f>
        <v>0</v>
      </c>
      <c r="BE81" s="202">
        <f>COUNTIF($N81:$AR81,"l")</f>
        <v>0</v>
      </c>
      <c r="BF81" s="202">
        <f>COUNTIF($N81:$AR81,"m")</f>
        <v>0</v>
      </c>
      <c r="BG81" s="202">
        <f>COUNTIF($N81:$AR81,"n")</f>
        <v>0</v>
      </c>
      <c r="BH81" s="202">
        <f>COUNTIF($N81:$AR81,"o")</f>
        <v>0</v>
      </c>
      <c r="BI81" s="202" t="str">
        <f t="shared" si="222"/>
        <v>0</v>
      </c>
      <c r="BJ81" s="202" t="str">
        <f t="shared" si="223"/>
        <v>0</v>
      </c>
      <c r="BK81" s="202" t="str">
        <f t="shared" si="224"/>
        <v>0</v>
      </c>
      <c r="BL81" s="202" t="str">
        <f t="shared" si="225"/>
        <v>0</v>
      </c>
      <c r="BM81" s="202" t="str">
        <f t="shared" si="226"/>
        <v>0</v>
      </c>
      <c r="BN81" s="202" t="str">
        <f t="shared" si="227"/>
        <v>0</v>
      </c>
      <c r="BO81" s="202" t="str">
        <f t="shared" si="228"/>
        <v>0</v>
      </c>
      <c r="BP81" s="202" t="str">
        <f t="shared" si="229"/>
        <v>0</v>
      </c>
      <c r="BQ81" s="202" t="str">
        <f t="shared" si="230"/>
        <v>0</v>
      </c>
      <c r="BR81" s="202" t="str">
        <f t="shared" si="231"/>
        <v>0</v>
      </c>
      <c r="BS81" s="202" t="str">
        <f t="shared" si="232"/>
        <v>0</v>
      </c>
      <c r="BT81" s="202" t="str">
        <f t="shared" si="233"/>
        <v>0</v>
      </c>
      <c r="BU81" s="202" t="str">
        <f t="shared" si="234"/>
        <v>0</v>
      </c>
      <c r="BV81" s="202" t="str">
        <f t="shared" si="235"/>
        <v>0</v>
      </c>
      <c r="BW81" s="202" t="str">
        <f t="shared" si="236"/>
        <v>0</v>
      </c>
      <c r="BY81" s="176"/>
    </row>
    <row r="82" spans="1:77" s="130" customFormat="1" ht="19.5" customHeight="1" thickBot="1">
      <c r="A82" s="168"/>
      <c r="B82" s="78" t="s">
        <v>64</v>
      </c>
      <c r="C82" s="115">
        <v>0.65486111111111112</v>
      </c>
      <c r="D82" s="115" t="s">
        <v>447</v>
      </c>
      <c r="E82" s="115" t="s">
        <v>448</v>
      </c>
      <c r="F82" s="123">
        <v>520</v>
      </c>
      <c r="G82" s="123">
        <f>$F82*'Campaign Total'!$F$47</f>
        <v>520</v>
      </c>
      <c r="H82" s="226">
        <f>F82/1.95583</f>
        <v>265.87177822203364</v>
      </c>
      <c r="I82" s="226">
        <f>G82/1.95583</f>
        <v>265.87177822203364</v>
      </c>
      <c r="J82" s="169">
        <f>SUM(AT82:BH82)</f>
        <v>0</v>
      </c>
      <c r="K82" s="220">
        <f>SUM(BI82:BW82)</f>
        <v>0</v>
      </c>
      <c r="L82" s="222">
        <f>K82/1.95583</f>
        <v>0</v>
      </c>
      <c r="M82" s="196"/>
      <c r="N82" s="172"/>
      <c r="O82" s="172"/>
      <c r="P82" s="172"/>
      <c r="Q82" s="175"/>
      <c r="R82" s="175"/>
      <c r="S82" s="172"/>
      <c r="T82" s="172"/>
      <c r="U82" s="172"/>
      <c r="V82" s="172"/>
      <c r="W82" s="172"/>
      <c r="X82" s="175"/>
      <c r="Y82" s="175"/>
      <c r="Z82" s="172"/>
      <c r="AA82" s="172"/>
      <c r="AB82" s="172"/>
      <c r="AC82" s="172"/>
      <c r="AD82" s="172"/>
      <c r="AE82" s="175"/>
      <c r="AF82" s="175"/>
      <c r="AG82" s="172"/>
      <c r="AH82" s="172"/>
      <c r="AI82" s="172"/>
      <c r="AJ82" s="172"/>
      <c r="AK82" s="172"/>
      <c r="AL82" s="175"/>
      <c r="AM82" s="175"/>
      <c r="AN82" s="172"/>
      <c r="AO82" s="172"/>
      <c r="AP82" s="172"/>
      <c r="AQ82" s="172"/>
      <c r="AR82" s="172"/>
      <c r="AS82" s="201"/>
      <c r="AT82" s="202">
        <f>COUNTIF($N82:$AR82,"a")</f>
        <v>0</v>
      </c>
      <c r="AU82" s="202">
        <f>COUNTIF($N82:$AR82,"b")</f>
        <v>0</v>
      </c>
      <c r="AV82" s="202">
        <f>COUNTIF($N82:$AR82,"c")</f>
        <v>0</v>
      </c>
      <c r="AW82" s="202">
        <f>COUNTIF($N82:$AR82,"d")</f>
        <v>0</v>
      </c>
      <c r="AX82" s="202">
        <f>COUNTIF($N82:$AR82,"e")</f>
        <v>0</v>
      </c>
      <c r="AY82" s="202">
        <f>COUNTIF($N82:$AR82,"f")</f>
        <v>0</v>
      </c>
      <c r="AZ82" s="202">
        <f>COUNTIF($N82:$AR82,"g")</f>
        <v>0</v>
      </c>
      <c r="BA82" s="202">
        <f>COUNTIF($N82:$AR82,"h")</f>
        <v>0</v>
      </c>
      <c r="BB82" s="202">
        <f>COUNTIF($N82:$AR82,"i")</f>
        <v>0</v>
      </c>
      <c r="BC82" s="202">
        <f>COUNTIF($N82:$AR82,"j")</f>
        <v>0</v>
      </c>
      <c r="BD82" s="202">
        <f>COUNTIF($N82:$AR82,"k")</f>
        <v>0</v>
      </c>
      <c r="BE82" s="202">
        <f>COUNTIF($N82:$AR82,"l")</f>
        <v>0</v>
      </c>
      <c r="BF82" s="202">
        <f>COUNTIF($N82:$AR82,"m")</f>
        <v>0</v>
      </c>
      <c r="BG82" s="202">
        <f>COUNTIF($N82:$AR82,"n")</f>
        <v>0</v>
      </c>
      <c r="BH82" s="202">
        <f>COUNTIF($N82:$AR82,"o")</f>
        <v>0</v>
      </c>
      <c r="BI82" s="202" t="str">
        <f t="shared" si="222"/>
        <v>0</v>
      </c>
      <c r="BJ82" s="202" t="str">
        <f t="shared" si="223"/>
        <v>0</v>
      </c>
      <c r="BK82" s="202" t="str">
        <f t="shared" si="224"/>
        <v>0</v>
      </c>
      <c r="BL82" s="202" t="str">
        <f t="shared" si="225"/>
        <v>0</v>
      </c>
      <c r="BM82" s="202" t="str">
        <f t="shared" si="226"/>
        <v>0</v>
      </c>
      <c r="BN82" s="202" t="str">
        <f t="shared" si="227"/>
        <v>0</v>
      </c>
      <c r="BO82" s="202" t="str">
        <f t="shared" si="228"/>
        <v>0</v>
      </c>
      <c r="BP82" s="202" t="str">
        <f t="shared" si="229"/>
        <v>0</v>
      </c>
      <c r="BQ82" s="202" t="str">
        <f t="shared" si="230"/>
        <v>0</v>
      </c>
      <c r="BR82" s="202" t="str">
        <f t="shared" si="231"/>
        <v>0</v>
      </c>
      <c r="BS82" s="202" t="str">
        <f t="shared" si="232"/>
        <v>0</v>
      </c>
      <c r="BT82" s="202" t="str">
        <f t="shared" si="233"/>
        <v>0</v>
      </c>
      <c r="BU82" s="202" t="str">
        <f t="shared" si="234"/>
        <v>0</v>
      </c>
      <c r="BV82" s="202" t="str">
        <f t="shared" si="235"/>
        <v>0</v>
      </c>
      <c r="BW82" s="202" t="str">
        <f t="shared" si="236"/>
        <v>0</v>
      </c>
      <c r="BY82" s="176"/>
    </row>
    <row r="83" spans="1:77" s="130" customFormat="1" ht="20.100000000000001" customHeight="1" thickBot="1">
      <c r="A83" s="174"/>
      <c r="B83" s="108" t="s">
        <v>63</v>
      </c>
      <c r="C83" s="128">
        <v>0.65625</v>
      </c>
      <c r="D83" s="261" t="s">
        <v>142</v>
      </c>
      <c r="E83" s="261"/>
      <c r="F83" s="82"/>
      <c r="G83" s="82"/>
      <c r="H83" s="224"/>
      <c r="I83" s="224"/>
      <c r="J83" s="169"/>
      <c r="K83" s="220"/>
      <c r="L83" s="222"/>
      <c r="M83" s="196"/>
      <c r="N83" s="172"/>
      <c r="O83" s="172"/>
      <c r="P83" s="172"/>
      <c r="Q83" s="171"/>
      <c r="R83" s="171"/>
      <c r="S83" s="172"/>
      <c r="T83" s="172"/>
      <c r="U83" s="172"/>
      <c r="V83" s="172"/>
      <c r="W83" s="172"/>
      <c r="X83" s="171"/>
      <c r="Y83" s="171"/>
      <c r="Z83" s="172"/>
      <c r="AA83" s="172"/>
      <c r="AB83" s="172"/>
      <c r="AC83" s="172"/>
      <c r="AD83" s="172"/>
      <c r="AE83" s="171"/>
      <c r="AF83" s="171"/>
      <c r="AG83" s="172"/>
      <c r="AH83" s="172"/>
      <c r="AI83" s="172"/>
      <c r="AJ83" s="172"/>
      <c r="AK83" s="172"/>
      <c r="AL83" s="171"/>
      <c r="AM83" s="171"/>
      <c r="AN83" s="172"/>
      <c r="AO83" s="172"/>
      <c r="AP83" s="172"/>
      <c r="AQ83" s="172"/>
      <c r="AR83" s="172"/>
      <c r="AS83" s="201"/>
      <c r="AT83" s="202">
        <f>COUNTIF($N83:$AR83,"a")</f>
        <v>0</v>
      </c>
      <c r="AU83" s="202">
        <f>COUNTIF($N83:$AR83,"b")</f>
        <v>0</v>
      </c>
      <c r="AV83" s="202">
        <f>COUNTIF($N83:$AR83,"c")</f>
        <v>0</v>
      </c>
      <c r="AW83" s="202">
        <f>COUNTIF($N83:$AR83,"d")</f>
        <v>0</v>
      </c>
      <c r="AX83" s="202">
        <f>COUNTIF($N83:$AR83,"e")</f>
        <v>0</v>
      </c>
      <c r="AY83" s="202">
        <f>COUNTIF($N83:$AR83,"f")</f>
        <v>0</v>
      </c>
      <c r="AZ83" s="202">
        <f>COUNTIF($N83:$AR83,"g")</f>
        <v>0</v>
      </c>
      <c r="BA83" s="202">
        <f>COUNTIF($N83:$AR83,"h")</f>
        <v>0</v>
      </c>
      <c r="BB83" s="202">
        <f>COUNTIF($N83:$AR83,"i")</f>
        <v>0</v>
      </c>
      <c r="BC83" s="202">
        <f>COUNTIF($N83:$AR83,"j")</f>
        <v>0</v>
      </c>
      <c r="BD83" s="202">
        <f>COUNTIF($N83:$AR83,"k")</f>
        <v>0</v>
      </c>
      <c r="BE83" s="202">
        <f>COUNTIF($N83:$AR83,"l")</f>
        <v>0</v>
      </c>
      <c r="BF83" s="202">
        <f>COUNTIF($N83:$AR83,"m")</f>
        <v>0</v>
      </c>
      <c r="BG83" s="202">
        <f>COUNTIF($N83:$AR83,"n")</f>
        <v>0</v>
      </c>
      <c r="BH83" s="202">
        <f>COUNTIF($N83:$AR83,"o")</f>
        <v>0</v>
      </c>
      <c r="BI83" s="202" t="str">
        <f t="shared" si="222"/>
        <v>0</v>
      </c>
      <c r="BJ83" s="202" t="str">
        <f t="shared" si="223"/>
        <v>0</v>
      </c>
      <c r="BK83" s="202" t="str">
        <f t="shared" si="224"/>
        <v>0</v>
      </c>
      <c r="BL83" s="202" t="str">
        <f t="shared" si="225"/>
        <v>0</v>
      </c>
      <c r="BM83" s="202" t="str">
        <f t="shared" si="226"/>
        <v>0</v>
      </c>
      <c r="BN83" s="202" t="str">
        <f t="shared" si="227"/>
        <v>0</v>
      </c>
      <c r="BO83" s="202" t="str">
        <f t="shared" si="228"/>
        <v>0</v>
      </c>
      <c r="BP83" s="202" t="str">
        <f t="shared" si="229"/>
        <v>0</v>
      </c>
      <c r="BQ83" s="202" t="str">
        <f t="shared" si="230"/>
        <v>0</v>
      </c>
      <c r="BR83" s="202" t="str">
        <f t="shared" si="231"/>
        <v>0</v>
      </c>
      <c r="BS83" s="202" t="str">
        <f t="shared" si="232"/>
        <v>0</v>
      </c>
      <c r="BT83" s="202" t="str">
        <f t="shared" si="233"/>
        <v>0</v>
      </c>
      <c r="BU83" s="202" t="str">
        <f t="shared" si="234"/>
        <v>0</v>
      </c>
      <c r="BV83" s="202" t="str">
        <f t="shared" si="235"/>
        <v>0</v>
      </c>
      <c r="BW83" s="202" t="str">
        <f t="shared" si="236"/>
        <v>0</v>
      </c>
      <c r="BY83" s="176"/>
    </row>
    <row r="84" spans="1:77" s="130" customFormat="1" ht="19.5" customHeight="1" thickBot="1">
      <c r="A84" s="174"/>
      <c r="B84" s="108" t="s">
        <v>63</v>
      </c>
      <c r="C84" s="128">
        <v>0.66666666666666663</v>
      </c>
      <c r="D84" s="128" t="s">
        <v>96</v>
      </c>
      <c r="E84" s="128" t="s">
        <v>76</v>
      </c>
      <c r="F84" s="82"/>
      <c r="G84" s="82"/>
      <c r="H84" s="224"/>
      <c r="I84" s="224"/>
      <c r="J84" s="169"/>
      <c r="K84" s="220"/>
      <c r="L84" s="222"/>
      <c r="M84" s="196"/>
      <c r="N84" s="172"/>
      <c r="O84" s="172"/>
      <c r="P84" s="172"/>
      <c r="Q84" s="171"/>
      <c r="R84" s="171"/>
      <c r="S84" s="172"/>
      <c r="T84" s="172"/>
      <c r="U84" s="172"/>
      <c r="V84" s="172"/>
      <c r="W84" s="172"/>
      <c r="X84" s="171"/>
      <c r="Y84" s="171"/>
      <c r="Z84" s="172"/>
      <c r="AA84" s="172"/>
      <c r="AB84" s="172"/>
      <c r="AC84" s="172"/>
      <c r="AD84" s="172"/>
      <c r="AE84" s="171"/>
      <c r="AF84" s="171"/>
      <c r="AG84" s="172"/>
      <c r="AH84" s="172"/>
      <c r="AI84" s="172"/>
      <c r="AJ84" s="172"/>
      <c r="AK84" s="172"/>
      <c r="AL84" s="171"/>
      <c r="AM84" s="171"/>
      <c r="AN84" s="172"/>
      <c r="AO84" s="172"/>
      <c r="AP84" s="172"/>
      <c r="AQ84" s="172"/>
      <c r="AR84" s="172"/>
      <c r="AS84" s="201"/>
      <c r="AT84" s="202">
        <f>COUNTIF($N84:$AR84,"a")</f>
        <v>0</v>
      </c>
      <c r="AU84" s="202">
        <f>COUNTIF($N84:$AR84,"b")</f>
        <v>0</v>
      </c>
      <c r="AV84" s="202">
        <f>COUNTIF($N84:$AR84,"c")</f>
        <v>0</v>
      </c>
      <c r="AW84" s="202">
        <f>COUNTIF($N84:$AR84,"d")</f>
        <v>0</v>
      </c>
      <c r="AX84" s="202">
        <f>COUNTIF($N84:$AR84,"e")</f>
        <v>0</v>
      </c>
      <c r="AY84" s="202">
        <f>COUNTIF($N84:$AR84,"f")</f>
        <v>0</v>
      </c>
      <c r="AZ84" s="202">
        <f>COUNTIF($N84:$AR84,"g")</f>
        <v>0</v>
      </c>
      <c r="BA84" s="202">
        <f>COUNTIF($N84:$AR84,"h")</f>
        <v>0</v>
      </c>
      <c r="BB84" s="202">
        <f>COUNTIF($N84:$AR84,"i")</f>
        <v>0</v>
      </c>
      <c r="BC84" s="202">
        <f>COUNTIF($N84:$AR84,"j")</f>
        <v>0</v>
      </c>
      <c r="BD84" s="202">
        <f>COUNTIF($N84:$AR84,"k")</f>
        <v>0</v>
      </c>
      <c r="BE84" s="202">
        <f>COUNTIF($N84:$AR84,"l")</f>
        <v>0</v>
      </c>
      <c r="BF84" s="202">
        <f>COUNTIF($N84:$AR84,"m")</f>
        <v>0</v>
      </c>
      <c r="BG84" s="202">
        <f>COUNTIF($N84:$AR84,"n")</f>
        <v>0</v>
      </c>
      <c r="BH84" s="202">
        <f>COUNTIF($N84:$AR84,"o")</f>
        <v>0</v>
      </c>
      <c r="BI84" s="202" t="str">
        <f>IF(AT84&gt;0,($G84*AT84*$F$14),"0")</f>
        <v>0</v>
      </c>
      <c r="BJ84" s="202" t="str">
        <f>IF(AU84&gt;0,($G84*AU84*$F$15),"0")</f>
        <v>0</v>
      </c>
      <c r="BK84" s="202" t="str">
        <f>IF(AV84&gt;0,($G84*AV84*$F$16),"0")</f>
        <v>0</v>
      </c>
      <c r="BL84" s="202" t="str">
        <f>IF(AW84&gt;0,($G84*AW84*$F$17),"0")</f>
        <v>0</v>
      </c>
      <c r="BM84" s="202" t="str">
        <f>IF(AX84&gt;0,($G84*AX84*$F$18),"0")</f>
        <v>0</v>
      </c>
      <c r="BN84" s="202" t="str">
        <f>IF(AY84&gt;0,($G84*AY84*$F$19),"0")</f>
        <v>0</v>
      </c>
      <c r="BO84" s="202" t="str">
        <f>IF(AZ84&gt;0,($G84*AZ84*$F$20),"0")</f>
        <v>0</v>
      </c>
      <c r="BP84" s="202" t="str">
        <f>IF(BA84&gt;0,($G84*BA84*$F$21),"0")</f>
        <v>0</v>
      </c>
      <c r="BQ84" s="202" t="str">
        <f>IF(BB84&gt;0,($G84*BB84*$F$22),"0")</f>
        <v>0</v>
      </c>
      <c r="BR84" s="202" t="str">
        <f>IF(BC84&gt;0,($G84*BC84*$F$23),"0")</f>
        <v>0</v>
      </c>
      <c r="BS84" s="202" t="str">
        <f>IF(BD84&gt;0,($G84*BD84*$F$24),"0")</f>
        <v>0</v>
      </c>
      <c r="BT84" s="202" t="str">
        <f>IF(BE84&gt;0,($G84*BE84*$F$25),"0")</f>
        <v>0</v>
      </c>
      <c r="BU84" s="202" t="str">
        <f>IF(BF84&gt;0,($G84*BF84*$F$26),"0")</f>
        <v>0</v>
      </c>
      <c r="BV84" s="202" t="str">
        <f>IF(BG84&gt;0,($G84*BG84*$F$27),"0")</f>
        <v>0</v>
      </c>
      <c r="BW84" s="202" t="str">
        <f>IF(BH84&gt;0,($G84*BH84*$F$28),"0")</f>
        <v>0</v>
      </c>
      <c r="BY84" s="176"/>
    </row>
    <row r="85" spans="1:77" s="130" customFormat="1" ht="19.5" customHeight="1" thickBot="1">
      <c r="A85" s="174"/>
      <c r="B85" s="78" t="s">
        <v>64</v>
      </c>
      <c r="C85" s="115">
        <v>0.68402777777777779</v>
      </c>
      <c r="D85" s="115" t="s">
        <v>242</v>
      </c>
      <c r="E85" s="115" t="s">
        <v>260</v>
      </c>
      <c r="F85" s="123">
        <v>430</v>
      </c>
      <c r="G85" s="123">
        <f>$F85*'Campaign Total'!$F$47</f>
        <v>430</v>
      </c>
      <c r="H85" s="226">
        <f>F85/1.95583</f>
        <v>219.85550891437396</v>
      </c>
      <c r="I85" s="226">
        <f>G85/1.95583</f>
        <v>219.85550891437396</v>
      </c>
      <c r="J85" s="169">
        <f>SUM(AT85:BH85)</f>
        <v>0</v>
      </c>
      <c r="K85" s="220">
        <f>SUM(BI85:BW85)</f>
        <v>0</v>
      </c>
      <c r="L85" s="222">
        <f>K85/1.95583</f>
        <v>0</v>
      </c>
      <c r="M85" s="196"/>
      <c r="N85" s="172"/>
      <c r="O85" s="172"/>
      <c r="P85" s="172"/>
      <c r="Q85" s="175"/>
      <c r="R85" s="175"/>
      <c r="S85" s="172"/>
      <c r="T85" s="172"/>
      <c r="U85" s="172"/>
      <c r="V85" s="172"/>
      <c r="W85" s="172"/>
      <c r="X85" s="175"/>
      <c r="Y85" s="175"/>
      <c r="Z85" s="172"/>
      <c r="AA85" s="172"/>
      <c r="AB85" s="172"/>
      <c r="AC85" s="172"/>
      <c r="AD85" s="172"/>
      <c r="AE85" s="175"/>
      <c r="AF85" s="175"/>
      <c r="AG85" s="172"/>
      <c r="AH85" s="172"/>
      <c r="AI85" s="172"/>
      <c r="AJ85" s="172"/>
      <c r="AK85" s="172"/>
      <c r="AL85" s="175"/>
      <c r="AM85" s="175"/>
      <c r="AN85" s="172"/>
      <c r="AO85" s="172"/>
      <c r="AP85" s="172"/>
      <c r="AQ85" s="172"/>
      <c r="AR85" s="172"/>
      <c r="AS85" s="201"/>
      <c r="AT85" s="202">
        <f>COUNTIF($N85:$AR85,"a")</f>
        <v>0</v>
      </c>
      <c r="AU85" s="202">
        <f>COUNTIF($N85:$AR85,"b")</f>
        <v>0</v>
      </c>
      <c r="AV85" s="202">
        <f>COUNTIF($N85:$AR85,"c")</f>
        <v>0</v>
      </c>
      <c r="AW85" s="202">
        <f>COUNTIF($N85:$AR85,"d")</f>
        <v>0</v>
      </c>
      <c r="AX85" s="202">
        <f>COUNTIF($N85:$AR85,"e")</f>
        <v>0</v>
      </c>
      <c r="AY85" s="202">
        <f>COUNTIF($N85:$AR85,"f")</f>
        <v>0</v>
      </c>
      <c r="AZ85" s="202">
        <f>COUNTIF($N85:$AR85,"g")</f>
        <v>0</v>
      </c>
      <c r="BA85" s="202">
        <f>COUNTIF($N85:$AR85,"h")</f>
        <v>0</v>
      </c>
      <c r="BB85" s="202">
        <f>COUNTIF($N85:$AR85,"i")</f>
        <v>0</v>
      </c>
      <c r="BC85" s="202">
        <f>COUNTIF($N85:$AR85,"j")</f>
        <v>0</v>
      </c>
      <c r="BD85" s="202">
        <f>COUNTIF($N85:$AR85,"k")</f>
        <v>0</v>
      </c>
      <c r="BE85" s="202">
        <f>COUNTIF($N85:$AR85,"l")</f>
        <v>0</v>
      </c>
      <c r="BF85" s="202">
        <f>COUNTIF($N85:$AR85,"m")</f>
        <v>0</v>
      </c>
      <c r="BG85" s="202">
        <f>COUNTIF($N85:$AR85,"n")</f>
        <v>0</v>
      </c>
      <c r="BH85" s="202">
        <f>COUNTIF($N85:$AR85,"o")</f>
        <v>0</v>
      </c>
      <c r="BI85" s="202" t="str">
        <f t="shared" si="222"/>
        <v>0</v>
      </c>
      <c r="BJ85" s="202" t="str">
        <f t="shared" si="223"/>
        <v>0</v>
      </c>
      <c r="BK85" s="202" t="str">
        <f t="shared" si="224"/>
        <v>0</v>
      </c>
      <c r="BL85" s="202" t="str">
        <f t="shared" si="225"/>
        <v>0</v>
      </c>
      <c r="BM85" s="202" t="str">
        <f t="shared" si="226"/>
        <v>0</v>
      </c>
      <c r="BN85" s="202" t="str">
        <f t="shared" si="227"/>
        <v>0</v>
      </c>
      <c r="BO85" s="202" t="str">
        <f t="shared" si="228"/>
        <v>0</v>
      </c>
      <c r="BP85" s="202" t="str">
        <f t="shared" si="229"/>
        <v>0</v>
      </c>
      <c r="BQ85" s="202" t="str">
        <f t="shared" si="230"/>
        <v>0</v>
      </c>
      <c r="BR85" s="202" t="str">
        <f t="shared" si="231"/>
        <v>0</v>
      </c>
      <c r="BS85" s="202" t="str">
        <f t="shared" si="232"/>
        <v>0</v>
      </c>
      <c r="BT85" s="202" t="str">
        <f t="shared" si="233"/>
        <v>0</v>
      </c>
      <c r="BU85" s="202" t="str">
        <f t="shared" si="234"/>
        <v>0</v>
      </c>
      <c r="BV85" s="202" t="str">
        <f t="shared" si="235"/>
        <v>0</v>
      </c>
      <c r="BW85" s="202" t="str">
        <f t="shared" si="236"/>
        <v>0</v>
      </c>
      <c r="BY85" s="176"/>
    </row>
    <row r="86" spans="1:77" s="130" customFormat="1" ht="20.100000000000001" customHeight="1" thickBot="1">
      <c r="A86" s="174"/>
      <c r="B86" s="108" t="s">
        <v>63</v>
      </c>
      <c r="C86" s="128">
        <v>0.6875</v>
      </c>
      <c r="D86" s="128" t="s">
        <v>297</v>
      </c>
      <c r="E86" s="128" t="s">
        <v>95</v>
      </c>
      <c r="F86" s="82"/>
      <c r="G86" s="82"/>
      <c r="H86" s="224"/>
      <c r="I86" s="224"/>
      <c r="J86" s="169"/>
      <c r="K86" s="220"/>
      <c r="L86" s="222"/>
      <c r="M86" s="196"/>
      <c r="N86" s="172"/>
      <c r="O86" s="172"/>
      <c r="P86" s="172"/>
      <c r="Q86" s="171"/>
      <c r="R86" s="171"/>
      <c r="S86" s="172"/>
      <c r="T86" s="172"/>
      <c r="U86" s="172"/>
      <c r="V86" s="172"/>
      <c r="W86" s="172"/>
      <c r="X86" s="171"/>
      <c r="Y86" s="171"/>
      <c r="Z86" s="172"/>
      <c r="AA86" s="172"/>
      <c r="AB86" s="172"/>
      <c r="AC86" s="172"/>
      <c r="AD86" s="172"/>
      <c r="AE86" s="171"/>
      <c r="AF86" s="171"/>
      <c r="AG86" s="172"/>
      <c r="AH86" s="172"/>
      <c r="AI86" s="172"/>
      <c r="AJ86" s="172"/>
      <c r="AK86" s="172"/>
      <c r="AL86" s="171"/>
      <c r="AM86" s="171"/>
      <c r="AN86" s="172"/>
      <c r="AO86" s="172"/>
      <c r="AP86" s="172"/>
      <c r="AQ86" s="172"/>
      <c r="AR86" s="172"/>
      <c r="AS86" s="201"/>
      <c r="AT86" s="202">
        <f>COUNTIF($N86:$AR86,"a")</f>
        <v>0</v>
      </c>
      <c r="AU86" s="202">
        <f>COUNTIF($N86:$AR86,"b")</f>
        <v>0</v>
      </c>
      <c r="AV86" s="202">
        <f>COUNTIF($N86:$AR86,"c")</f>
        <v>0</v>
      </c>
      <c r="AW86" s="202">
        <f>COUNTIF($N86:$AR86,"d")</f>
        <v>0</v>
      </c>
      <c r="AX86" s="202">
        <f>COUNTIF($N86:$AR86,"e")</f>
        <v>0</v>
      </c>
      <c r="AY86" s="202">
        <f>COUNTIF($N86:$AR86,"f")</f>
        <v>0</v>
      </c>
      <c r="AZ86" s="202">
        <f>COUNTIF($N86:$AR86,"g")</f>
        <v>0</v>
      </c>
      <c r="BA86" s="202">
        <f>COUNTIF($N86:$AR86,"h")</f>
        <v>0</v>
      </c>
      <c r="BB86" s="202">
        <f>COUNTIF($N86:$AR86,"i")</f>
        <v>0</v>
      </c>
      <c r="BC86" s="202">
        <f>COUNTIF($N86:$AR86,"j")</f>
        <v>0</v>
      </c>
      <c r="BD86" s="202">
        <f>COUNTIF($N86:$AR86,"k")</f>
        <v>0</v>
      </c>
      <c r="BE86" s="202">
        <f>COUNTIF($N86:$AR86,"l")</f>
        <v>0</v>
      </c>
      <c r="BF86" s="202">
        <f>COUNTIF($N86:$AR86,"m")</f>
        <v>0</v>
      </c>
      <c r="BG86" s="202">
        <f>COUNTIF($N86:$AR86,"n")</f>
        <v>0</v>
      </c>
      <c r="BH86" s="202">
        <f>COUNTIF($N86:$AR86,"o")</f>
        <v>0</v>
      </c>
      <c r="BI86" s="202" t="str">
        <f t="shared" si="222"/>
        <v>0</v>
      </c>
      <c r="BJ86" s="202" t="str">
        <f t="shared" si="223"/>
        <v>0</v>
      </c>
      <c r="BK86" s="202" t="str">
        <f t="shared" si="224"/>
        <v>0</v>
      </c>
      <c r="BL86" s="202" t="str">
        <f t="shared" si="225"/>
        <v>0</v>
      </c>
      <c r="BM86" s="202" t="str">
        <f t="shared" si="226"/>
        <v>0</v>
      </c>
      <c r="BN86" s="202" t="str">
        <f t="shared" si="227"/>
        <v>0</v>
      </c>
      <c r="BO86" s="202" t="str">
        <f t="shared" si="228"/>
        <v>0</v>
      </c>
      <c r="BP86" s="202" t="str">
        <f t="shared" si="229"/>
        <v>0</v>
      </c>
      <c r="BQ86" s="202" t="str">
        <f t="shared" si="230"/>
        <v>0</v>
      </c>
      <c r="BR86" s="202" t="str">
        <f t="shared" si="231"/>
        <v>0</v>
      </c>
      <c r="BS86" s="202" t="str">
        <f t="shared" si="232"/>
        <v>0</v>
      </c>
      <c r="BT86" s="202" t="str">
        <f t="shared" si="233"/>
        <v>0</v>
      </c>
      <c r="BU86" s="202" t="str">
        <f t="shared" si="234"/>
        <v>0</v>
      </c>
      <c r="BV86" s="202" t="str">
        <f t="shared" si="235"/>
        <v>0</v>
      </c>
      <c r="BW86" s="202" t="str">
        <f t="shared" si="236"/>
        <v>0</v>
      </c>
      <c r="BY86" s="176"/>
    </row>
    <row r="87" spans="1:77" s="130" customFormat="1" ht="19.5" customHeight="1" thickBot="1">
      <c r="A87" s="174"/>
      <c r="B87" s="78" t="s">
        <v>64</v>
      </c>
      <c r="C87" s="115">
        <v>0.70486111111111116</v>
      </c>
      <c r="D87" s="115" t="s">
        <v>395</v>
      </c>
      <c r="E87" s="115" t="s">
        <v>261</v>
      </c>
      <c r="F87" s="123">
        <v>620</v>
      </c>
      <c r="G87" s="123">
        <f>$F87*'Campaign Total'!$F$47</f>
        <v>620</v>
      </c>
      <c r="H87" s="226">
        <f>F87/1.95583</f>
        <v>317.00096634165544</v>
      </c>
      <c r="I87" s="226">
        <f>G87/1.95583</f>
        <v>317.00096634165544</v>
      </c>
      <c r="J87" s="169">
        <f>SUM(AT87:BH87)</f>
        <v>0</v>
      </c>
      <c r="K87" s="220">
        <f>SUM(BI87:BW87)</f>
        <v>0</v>
      </c>
      <c r="L87" s="222">
        <f>K87/1.95583</f>
        <v>0</v>
      </c>
      <c r="M87" s="196"/>
      <c r="N87" s="172"/>
      <c r="O87" s="172"/>
      <c r="P87" s="172"/>
      <c r="Q87" s="175"/>
      <c r="R87" s="175"/>
      <c r="S87" s="172"/>
      <c r="T87" s="172"/>
      <c r="U87" s="172"/>
      <c r="V87" s="172"/>
      <c r="W87" s="172"/>
      <c r="X87" s="175"/>
      <c r="Y87" s="175"/>
      <c r="Z87" s="172"/>
      <c r="AA87" s="172"/>
      <c r="AB87" s="172"/>
      <c r="AC87" s="172"/>
      <c r="AD87" s="172"/>
      <c r="AE87" s="175"/>
      <c r="AF87" s="175"/>
      <c r="AG87" s="172"/>
      <c r="AH87" s="172"/>
      <c r="AI87" s="172"/>
      <c r="AJ87" s="172"/>
      <c r="AK87" s="172"/>
      <c r="AL87" s="175"/>
      <c r="AM87" s="175"/>
      <c r="AN87" s="172"/>
      <c r="AO87" s="172"/>
      <c r="AP87" s="172"/>
      <c r="AQ87" s="172"/>
      <c r="AR87" s="172"/>
      <c r="AS87" s="201"/>
      <c r="AT87" s="202">
        <f>COUNTIF($N87:$AR87,"a")</f>
        <v>0</v>
      </c>
      <c r="AU87" s="202">
        <f>COUNTIF($N87:$AR87,"b")</f>
        <v>0</v>
      </c>
      <c r="AV87" s="202">
        <f>COUNTIF($N87:$AR87,"c")</f>
        <v>0</v>
      </c>
      <c r="AW87" s="202">
        <f>COUNTIF($N87:$AR87,"d")</f>
        <v>0</v>
      </c>
      <c r="AX87" s="202">
        <f>COUNTIF($N87:$AR87,"e")</f>
        <v>0</v>
      </c>
      <c r="AY87" s="202">
        <f>COUNTIF($N87:$AR87,"f")</f>
        <v>0</v>
      </c>
      <c r="AZ87" s="202">
        <f>COUNTIF($N87:$AR87,"g")</f>
        <v>0</v>
      </c>
      <c r="BA87" s="202">
        <f>COUNTIF($N87:$AR87,"h")</f>
        <v>0</v>
      </c>
      <c r="BB87" s="202">
        <f>COUNTIF($N87:$AR87,"i")</f>
        <v>0</v>
      </c>
      <c r="BC87" s="202">
        <f>COUNTIF($N87:$AR87,"j")</f>
        <v>0</v>
      </c>
      <c r="BD87" s="202">
        <f>COUNTIF($N87:$AR87,"k")</f>
        <v>0</v>
      </c>
      <c r="BE87" s="202">
        <f>COUNTIF($N87:$AR87,"l")</f>
        <v>0</v>
      </c>
      <c r="BF87" s="202">
        <f>COUNTIF($N87:$AR87,"m")</f>
        <v>0</v>
      </c>
      <c r="BG87" s="202">
        <f>COUNTIF($N87:$AR87,"n")</f>
        <v>0</v>
      </c>
      <c r="BH87" s="202">
        <f>COUNTIF($N87:$AR87,"o")</f>
        <v>0</v>
      </c>
      <c r="BI87" s="202" t="str">
        <f t="shared" si="222"/>
        <v>0</v>
      </c>
      <c r="BJ87" s="202" t="str">
        <f t="shared" si="223"/>
        <v>0</v>
      </c>
      <c r="BK87" s="202" t="str">
        <f t="shared" si="224"/>
        <v>0</v>
      </c>
      <c r="BL87" s="202" t="str">
        <f t="shared" si="225"/>
        <v>0</v>
      </c>
      <c r="BM87" s="202" t="str">
        <f t="shared" si="226"/>
        <v>0</v>
      </c>
      <c r="BN87" s="202" t="str">
        <f t="shared" si="227"/>
        <v>0</v>
      </c>
      <c r="BO87" s="202" t="str">
        <f t="shared" si="228"/>
        <v>0</v>
      </c>
      <c r="BP87" s="202" t="str">
        <f t="shared" si="229"/>
        <v>0</v>
      </c>
      <c r="BQ87" s="202" t="str">
        <f t="shared" si="230"/>
        <v>0</v>
      </c>
      <c r="BR87" s="202" t="str">
        <f t="shared" si="231"/>
        <v>0</v>
      </c>
      <c r="BS87" s="202" t="str">
        <f t="shared" si="232"/>
        <v>0</v>
      </c>
      <c r="BT87" s="202" t="str">
        <f t="shared" si="233"/>
        <v>0</v>
      </c>
      <c r="BU87" s="202" t="str">
        <f t="shared" si="234"/>
        <v>0</v>
      </c>
      <c r="BV87" s="202" t="str">
        <f t="shared" si="235"/>
        <v>0</v>
      </c>
      <c r="BW87" s="202" t="str">
        <f t="shared" si="236"/>
        <v>0</v>
      </c>
      <c r="BY87" s="176"/>
    </row>
    <row r="88" spans="1:77" s="130" customFormat="1" ht="20.100000000000001" customHeight="1" thickBot="1">
      <c r="A88" s="174"/>
      <c r="B88" s="108" t="s">
        <v>63</v>
      </c>
      <c r="C88" s="128">
        <v>0.70833333333333337</v>
      </c>
      <c r="D88" s="128" t="s">
        <v>297</v>
      </c>
      <c r="E88" s="128" t="s">
        <v>95</v>
      </c>
      <c r="F88" s="82"/>
      <c r="G88" s="82"/>
      <c r="H88" s="224"/>
      <c r="I88" s="224"/>
      <c r="J88" s="169"/>
      <c r="K88" s="220"/>
      <c r="L88" s="222"/>
      <c r="M88" s="196"/>
      <c r="N88" s="172"/>
      <c r="O88" s="172"/>
      <c r="P88" s="172"/>
      <c r="Q88" s="171"/>
      <c r="R88" s="171"/>
      <c r="S88" s="172"/>
      <c r="T88" s="172"/>
      <c r="U88" s="172"/>
      <c r="V88" s="172"/>
      <c r="W88" s="172"/>
      <c r="X88" s="171"/>
      <c r="Y88" s="171"/>
      <c r="Z88" s="172"/>
      <c r="AA88" s="172"/>
      <c r="AB88" s="172"/>
      <c r="AC88" s="172"/>
      <c r="AD88" s="172"/>
      <c r="AE88" s="171"/>
      <c r="AF88" s="171"/>
      <c r="AG88" s="172"/>
      <c r="AH88" s="172"/>
      <c r="AI88" s="172"/>
      <c r="AJ88" s="172"/>
      <c r="AK88" s="172"/>
      <c r="AL88" s="171"/>
      <c r="AM88" s="171"/>
      <c r="AN88" s="172"/>
      <c r="AO88" s="172"/>
      <c r="AP88" s="172"/>
      <c r="AQ88" s="172"/>
      <c r="AR88" s="172"/>
      <c r="AS88" s="201"/>
      <c r="AT88" s="202">
        <f>COUNTIF($N88:$AR88,"a")</f>
        <v>0</v>
      </c>
      <c r="AU88" s="202">
        <f>COUNTIF($N88:$AR88,"b")</f>
        <v>0</v>
      </c>
      <c r="AV88" s="202">
        <f>COUNTIF($N88:$AR88,"c")</f>
        <v>0</v>
      </c>
      <c r="AW88" s="202">
        <f>COUNTIF($N88:$AR88,"d")</f>
        <v>0</v>
      </c>
      <c r="AX88" s="202">
        <f>COUNTIF($N88:$AR88,"e")</f>
        <v>0</v>
      </c>
      <c r="AY88" s="202">
        <f>COUNTIF($N88:$AR88,"f")</f>
        <v>0</v>
      </c>
      <c r="AZ88" s="202">
        <f>COUNTIF($N88:$AR88,"g")</f>
        <v>0</v>
      </c>
      <c r="BA88" s="202">
        <f>COUNTIF($N88:$AR88,"h")</f>
        <v>0</v>
      </c>
      <c r="BB88" s="202">
        <f>COUNTIF($N88:$AR88,"i")</f>
        <v>0</v>
      </c>
      <c r="BC88" s="202">
        <f>COUNTIF($N88:$AR88,"j")</f>
        <v>0</v>
      </c>
      <c r="BD88" s="202">
        <f>COUNTIF($N88:$AR88,"k")</f>
        <v>0</v>
      </c>
      <c r="BE88" s="202">
        <f>COUNTIF($N88:$AR88,"l")</f>
        <v>0</v>
      </c>
      <c r="BF88" s="202">
        <f>COUNTIF($N88:$AR88,"m")</f>
        <v>0</v>
      </c>
      <c r="BG88" s="202">
        <f>COUNTIF($N88:$AR88,"n")</f>
        <v>0</v>
      </c>
      <c r="BH88" s="202">
        <f>COUNTIF($N88:$AR88,"o")</f>
        <v>0</v>
      </c>
      <c r="BI88" s="202" t="str">
        <f t="shared" ref="BI88:BI91" si="269">IF(AT88&gt;0,($G88*AT88*$F$14),"0")</f>
        <v>0</v>
      </c>
      <c r="BJ88" s="202" t="str">
        <f t="shared" ref="BJ88:BJ91" si="270">IF(AU88&gt;0,($G88*AU88*$F$15),"0")</f>
        <v>0</v>
      </c>
      <c r="BK88" s="202" t="str">
        <f t="shared" ref="BK88:BK91" si="271">IF(AV88&gt;0,($G88*AV88*$F$16),"0")</f>
        <v>0</v>
      </c>
      <c r="BL88" s="202" t="str">
        <f t="shared" ref="BL88:BL91" si="272">IF(AW88&gt;0,($G88*AW88*$F$17),"0")</f>
        <v>0</v>
      </c>
      <c r="BM88" s="202" t="str">
        <f t="shared" ref="BM88:BM91" si="273">IF(AX88&gt;0,($G88*AX88*$F$18),"0")</f>
        <v>0</v>
      </c>
      <c r="BN88" s="202" t="str">
        <f t="shared" ref="BN88:BN91" si="274">IF(AY88&gt;0,($G88*AY88*$F$19),"0")</f>
        <v>0</v>
      </c>
      <c r="BO88" s="202" t="str">
        <f t="shared" ref="BO88:BO91" si="275">IF(AZ88&gt;0,($G88*AZ88*$F$20),"0")</f>
        <v>0</v>
      </c>
      <c r="BP88" s="202" t="str">
        <f t="shared" ref="BP88:BP91" si="276">IF(BA88&gt;0,($G88*BA88*$F$21),"0")</f>
        <v>0</v>
      </c>
      <c r="BQ88" s="202" t="str">
        <f t="shared" ref="BQ88:BQ91" si="277">IF(BB88&gt;0,($G88*BB88*$F$22),"0")</f>
        <v>0</v>
      </c>
      <c r="BR88" s="202" t="str">
        <f t="shared" ref="BR88:BR91" si="278">IF(BC88&gt;0,($G88*BC88*$F$23),"0")</f>
        <v>0</v>
      </c>
      <c r="BS88" s="202" t="str">
        <f t="shared" ref="BS88:BS91" si="279">IF(BD88&gt;0,($G88*BD88*$F$24),"0")</f>
        <v>0</v>
      </c>
      <c r="BT88" s="202" t="str">
        <f t="shared" ref="BT88:BT91" si="280">IF(BE88&gt;0,($G88*BE88*$F$25),"0")</f>
        <v>0</v>
      </c>
      <c r="BU88" s="202" t="str">
        <f t="shared" ref="BU88:BU91" si="281">IF(BF88&gt;0,($G88*BF88*$F$26),"0")</f>
        <v>0</v>
      </c>
      <c r="BV88" s="202" t="str">
        <f t="shared" ref="BV88:BV91" si="282">IF(BG88&gt;0,($G88*BG88*$F$27),"0")</f>
        <v>0</v>
      </c>
      <c r="BW88" s="202" t="str">
        <f t="shared" ref="BW88:BW91" si="283">IF(BH88&gt;0,($G88*BH88*$F$28),"0")</f>
        <v>0</v>
      </c>
      <c r="BY88" s="176"/>
    </row>
    <row r="89" spans="1:77" s="130" customFormat="1" ht="20.100000000000001" customHeight="1" thickBot="1">
      <c r="A89" s="174"/>
      <c r="B89" s="78" t="s">
        <v>64</v>
      </c>
      <c r="C89" s="115">
        <v>0.72569444444444453</v>
      </c>
      <c r="D89" s="115" t="s">
        <v>243</v>
      </c>
      <c r="E89" s="115" t="s">
        <v>262</v>
      </c>
      <c r="F89" s="123">
        <v>850</v>
      </c>
      <c r="G89" s="123">
        <f>$F89*'Campaign Total'!$F$47</f>
        <v>850</v>
      </c>
      <c r="H89" s="226">
        <f>F89/1.95583</f>
        <v>434.59809901678574</v>
      </c>
      <c r="I89" s="226">
        <f>G89/1.95583</f>
        <v>434.59809901678574</v>
      </c>
      <c r="J89" s="169">
        <f t="shared" ref="J89" si="284">SUM(AT89:BH89)</f>
        <v>0</v>
      </c>
      <c r="K89" s="220">
        <f t="shared" ref="K89" si="285">SUM(BI89:BW89)</f>
        <v>0</v>
      </c>
      <c r="L89" s="222">
        <f>K89/1.95583</f>
        <v>0</v>
      </c>
      <c r="M89" s="196"/>
      <c r="N89" s="172"/>
      <c r="O89" s="172"/>
      <c r="P89" s="172"/>
      <c r="Q89" s="175"/>
      <c r="R89" s="175"/>
      <c r="S89" s="172"/>
      <c r="T89" s="172"/>
      <c r="U89" s="172"/>
      <c r="V89" s="172"/>
      <c r="W89" s="172"/>
      <c r="X89" s="175"/>
      <c r="Y89" s="175"/>
      <c r="Z89" s="172"/>
      <c r="AA89" s="172"/>
      <c r="AB89" s="172"/>
      <c r="AC89" s="172"/>
      <c r="AD89" s="172"/>
      <c r="AE89" s="175"/>
      <c r="AF89" s="175"/>
      <c r="AG89" s="172"/>
      <c r="AH89" s="172"/>
      <c r="AI89" s="172"/>
      <c r="AJ89" s="172"/>
      <c r="AK89" s="172"/>
      <c r="AL89" s="175"/>
      <c r="AM89" s="175"/>
      <c r="AN89" s="172"/>
      <c r="AO89" s="172"/>
      <c r="AP89" s="172"/>
      <c r="AQ89" s="172"/>
      <c r="AR89" s="172"/>
      <c r="AS89" s="201"/>
      <c r="AT89" s="202">
        <f>COUNTIF($N89:$AR89,"a")</f>
        <v>0</v>
      </c>
      <c r="AU89" s="202">
        <f>COUNTIF($N89:$AR89,"b")</f>
        <v>0</v>
      </c>
      <c r="AV89" s="202">
        <f>COUNTIF($N89:$AR89,"c")</f>
        <v>0</v>
      </c>
      <c r="AW89" s="202">
        <f>COUNTIF($N89:$AR89,"d")</f>
        <v>0</v>
      </c>
      <c r="AX89" s="202">
        <f>COUNTIF($N89:$AR89,"e")</f>
        <v>0</v>
      </c>
      <c r="AY89" s="202">
        <f>COUNTIF($N89:$AR89,"f")</f>
        <v>0</v>
      </c>
      <c r="AZ89" s="202">
        <f>COUNTIF($N89:$AR89,"g")</f>
        <v>0</v>
      </c>
      <c r="BA89" s="202">
        <f>COUNTIF($N89:$AR89,"h")</f>
        <v>0</v>
      </c>
      <c r="BB89" s="202">
        <f>COUNTIF($N89:$AR89,"i")</f>
        <v>0</v>
      </c>
      <c r="BC89" s="202">
        <f>COUNTIF($N89:$AR89,"j")</f>
        <v>0</v>
      </c>
      <c r="BD89" s="202">
        <f>COUNTIF($N89:$AR89,"k")</f>
        <v>0</v>
      </c>
      <c r="BE89" s="202">
        <f>COUNTIF($N89:$AR89,"l")</f>
        <v>0</v>
      </c>
      <c r="BF89" s="202">
        <f>COUNTIF($N89:$AR89,"m")</f>
        <v>0</v>
      </c>
      <c r="BG89" s="202">
        <f>COUNTIF($N89:$AR89,"n")</f>
        <v>0</v>
      </c>
      <c r="BH89" s="202">
        <f>COUNTIF($N89:$AR89,"o")</f>
        <v>0</v>
      </c>
      <c r="BI89" s="202" t="str">
        <f t="shared" ref="BI89" si="286">IF(AT89&gt;0,($G89*AT89*$F$14),"0")</f>
        <v>0</v>
      </c>
      <c r="BJ89" s="202" t="str">
        <f t="shared" ref="BJ89" si="287">IF(AU89&gt;0,($G89*AU89*$F$15),"0")</f>
        <v>0</v>
      </c>
      <c r="BK89" s="202" t="str">
        <f t="shared" ref="BK89" si="288">IF(AV89&gt;0,($G89*AV89*$F$16),"0")</f>
        <v>0</v>
      </c>
      <c r="BL89" s="202" t="str">
        <f t="shared" ref="BL89" si="289">IF(AW89&gt;0,($G89*AW89*$F$17),"0")</f>
        <v>0</v>
      </c>
      <c r="BM89" s="202" t="str">
        <f t="shared" ref="BM89" si="290">IF(AX89&gt;0,($G89*AX89*$F$18),"0")</f>
        <v>0</v>
      </c>
      <c r="BN89" s="202" t="str">
        <f t="shared" ref="BN89" si="291">IF(AY89&gt;0,($G89*AY89*$F$19),"0")</f>
        <v>0</v>
      </c>
      <c r="BO89" s="202" t="str">
        <f t="shared" ref="BO89" si="292">IF(AZ89&gt;0,($G89*AZ89*$F$20),"0")</f>
        <v>0</v>
      </c>
      <c r="BP89" s="202" t="str">
        <f t="shared" ref="BP89" si="293">IF(BA89&gt;0,($G89*BA89*$F$21),"0")</f>
        <v>0</v>
      </c>
      <c r="BQ89" s="202" t="str">
        <f t="shared" ref="BQ89" si="294">IF(BB89&gt;0,($G89*BB89*$F$22),"0")</f>
        <v>0</v>
      </c>
      <c r="BR89" s="202" t="str">
        <f t="shared" ref="BR89" si="295">IF(BC89&gt;0,($G89*BC89*$F$23),"0")</f>
        <v>0</v>
      </c>
      <c r="BS89" s="202" t="str">
        <f t="shared" ref="BS89" si="296">IF(BD89&gt;0,($G89*BD89*$F$24),"0")</f>
        <v>0</v>
      </c>
      <c r="BT89" s="202" t="str">
        <f t="shared" ref="BT89" si="297">IF(BE89&gt;0,($G89*BE89*$F$25),"0")</f>
        <v>0</v>
      </c>
      <c r="BU89" s="202" t="str">
        <f t="shared" ref="BU89" si="298">IF(BF89&gt;0,($G89*BF89*$F$26),"0")</f>
        <v>0</v>
      </c>
      <c r="BV89" s="202" t="str">
        <f t="shared" ref="BV89" si="299">IF(BG89&gt;0,($G89*BG89*$F$27),"0")</f>
        <v>0</v>
      </c>
      <c r="BW89" s="202" t="str">
        <f t="shared" ref="BW89" si="300">IF(BH89&gt;0,($G89*BH89*$F$28),"0")</f>
        <v>0</v>
      </c>
      <c r="BY89" s="176"/>
    </row>
    <row r="90" spans="1:77" s="130" customFormat="1" ht="20.100000000000001" customHeight="1" thickBot="1">
      <c r="A90" s="174"/>
      <c r="B90" s="108" t="s">
        <v>63</v>
      </c>
      <c r="C90" s="128">
        <v>0.72916666666666663</v>
      </c>
      <c r="D90" s="128" t="s">
        <v>69</v>
      </c>
      <c r="E90" s="128" t="s">
        <v>95</v>
      </c>
      <c r="F90" s="82"/>
      <c r="G90" s="82"/>
      <c r="H90" s="224"/>
      <c r="I90" s="224"/>
      <c r="J90" s="169"/>
      <c r="K90" s="220"/>
      <c r="L90" s="222"/>
      <c r="M90" s="196"/>
      <c r="N90" s="172"/>
      <c r="O90" s="172"/>
      <c r="P90" s="172"/>
      <c r="Q90" s="171"/>
      <c r="R90" s="171"/>
      <c r="S90" s="172"/>
      <c r="T90" s="172"/>
      <c r="U90" s="172"/>
      <c r="V90" s="172"/>
      <c r="W90" s="172"/>
      <c r="X90" s="171"/>
      <c r="Y90" s="171"/>
      <c r="Z90" s="172"/>
      <c r="AA90" s="172"/>
      <c r="AB90" s="172"/>
      <c r="AC90" s="172"/>
      <c r="AD90" s="172"/>
      <c r="AE90" s="171"/>
      <c r="AF90" s="171"/>
      <c r="AG90" s="172"/>
      <c r="AH90" s="172"/>
      <c r="AI90" s="172"/>
      <c r="AJ90" s="172"/>
      <c r="AK90" s="172"/>
      <c r="AL90" s="171"/>
      <c r="AM90" s="171"/>
      <c r="AN90" s="172"/>
      <c r="AO90" s="172"/>
      <c r="AP90" s="172"/>
      <c r="AQ90" s="172"/>
      <c r="AR90" s="172"/>
      <c r="AS90" s="201"/>
      <c r="AT90" s="202">
        <f>COUNTIF($N90:$AR90,"a")</f>
        <v>0</v>
      </c>
      <c r="AU90" s="202">
        <f>COUNTIF($N90:$AR90,"b")</f>
        <v>0</v>
      </c>
      <c r="AV90" s="202">
        <f>COUNTIF($N90:$AR90,"c")</f>
        <v>0</v>
      </c>
      <c r="AW90" s="202">
        <f>COUNTIF($N90:$AR90,"d")</f>
        <v>0</v>
      </c>
      <c r="AX90" s="202">
        <f>COUNTIF($N90:$AR90,"e")</f>
        <v>0</v>
      </c>
      <c r="AY90" s="202">
        <f>COUNTIF($N90:$AR90,"f")</f>
        <v>0</v>
      </c>
      <c r="AZ90" s="202">
        <f>COUNTIF($N90:$AR90,"g")</f>
        <v>0</v>
      </c>
      <c r="BA90" s="202">
        <f>COUNTIF($N90:$AR90,"h")</f>
        <v>0</v>
      </c>
      <c r="BB90" s="202">
        <f>COUNTIF($N90:$AR90,"i")</f>
        <v>0</v>
      </c>
      <c r="BC90" s="202">
        <f>COUNTIF($N90:$AR90,"j")</f>
        <v>0</v>
      </c>
      <c r="BD90" s="202">
        <f>COUNTIF($N90:$AR90,"k")</f>
        <v>0</v>
      </c>
      <c r="BE90" s="202">
        <f>COUNTIF($N90:$AR90,"l")</f>
        <v>0</v>
      </c>
      <c r="BF90" s="202">
        <f>COUNTIF($N90:$AR90,"m")</f>
        <v>0</v>
      </c>
      <c r="BG90" s="202">
        <f>COUNTIF($N90:$AR90,"n")</f>
        <v>0</v>
      </c>
      <c r="BH90" s="202">
        <f>COUNTIF($N90:$AR90,"o")</f>
        <v>0</v>
      </c>
      <c r="BI90" s="202" t="str">
        <f t="shared" si="269"/>
        <v>0</v>
      </c>
      <c r="BJ90" s="202" t="str">
        <f t="shared" si="270"/>
        <v>0</v>
      </c>
      <c r="BK90" s="202" t="str">
        <f t="shared" si="271"/>
        <v>0</v>
      </c>
      <c r="BL90" s="202" t="str">
        <f t="shared" si="272"/>
        <v>0</v>
      </c>
      <c r="BM90" s="202" t="str">
        <f t="shared" si="273"/>
        <v>0</v>
      </c>
      <c r="BN90" s="202" t="str">
        <f t="shared" si="274"/>
        <v>0</v>
      </c>
      <c r="BO90" s="202" t="str">
        <f t="shared" si="275"/>
        <v>0</v>
      </c>
      <c r="BP90" s="202" t="str">
        <f t="shared" si="276"/>
        <v>0</v>
      </c>
      <c r="BQ90" s="202" t="str">
        <f t="shared" si="277"/>
        <v>0</v>
      </c>
      <c r="BR90" s="202" t="str">
        <f t="shared" si="278"/>
        <v>0</v>
      </c>
      <c r="BS90" s="202" t="str">
        <f t="shared" si="279"/>
        <v>0</v>
      </c>
      <c r="BT90" s="202" t="str">
        <f t="shared" si="280"/>
        <v>0</v>
      </c>
      <c r="BU90" s="202" t="str">
        <f t="shared" si="281"/>
        <v>0</v>
      </c>
      <c r="BV90" s="202" t="str">
        <f t="shared" si="282"/>
        <v>0</v>
      </c>
      <c r="BW90" s="202" t="str">
        <f t="shared" si="283"/>
        <v>0</v>
      </c>
      <c r="BY90" s="176"/>
    </row>
    <row r="91" spans="1:77" s="130" customFormat="1" ht="18" thickBot="1">
      <c r="A91" s="174"/>
      <c r="B91" s="78" t="s">
        <v>64</v>
      </c>
      <c r="C91" s="115">
        <v>0.74652777777777779</v>
      </c>
      <c r="D91" s="115" t="s">
        <v>396</v>
      </c>
      <c r="E91" s="115" t="s">
        <v>397</v>
      </c>
      <c r="F91" s="123">
        <v>930</v>
      </c>
      <c r="G91" s="123">
        <f>$F91*'Campaign Total'!$F$47</f>
        <v>930</v>
      </c>
      <c r="H91" s="226">
        <f>F91/1.95583</f>
        <v>475.50144951248319</v>
      </c>
      <c r="I91" s="226">
        <f>G91/1.95583</f>
        <v>475.50144951248319</v>
      </c>
      <c r="J91" s="169">
        <f t="shared" ref="J91" si="301">SUM(AT91:BH91)</f>
        <v>0</v>
      </c>
      <c r="K91" s="220">
        <f t="shared" ref="K91" si="302">SUM(BI91:BW91)</f>
        <v>0</v>
      </c>
      <c r="L91" s="222">
        <f>K91/1.95583</f>
        <v>0</v>
      </c>
      <c r="M91" s="196"/>
      <c r="N91" s="172"/>
      <c r="O91" s="172"/>
      <c r="P91" s="172"/>
      <c r="Q91" s="175"/>
      <c r="R91" s="175"/>
      <c r="S91" s="172"/>
      <c r="T91" s="172"/>
      <c r="U91" s="172"/>
      <c r="V91" s="172"/>
      <c r="W91" s="172"/>
      <c r="X91" s="175"/>
      <c r="Y91" s="175"/>
      <c r="Z91" s="172"/>
      <c r="AA91" s="172"/>
      <c r="AB91" s="172"/>
      <c r="AC91" s="172"/>
      <c r="AD91" s="172"/>
      <c r="AE91" s="175"/>
      <c r="AF91" s="175"/>
      <c r="AG91" s="172"/>
      <c r="AH91" s="172"/>
      <c r="AI91" s="172"/>
      <c r="AJ91" s="172"/>
      <c r="AK91" s="172"/>
      <c r="AL91" s="175"/>
      <c r="AM91" s="175"/>
      <c r="AN91" s="172"/>
      <c r="AO91" s="172"/>
      <c r="AP91" s="172"/>
      <c r="AQ91" s="172"/>
      <c r="AR91" s="172"/>
      <c r="AS91" s="201"/>
      <c r="AT91" s="202">
        <f>COUNTIF($N91:$AR91,"a")</f>
        <v>0</v>
      </c>
      <c r="AU91" s="202">
        <f>COUNTIF($N91:$AR91,"b")</f>
        <v>0</v>
      </c>
      <c r="AV91" s="202">
        <f>COUNTIF($N91:$AR91,"c")</f>
        <v>0</v>
      </c>
      <c r="AW91" s="202">
        <f>COUNTIF($N91:$AR91,"d")</f>
        <v>0</v>
      </c>
      <c r="AX91" s="202">
        <f>COUNTIF($N91:$AR91,"e")</f>
        <v>0</v>
      </c>
      <c r="AY91" s="202">
        <f>COUNTIF($N91:$AR91,"f")</f>
        <v>0</v>
      </c>
      <c r="AZ91" s="202">
        <f>COUNTIF($N91:$AR91,"g")</f>
        <v>0</v>
      </c>
      <c r="BA91" s="202">
        <f>COUNTIF($N91:$AR91,"h")</f>
        <v>0</v>
      </c>
      <c r="BB91" s="202">
        <f>COUNTIF($N91:$AR91,"i")</f>
        <v>0</v>
      </c>
      <c r="BC91" s="202">
        <f>COUNTIF($N91:$AR91,"j")</f>
        <v>0</v>
      </c>
      <c r="BD91" s="202">
        <f>COUNTIF($N91:$AR91,"k")</f>
        <v>0</v>
      </c>
      <c r="BE91" s="202">
        <f>COUNTIF($N91:$AR91,"l")</f>
        <v>0</v>
      </c>
      <c r="BF91" s="202">
        <f>COUNTIF($N91:$AR91,"m")</f>
        <v>0</v>
      </c>
      <c r="BG91" s="202">
        <f>COUNTIF($N91:$AR91,"n")</f>
        <v>0</v>
      </c>
      <c r="BH91" s="202">
        <f>COUNTIF($N91:$AR91,"o")</f>
        <v>0</v>
      </c>
      <c r="BI91" s="202" t="str">
        <f t="shared" si="269"/>
        <v>0</v>
      </c>
      <c r="BJ91" s="202" t="str">
        <f t="shared" si="270"/>
        <v>0</v>
      </c>
      <c r="BK91" s="202" t="str">
        <f t="shared" si="271"/>
        <v>0</v>
      </c>
      <c r="BL91" s="202" t="str">
        <f t="shared" si="272"/>
        <v>0</v>
      </c>
      <c r="BM91" s="202" t="str">
        <f t="shared" si="273"/>
        <v>0</v>
      </c>
      <c r="BN91" s="202" t="str">
        <f t="shared" si="274"/>
        <v>0</v>
      </c>
      <c r="BO91" s="202" t="str">
        <f t="shared" si="275"/>
        <v>0</v>
      </c>
      <c r="BP91" s="202" t="str">
        <f t="shared" si="276"/>
        <v>0</v>
      </c>
      <c r="BQ91" s="202" t="str">
        <f t="shared" si="277"/>
        <v>0</v>
      </c>
      <c r="BR91" s="202" t="str">
        <f t="shared" si="278"/>
        <v>0</v>
      </c>
      <c r="BS91" s="202" t="str">
        <f t="shared" si="279"/>
        <v>0</v>
      </c>
      <c r="BT91" s="202" t="str">
        <f t="shared" si="280"/>
        <v>0</v>
      </c>
      <c r="BU91" s="202" t="str">
        <f t="shared" si="281"/>
        <v>0</v>
      </c>
      <c r="BV91" s="202" t="str">
        <f t="shared" si="282"/>
        <v>0</v>
      </c>
      <c r="BW91" s="202" t="str">
        <f t="shared" si="283"/>
        <v>0</v>
      </c>
      <c r="BY91" s="176"/>
    </row>
    <row r="92" spans="1:77" s="130" customFormat="1" ht="20.100000000000001" customHeight="1" thickTop="1" thickBot="1">
      <c r="A92" s="174"/>
      <c r="B92" s="108" t="s">
        <v>63</v>
      </c>
      <c r="C92" s="128">
        <v>0.75</v>
      </c>
      <c r="D92" s="128" t="s">
        <v>69</v>
      </c>
      <c r="E92" s="122" t="s">
        <v>449</v>
      </c>
      <c r="F92" s="82"/>
      <c r="G92" s="82"/>
      <c r="H92" s="224"/>
      <c r="I92" s="224"/>
      <c r="J92" s="169"/>
      <c r="K92" s="220"/>
      <c r="L92" s="222"/>
      <c r="M92" s="196"/>
      <c r="N92" s="172"/>
      <c r="O92" s="172"/>
      <c r="P92" s="172"/>
      <c r="Q92" s="171"/>
      <c r="R92" s="171"/>
      <c r="S92" s="172"/>
      <c r="T92" s="172"/>
      <c r="U92" s="172"/>
      <c r="V92" s="172"/>
      <c r="W92" s="172"/>
      <c r="X92" s="171"/>
      <c r="Y92" s="171"/>
      <c r="Z92" s="172"/>
      <c r="AA92" s="172"/>
      <c r="AB92" s="172"/>
      <c r="AC92" s="172"/>
      <c r="AD92" s="172"/>
      <c r="AE92" s="171"/>
      <c r="AF92" s="171"/>
      <c r="AG92" s="172"/>
      <c r="AH92" s="172"/>
      <c r="AI92" s="172"/>
      <c r="AJ92" s="172"/>
      <c r="AK92" s="172"/>
      <c r="AL92" s="171"/>
      <c r="AM92" s="171"/>
      <c r="AN92" s="172"/>
      <c r="AO92" s="172"/>
      <c r="AP92" s="172"/>
      <c r="AQ92" s="172"/>
      <c r="AR92" s="172"/>
      <c r="AS92" s="201"/>
      <c r="AT92" s="202">
        <f>COUNTIF($N92:$AR92,"a")</f>
        <v>0</v>
      </c>
      <c r="AU92" s="202">
        <f>COUNTIF($N92:$AR92,"b")</f>
        <v>0</v>
      </c>
      <c r="AV92" s="202">
        <f>COUNTIF($N92:$AR92,"c")</f>
        <v>0</v>
      </c>
      <c r="AW92" s="202">
        <f>COUNTIF($N92:$AR92,"d")</f>
        <v>0</v>
      </c>
      <c r="AX92" s="202">
        <f>COUNTIF($N92:$AR92,"e")</f>
        <v>0</v>
      </c>
      <c r="AY92" s="202">
        <f>COUNTIF($N92:$AR92,"f")</f>
        <v>0</v>
      </c>
      <c r="AZ92" s="202">
        <f>COUNTIF($N92:$AR92,"g")</f>
        <v>0</v>
      </c>
      <c r="BA92" s="202">
        <f>COUNTIF($N92:$AR92,"h")</f>
        <v>0</v>
      </c>
      <c r="BB92" s="202">
        <f>COUNTIF($N92:$AR92,"i")</f>
        <v>0</v>
      </c>
      <c r="BC92" s="202">
        <f>COUNTIF($N92:$AR92,"j")</f>
        <v>0</v>
      </c>
      <c r="BD92" s="202">
        <f>COUNTIF($N92:$AR92,"k")</f>
        <v>0</v>
      </c>
      <c r="BE92" s="202">
        <f>COUNTIF($N92:$AR92,"l")</f>
        <v>0</v>
      </c>
      <c r="BF92" s="202">
        <f>COUNTIF($N92:$AR92,"m")</f>
        <v>0</v>
      </c>
      <c r="BG92" s="202">
        <f>COUNTIF($N92:$AR92,"n")</f>
        <v>0</v>
      </c>
      <c r="BH92" s="202">
        <f>COUNTIF($N92:$AR92,"o")</f>
        <v>0</v>
      </c>
      <c r="BI92" s="202" t="str">
        <f t="shared" ref="BI92:BI93" si="303">IF(AT92&gt;0,($G92*AT92*$F$14),"0")</f>
        <v>0</v>
      </c>
      <c r="BJ92" s="202" t="str">
        <f t="shared" ref="BJ92:BJ93" si="304">IF(AU92&gt;0,($G92*AU92*$F$15),"0")</f>
        <v>0</v>
      </c>
      <c r="BK92" s="202" t="str">
        <f t="shared" ref="BK92:BK93" si="305">IF(AV92&gt;0,($G92*AV92*$F$16),"0")</f>
        <v>0</v>
      </c>
      <c r="BL92" s="202" t="str">
        <f t="shared" ref="BL92:BL93" si="306">IF(AW92&gt;0,($G92*AW92*$F$17),"0")</f>
        <v>0</v>
      </c>
      <c r="BM92" s="202" t="str">
        <f t="shared" ref="BM92:BM93" si="307">IF(AX92&gt;0,($G92*AX92*$F$18),"0")</f>
        <v>0</v>
      </c>
      <c r="BN92" s="202" t="str">
        <f t="shared" ref="BN92:BN93" si="308">IF(AY92&gt;0,($G92*AY92*$F$19),"0")</f>
        <v>0</v>
      </c>
      <c r="BO92" s="202" t="str">
        <f t="shared" ref="BO92:BO93" si="309">IF(AZ92&gt;0,($G92*AZ92*$F$20),"0")</f>
        <v>0</v>
      </c>
      <c r="BP92" s="202" t="str">
        <f t="shared" ref="BP92:BP93" si="310">IF(BA92&gt;0,($G92*BA92*$F$21),"0")</f>
        <v>0</v>
      </c>
      <c r="BQ92" s="202" t="str">
        <f t="shared" ref="BQ92:BQ93" si="311">IF(BB92&gt;0,($G92*BB92*$F$22),"0")</f>
        <v>0</v>
      </c>
      <c r="BR92" s="202" t="str">
        <f t="shared" ref="BR92:BR93" si="312">IF(BC92&gt;0,($G92*BC92*$F$23),"0")</f>
        <v>0</v>
      </c>
      <c r="BS92" s="202" t="str">
        <f t="shared" ref="BS92:BS93" si="313">IF(BD92&gt;0,($G92*BD92*$F$24),"0")</f>
        <v>0</v>
      </c>
      <c r="BT92" s="202" t="str">
        <f t="shared" ref="BT92:BT93" si="314">IF(BE92&gt;0,($G92*BE92*$F$25),"0")</f>
        <v>0</v>
      </c>
      <c r="BU92" s="202" t="str">
        <f t="shared" ref="BU92:BU93" si="315">IF(BF92&gt;0,($G92*BF92*$F$26),"0")</f>
        <v>0</v>
      </c>
      <c r="BV92" s="202" t="str">
        <f t="shared" ref="BV92:BV93" si="316">IF(BG92&gt;0,($G92*BG92*$F$27),"0")</f>
        <v>0</v>
      </c>
      <c r="BW92" s="202" t="str">
        <f t="shared" ref="BW92:BW93" si="317">IF(BH92&gt;0,($G92*BH92*$F$28),"0")</f>
        <v>0</v>
      </c>
      <c r="BY92" s="176"/>
    </row>
    <row r="93" spans="1:77" s="130" customFormat="1" ht="20.100000000000001" customHeight="1" thickBot="1">
      <c r="A93" s="174"/>
      <c r="B93" s="78" t="s">
        <v>64</v>
      </c>
      <c r="C93" s="115">
        <v>0.76736111111111116</v>
      </c>
      <c r="D93" s="115" t="s">
        <v>244</v>
      </c>
      <c r="E93" s="115" t="s">
        <v>263</v>
      </c>
      <c r="F93" s="123">
        <v>850</v>
      </c>
      <c r="G93" s="123">
        <f>$F93*'Campaign Total'!$F$47</f>
        <v>850</v>
      </c>
      <c r="H93" s="226">
        <f>F93/1.95583</f>
        <v>434.59809901678574</v>
      </c>
      <c r="I93" s="226">
        <f>G93/1.95583</f>
        <v>434.59809901678574</v>
      </c>
      <c r="J93" s="169">
        <f>SUM(AT93:BH93)</f>
        <v>0</v>
      </c>
      <c r="K93" s="220">
        <f>SUM(BI93:BW93)</f>
        <v>0</v>
      </c>
      <c r="L93" s="222">
        <f>K93/1.95583</f>
        <v>0</v>
      </c>
      <c r="M93" s="196"/>
      <c r="N93" s="172"/>
      <c r="O93" s="172"/>
      <c r="P93" s="172"/>
      <c r="Q93" s="175"/>
      <c r="R93" s="175"/>
      <c r="S93" s="172"/>
      <c r="T93" s="172"/>
      <c r="U93" s="172"/>
      <c r="V93" s="172"/>
      <c r="W93" s="172"/>
      <c r="X93" s="175"/>
      <c r="Y93" s="175"/>
      <c r="Z93" s="172"/>
      <c r="AA93" s="172"/>
      <c r="AB93" s="172"/>
      <c r="AC93" s="172"/>
      <c r="AD93" s="172"/>
      <c r="AE93" s="175"/>
      <c r="AF93" s="175"/>
      <c r="AG93" s="172"/>
      <c r="AH93" s="172"/>
      <c r="AI93" s="172"/>
      <c r="AJ93" s="172"/>
      <c r="AK93" s="172"/>
      <c r="AL93" s="175"/>
      <c r="AM93" s="175"/>
      <c r="AN93" s="172"/>
      <c r="AO93" s="172"/>
      <c r="AP93" s="172"/>
      <c r="AQ93" s="172"/>
      <c r="AR93" s="172"/>
      <c r="AS93" s="201"/>
      <c r="AT93" s="202">
        <f>COUNTIF($N93:$AR93,"a")</f>
        <v>0</v>
      </c>
      <c r="AU93" s="202">
        <f>COUNTIF($N93:$AR93,"b")</f>
        <v>0</v>
      </c>
      <c r="AV93" s="202">
        <f>COUNTIF($N93:$AR93,"c")</f>
        <v>0</v>
      </c>
      <c r="AW93" s="202">
        <f>COUNTIF($N93:$AR93,"d")</f>
        <v>0</v>
      </c>
      <c r="AX93" s="202">
        <f>COUNTIF($N93:$AR93,"e")</f>
        <v>0</v>
      </c>
      <c r="AY93" s="202">
        <f>COUNTIF($N93:$AR93,"f")</f>
        <v>0</v>
      </c>
      <c r="AZ93" s="202">
        <f>COUNTIF($N93:$AR93,"g")</f>
        <v>0</v>
      </c>
      <c r="BA93" s="202">
        <f>COUNTIF($N93:$AR93,"h")</f>
        <v>0</v>
      </c>
      <c r="BB93" s="202">
        <f>COUNTIF($N93:$AR93,"i")</f>
        <v>0</v>
      </c>
      <c r="BC93" s="202">
        <f>COUNTIF($N93:$AR93,"j")</f>
        <v>0</v>
      </c>
      <c r="BD93" s="202">
        <f>COUNTIF($N93:$AR93,"k")</f>
        <v>0</v>
      </c>
      <c r="BE93" s="202">
        <f>COUNTIF($N93:$AR93,"l")</f>
        <v>0</v>
      </c>
      <c r="BF93" s="202">
        <f>COUNTIF($N93:$AR93,"m")</f>
        <v>0</v>
      </c>
      <c r="BG93" s="202">
        <f>COUNTIF($N93:$AR93,"n")</f>
        <v>0</v>
      </c>
      <c r="BH93" s="202">
        <f>COUNTIF($N93:$AR93,"o")</f>
        <v>0</v>
      </c>
      <c r="BI93" s="202" t="str">
        <f t="shared" si="303"/>
        <v>0</v>
      </c>
      <c r="BJ93" s="202" t="str">
        <f t="shared" si="304"/>
        <v>0</v>
      </c>
      <c r="BK93" s="202" t="str">
        <f t="shared" si="305"/>
        <v>0</v>
      </c>
      <c r="BL93" s="202" t="str">
        <f t="shared" si="306"/>
        <v>0</v>
      </c>
      <c r="BM93" s="202" t="str">
        <f t="shared" si="307"/>
        <v>0</v>
      </c>
      <c r="BN93" s="202" t="str">
        <f t="shared" si="308"/>
        <v>0</v>
      </c>
      <c r="BO93" s="202" t="str">
        <f t="shared" si="309"/>
        <v>0</v>
      </c>
      <c r="BP93" s="202" t="str">
        <f t="shared" si="310"/>
        <v>0</v>
      </c>
      <c r="BQ93" s="202" t="str">
        <f t="shared" si="311"/>
        <v>0</v>
      </c>
      <c r="BR93" s="202" t="str">
        <f t="shared" si="312"/>
        <v>0</v>
      </c>
      <c r="BS93" s="202" t="str">
        <f t="shared" si="313"/>
        <v>0</v>
      </c>
      <c r="BT93" s="202" t="str">
        <f t="shared" si="314"/>
        <v>0</v>
      </c>
      <c r="BU93" s="202" t="str">
        <f t="shared" si="315"/>
        <v>0</v>
      </c>
      <c r="BV93" s="202" t="str">
        <f t="shared" si="316"/>
        <v>0</v>
      </c>
      <c r="BW93" s="202" t="str">
        <f t="shared" si="317"/>
        <v>0</v>
      </c>
      <c r="BY93" s="176"/>
    </row>
    <row r="94" spans="1:77" s="130" customFormat="1" ht="20.100000000000001" customHeight="1" thickBot="1">
      <c r="A94" s="174"/>
      <c r="B94" s="108" t="s">
        <v>63</v>
      </c>
      <c r="C94" s="128">
        <v>0.77083333333333337</v>
      </c>
      <c r="D94" s="260" t="s">
        <v>81</v>
      </c>
      <c r="E94" s="260"/>
      <c r="F94" s="82"/>
      <c r="G94" s="82"/>
      <c r="H94" s="224"/>
      <c r="I94" s="224"/>
      <c r="J94" s="169"/>
      <c r="K94" s="220"/>
      <c r="L94" s="222"/>
      <c r="M94" s="196"/>
      <c r="N94" s="172"/>
      <c r="O94" s="172"/>
      <c r="P94" s="172"/>
      <c r="Q94" s="171"/>
      <c r="R94" s="171"/>
      <c r="S94" s="172"/>
      <c r="T94" s="172"/>
      <c r="U94" s="172"/>
      <c r="V94" s="172"/>
      <c r="W94" s="172"/>
      <c r="X94" s="171"/>
      <c r="Y94" s="171"/>
      <c r="Z94" s="172"/>
      <c r="AA94" s="172"/>
      <c r="AB94" s="172"/>
      <c r="AC94" s="172"/>
      <c r="AD94" s="172"/>
      <c r="AE94" s="171"/>
      <c r="AF94" s="171"/>
      <c r="AG94" s="172"/>
      <c r="AH94" s="172"/>
      <c r="AI94" s="172"/>
      <c r="AJ94" s="172"/>
      <c r="AK94" s="172"/>
      <c r="AL94" s="171"/>
      <c r="AM94" s="171"/>
      <c r="AN94" s="172"/>
      <c r="AO94" s="172"/>
      <c r="AP94" s="172"/>
      <c r="AQ94" s="172"/>
      <c r="AR94" s="172"/>
      <c r="AS94" s="201"/>
      <c r="AT94" s="202">
        <f>COUNTIF($N94:$AR94,"a")</f>
        <v>0</v>
      </c>
      <c r="AU94" s="202">
        <f>COUNTIF($N94:$AR94,"b")</f>
        <v>0</v>
      </c>
      <c r="AV94" s="202">
        <f>COUNTIF($N94:$AR94,"c")</f>
        <v>0</v>
      </c>
      <c r="AW94" s="202">
        <f>COUNTIF($N94:$AR94,"d")</f>
        <v>0</v>
      </c>
      <c r="AX94" s="202">
        <f>COUNTIF($N94:$AR94,"e")</f>
        <v>0</v>
      </c>
      <c r="AY94" s="202">
        <f>COUNTIF($N94:$AR94,"f")</f>
        <v>0</v>
      </c>
      <c r="AZ94" s="202">
        <f>COUNTIF($N94:$AR94,"g")</f>
        <v>0</v>
      </c>
      <c r="BA94" s="202">
        <f>COUNTIF($N94:$AR94,"h")</f>
        <v>0</v>
      </c>
      <c r="BB94" s="202">
        <f>COUNTIF($N94:$AR94,"i")</f>
        <v>0</v>
      </c>
      <c r="BC94" s="202">
        <f>COUNTIF($N94:$AR94,"j")</f>
        <v>0</v>
      </c>
      <c r="BD94" s="202">
        <f>COUNTIF($N94:$AR94,"k")</f>
        <v>0</v>
      </c>
      <c r="BE94" s="202">
        <f>COUNTIF($N94:$AR94,"l")</f>
        <v>0</v>
      </c>
      <c r="BF94" s="202">
        <f>COUNTIF($N94:$AR94,"m")</f>
        <v>0</v>
      </c>
      <c r="BG94" s="202">
        <f>COUNTIF($N94:$AR94,"n")</f>
        <v>0</v>
      </c>
      <c r="BH94" s="202">
        <f>COUNTIF($N94:$AR94,"o")</f>
        <v>0</v>
      </c>
      <c r="BI94" s="202" t="str">
        <f t="shared" si="222"/>
        <v>0</v>
      </c>
      <c r="BJ94" s="202" t="str">
        <f t="shared" si="223"/>
        <v>0</v>
      </c>
      <c r="BK94" s="202" t="str">
        <f t="shared" si="224"/>
        <v>0</v>
      </c>
      <c r="BL94" s="202" t="str">
        <f t="shared" si="225"/>
        <v>0</v>
      </c>
      <c r="BM94" s="202" t="str">
        <f t="shared" si="226"/>
        <v>0</v>
      </c>
      <c r="BN94" s="202" t="str">
        <f t="shared" si="227"/>
        <v>0</v>
      </c>
      <c r="BO94" s="202" t="str">
        <f t="shared" si="228"/>
        <v>0</v>
      </c>
      <c r="BP94" s="202" t="str">
        <f t="shared" si="229"/>
        <v>0</v>
      </c>
      <c r="BQ94" s="202" t="str">
        <f t="shared" si="230"/>
        <v>0</v>
      </c>
      <c r="BR94" s="202" t="str">
        <f t="shared" si="231"/>
        <v>0</v>
      </c>
      <c r="BS94" s="202" t="str">
        <f t="shared" si="232"/>
        <v>0</v>
      </c>
      <c r="BT94" s="202" t="str">
        <f t="shared" si="233"/>
        <v>0</v>
      </c>
      <c r="BU94" s="202" t="str">
        <f t="shared" si="234"/>
        <v>0</v>
      </c>
      <c r="BV94" s="202" t="str">
        <f t="shared" si="235"/>
        <v>0</v>
      </c>
      <c r="BW94" s="202" t="str">
        <f t="shared" si="236"/>
        <v>0</v>
      </c>
      <c r="BY94" s="176"/>
    </row>
    <row r="95" spans="1:77" s="130" customFormat="1" ht="20.100000000000001" customHeight="1" thickBot="1">
      <c r="A95" s="174"/>
      <c r="B95" s="78" t="s">
        <v>64</v>
      </c>
      <c r="C95" s="115">
        <v>0.78333333333333333</v>
      </c>
      <c r="D95" s="115" t="s">
        <v>451</v>
      </c>
      <c r="E95" s="115" t="s">
        <v>450</v>
      </c>
      <c r="F95" s="123">
        <v>860</v>
      </c>
      <c r="G95" s="123">
        <f>$F95*'Campaign Total'!$F$47</f>
        <v>860</v>
      </c>
      <c r="H95" s="226">
        <f>F95/1.95583</f>
        <v>439.71101782874791</v>
      </c>
      <c r="I95" s="226">
        <f>G95/1.95583</f>
        <v>439.71101782874791</v>
      </c>
      <c r="J95" s="169">
        <f>SUM(AT95:BH95)</f>
        <v>0</v>
      </c>
      <c r="K95" s="220">
        <f>SUM(BI95:BW95)</f>
        <v>0</v>
      </c>
      <c r="L95" s="222">
        <f>K95/1.95583</f>
        <v>0</v>
      </c>
      <c r="M95" s="196"/>
      <c r="N95" s="172"/>
      <c r="O95" s="172"/>
      <c r="P95" s="172"/>
      <c r="Q95" s="175"/>
      <c r="R95" s="175"/>
      <c r="S95" s="172"/>
      <c r="T95" s="172"/>
      <c r="U95" s="172"/>
      <c r="V95" s="172"/>
      <c r="W95" s="172"/>
      <c r="X95" s="175"/>
      <c r="Y95" s="175"/>
      <c r="Z95" s="172"/>
      <c r="AA95" s="172"/>
      <c r="AB95" s="172"/>
      <c r="AC95" s="172"/>
      <c r="AD95" s="172"/>
      <c r="AE95" s="175"/>
      <c r="AF95" s="175"/>
      <c r="AG95" s="172"/>
      <c r="AH95" s="172"/>
      <c r="AI95" s="172"/>
      <c r="AJ95" s="172"/>
      <c r="AK95" s="172"/>
      <c r="AL95" s="175"/>
      <c r="AM95" s="175"/>
      <c r="AN95" s="172"/>
      <c r="AO95" s="172"/>
      <c r="AP95" s="172"/>
      <c r="AQ95" s="172"/>
      <c r="AR95" s="172"/>
      <c r="AS95" s="201"/>
      <c r="AT95" s="202">
        <f>COUNTIF($N95:$AR95,"a")</f>
        <v>0</v>
      </c>
      <c r="AU95" s="202">
        <f>COUNTIF($N95:$AR95,"b")</f>
        <v>0</v>
      </c>
      <c r="AV95" s="202">
        <f>COUNTIF($N95:$AR95,"c")</f>
        <v>0</v>
      </c>
      <c r="AW95" s="202">
        <f>COUNTIF($N95:$AR95,"d")</f>
        <v>0</v>
      </c>
      <c r="AX95" s="202">
        <f>COUNTIF($N95:$AR95,"e")</f>
        <v>0</v>
      </c>
      <c r="AY95" s="202">
        <f>COUNTIF($N95:$AR95,"f")</f>
        <v>0</v>
      </c>
      <c r="AZ95" s="202">
        <f>COUNTIF($N95:$AR95,"g")</f>
        <v>0</v>
      </c>
      <c r="BA95" s="202">
        <f>COUNTIF($N95:$AR95,"h")</f>
        <v>0</v>
      </c>
      <c r="BB95" s="202">
        <f>COUNTIF($N95:$AR95,"i")</f>
        <v>0</v>
      </c>
      <c r="BC95" s="202">
        <f>COUNTIF($N95:$AR95,"j")</f>
        <v>0</v>
      </c>
      <c r="BD95" s="202">
        <f>COUNTIF($N95:$AR95,"k")</f>
        <v>0</v>
      </c>
      <c r="BE95" s="202">
        <f>COUNTIF($N95:$AR95,"l")</f>
        <v>0</v>
      </c>
      <c r="BF95" s="202">
        <f>COUNTIF($N95:$AR95,"m")</f>
        <v>0</v>
      </c>
      <c r="BG95" s="202">
        <f>COUNTIF($N95:$AR95,"n")</f>
        <v>0</v>
      </c>
      <c r="BH95" s="202">
        <f>COUNTIF($N95:$AR95,"o")</f>
        <v>0</v>
      </c>
      <c r="BI95" s="202" t="str">
        <f t="shared" ref="BI95" si="318">IF(AT95&gt;0,($G95*AT95*$F$14),"0")</f>
        <v>0</v>
      </c>
      <c r="BJ95" s="202" t="str">
        <f t="shared" ref="BJ95" si="319">IF(AU95&gt;0,($G95*AU95*$F$15),"0")</f>
        <v>0</v>
      </c>
      <c r="BK95" s="202" t="str">
        <f t="shared" ref="BK95" si="320">IF(AV95&gt;0,($G95*AV95*$F$16),"0")</f>
        <v>0</v>
      </c>
      <c r="BL95" s="202" t="str">
        <f t="shared" ref="BL95" si="321">IF(AW95&gt;0,($G95*AW95*$F$17),"0")</f>
        <v>0</v>
      </c>
      <c r="BM95" s="202" t="str">
        <f t="shared" ref="BM95" si="322">IF(AX95&gt;0,($G95*AX95*$F$18),"0")</f>
        <v>0</v>
      </c>
      <c r="BN95" s="202" t="str">
        <f t="shared" ref="BN95" si="323">IF(AY95&gt;0,($G95*AY95*$F$19),"0")</f>
        <v>0</v>
      </c>
      <c r="BO95" s="202" t="str">
        <f t="shared" ref="BO95" si="324">IF(AZ95&gt;0,($G95*AZ95*$F$20),"0")</f>
        <v>0</v>
      </c>
      <c r="BP95" s="202" t="str">
        <f t="shared" ref="BP95" si="325">IF(BA95&gt;0,($G95*BA95*$F$21),"0")</f>
        <v>0</v>
      </c>
      <c r="BQ95" s="202" t="str">
        <f t="shared" ref="BQ95" si="326">IF(BB95&gt;0,($G95*BB95*$F$22),"0")</f>
        <v>0</v>
      </c>
      <c r="BR95" s="202" t="str">
        <f t="shared" ref="BR95" si="327">IF(BC95&gt;0,($G95*BC95*$F$23),"0")</f>
        <v>0</v>
      </c>
      <c r="BS95" s="202" t="str">
        <f t="shared" ref="BS95" si="328">IF(BD95&gt;0,($G95*BD95*$F$24),"0")</f>
        <v>0</v>
      </c>
      <c r="BT95" s="202" t="str">
        <f t="shared" ref="BT95" si="329">IF(BE95&gt;0,($G95*BE95*$F$25),"0")</f>
        <v>0</v>
      </c>
      <c r="BU95" s="202" t="str">
        <f t="shared" ref="BU95" si="330">IF(BF95&gt;0,($G95*BF95*$F$26),"0")</f>
        <v>0</v>
      </c>
      <c r="BV95" s="202" t="str">
        <f t="shared" ref="BV95" si="331">IF(BG95&gt;0,($G95*BG95*$F$27),"0")</f>
        <v>0</v>
      </c>
      <c r="BW95" s="202" t="str">
        <f t="shared" ref="BW95" si="332">IF(BH95&gt;0,($G95*BH95*$F$28),"0")</f>
        <v>0</v>
      </c>
      <c r="BY95" s="176"/>
    </row>
    <row r="96" spans="1:77" s="130" customFormat="1" ht="20.100000000000001" customHeight="1" thickBot="1">
      <c r="A96" s="174"/>
      <c r="B96" s="108" t="s">
        <v>63</v>
      </c>
      <c r="C96" s="128">
        <v>0.78680555555555554</v>
      </c>
      <c r="D96" s="260" t="s">
        <v>81</v>
      </c>
      <c r="E96" s="260"/>
      <c r="F96" s="82"/>
      <c r="G96" s="82"/>
      <c r="H96" s="224"/>
      <c r="I96" s="224"/>
      <c r="J96" s="169"/>
      <c r="K96" s="220"/>
      <c r="L96" s="222"/>
      <c r="M96" s="196"/>
      <c r="N96" s="172"/>
      <c r="O96" s="172"/>
      <c r="P96" s="172"/>
      <c r="Q96" s="171"/>
      <c r="R96" s="171"/>
      <c r="S96" s="172"/>
      <c r="T96" s="172"/>
      <c r="U96" s="172"/>
      <c r="V96" s="172"/>
      <c r="W96" s="172"/>
      <c r="X96" s="171"/>
      <c r="Y96" s="171"/>
      <c r="Z96" s="172"/>
      <c r="AA96" s="172"/>
      <c r="AB96" s="172"/>
      <c r="AC96" s="172"/>
      <c r="AD96" s="172"/>
      <c r="AE96" s="171"/>
      <c r="AF96" s="171"/>
      <c r="AG96" s="172"/>
      <c r="AH96" s="172"/>
      <c r="AI96" s="172"/>
      <c r="AJ96" s="172"/>
      <c r="AK96" s="172"/>
      <c r="AL96" s="171"/>
      <c r="AM96" s="171"/>
      <c r="AN96" s="172"/>
      <c r="AO96" s="172"/>
      <c r="AP96" s="172"/>
      <c r="AQ96" s="172"/>
      <c r="AR96" s="172"/>
      <c r="AS96" s="201"/>
      <c r="AT96" s="202">
        <f>COUNTIF($N96:$AR96,"a")</f>
        <v>0</v>
      </c>
      <c r="AU96" s="202">
        <f>COUNTIF($N96:$AR96,"b")</f>
        <v>0</v>
      </c>
      <c r="AV96" s="202">
        <f>COUNTIF($N96:$AR96,"c")</f>
        <v>0</v>
      </c>
      <c r="AW96" s="202">
        <f>COUNTIF($N96:$AR96,"d")</f>
        <v>0</v>
      </c>
      <c r="AX96" s="202">
        <f>COUNTIF($N96:$AR96,"e")</f>
        <v>0</v>
      </c>
      <c r="AY96" s="202">
        <f>COUNTIF($N96:$AR96,"f")</f>
        <v>0</v>
      </c>
      <c r="AZ96" s="202">
        <f>COUNTIF($N96:$AR96,"g")</f>
        <v>0</v>
      </c>
      <c r="BA96" s="202">
        <f>COUNTIF($N96:$AR96,"h")</f>
        <v>0</v>
      </c>
      <c r="BB96" s="202">
        <f>COUNTIF($N96:$AR96,"i")</f>
        <v>0</v>
      </c>
      <c r="BC96" s="202">
        <f>COUNTIF($N96:$AR96,"j")</f>
        <v>0</v>
      </c>
      <c r="BD96" s="202">
        <f>COUNTIF($N96:$AR96,"k")</f>
        <v>0</v>
      </c>
      <c r="BE96" s="202">
        <f>COUNTIF($N96:$AR96,"l")</f>
        <v>0</v>
      </c>
      <c r="BF96" s="202">
        <f>COUNTIF($N96:$AR96,"m")</f>
        <v>0</v>
      </c>
      <c r="BG96" s="202">
        <f>COUNTIF($N96:$AR96,"n")</f>
        <v>0</v>
      </c>
      <c r="BH96" s="202">
        <f>COUNTIF($N96:$AR96,"o")</f>
        <v>0</v>
      </c>
      <c r="BI96" s="202" t="str">
        <f t="shared" si="222"/>
        <v>0</v>
      </c>
      <c r="BJ96" s="202" t="str">
        <f t="shared" si="223"/>
        <v>0</v>
      </c>
      <c r="BK96" s="202" t="str">
        <f t="shared" si="224"/>
        <v>0</v>
      </c>
      <c r="BL96" s="202" t="str">
        <f t="shared" si="225"/>
        <v>0</v>
      </c>
      <c r="BM96" s="202" t="str">
        <f t="shared" si="226"/>
        <v>0</v>
      </c>
      <c r="BN96" s="202" t="str">
        <f t="shared" si="227"/>
        <v>0</v>
      </c>
      <c r="BO96" s="202" t="str">
        <f t="shared" si="228"/>
        <v>0</v>
      </c>
      <c r="BP96" s="202" t="str">
        <f t="shared" si="229"/>
        <v>0</v>
      </c>
      <c r="BQ96" s="202" t="str">
        <f t="shared" si="230"/>
        <v>0</v>
      </c>
      <c r="BR96" s="202" t="str">
        <f t="shared" si="231"/>
        <v>0</v>
      </c>
      <c r="BS96" s="202" t="str">
        <f t="shared" si="232"/>
        <v>0</v>
      </c>
      <c r="BT96" s="202" t="str">
        <f t="shared" si="233"/>
        <v>0</v>
      </c>
      <c r="BU96" s="202" t="str">
        <f t="shared" si="234"/>
        <v>0</v>
      </c>
      <c r="BV96" s="202" t="str">
        <f t="shared" si="235"/>
        <v>0</v>
      </c>
      <c r="BW96" s="202" t="str">
        <f t="shared" si="236"/>
        <v>0</v>
      </c>
      <c r="BY96" s="176"/>
    </row>
    <row r="97" spans="1:77" s="130" customFormat="1" ht="19.5" thickBot="1">
      <c r="A97" s="168"/>
      <c r="B97" s="108" t="s">
        <v>63</v>
      </c>
      <c r="C97" s="128">
        <v>0.79166666666666663</v>
      </c>
      <c r="D97" s="204" t="s">
        <v>446</v>
      </c>
      <c r="E97" s="128" t="s">
        <v>461</v>
      </c>
      <c r="F97" s="82"/>
      <c r="G97" s="82"/>
      <c r="H97" s="224"/>
      <c r="I97" s="224"/>
      <c r="J97" s="169"/>
      <c r="K97" s="220"/>
      <c r="L97" s="222"/>
      <c r="M97" s="196"/>
      <c r="N97" s="172"/>
      <c r="O97" s="172"/>
      <c r="P97" s="172"/>
      <c r="Q97" s="171"/>
      <c r="R97" s="171"/>
      <c r="S97" s="172"/>
      <c r="T97" s="172"/>
      <c r="U97" s="172"/>
      <c r="V97" s="172"/>
      <c r="W97" s="172"/>
      <c r="X97" s="171"/>
      <c r="Y97" s="171"/>
      <c r="Z97" s="172"/>
      <c r="AA97" s="172"/>
      <c r="AB97" s="172"/>
      <c r="AC97" s="172"/>
      <c r="AD97" s="172"/>
      <c r="AE97" s="171"/>
      <c r="AF97" s="171"/>
      <c r="AG97" s="172"/>
      <c r="AH97" s="172"/>
      <c r="AI97" s="172"/>
      <c r="AJ97" s="172"/>
      <c r="AK97" s="172"/>
      <c r="AL97" s="171"/>
      <c r="AM97" s="171"/>
      <c r="AN97" s="172"/>
      <c r="AO97" s="172"/>
      <c r="AP97" s="172"/>
      <c r="AQ97" s="172"/>
      <c r="AR97" s="172"/>
      <c r="AS97" s="201"/>
      <c r="AT97" s="202">
        <f>COUNTIF($N97:$AR97,"a")</f>
        <v>0</v>
      </c>
      <c r="AU97" s="202">
        <f>COUNTIF($N97:$AR97,"b")</f>
        <v>0</v>
      </c>
      <c r="AV97" s="202">
        <f>COUNTIF($N97:$AR97,"c")</f>
        <v>0</v>
      </c>
      <c r="AW97" s="202">
        <f>COUNTIF($N97:$AR97,"d")</f>
        <v>0</v>
      </c>
      <c r="AX97" s="202">
        <f>COUNTIF($N97:$AR97,"e")</f>
        <v>0</v>
      </c>
      <c r="AY97" s="202">
        <f>COUNTIF($N97:$AR97,"f")</f>
        <v>0</v>
      </c>
      <c r="AZ97" s="202">
        <f>COUNTIF($N97:$AR97,"g")</f>
        <v>0</v>
      </c>
      <c r="BA97" s="202">
        <f>COUNTIF($N97:$AR97,"h")</f>
        <v>0</v>
      </c>
      <c r="BB97" s="202">
        <f>COUNTIF($N97:$AR97,"i")</f>
        <v>0</v>
      </c>
      <c r="BC97" s="202">
        <f>COUNTIF($N97:$AR97,"j")</f>
        <v>0</v>
      </c>
      <c r="BD97" s="202">
        <f>COUNTIF($N97:$AR97,"k")</f>
        <v>0</v>
      </c>
      <c r="BE97" s="202">
        <f>COUNTIF($N97:$AR97,"l")</f>
        <v>0</v>
      </c>
      <c r="BF97" s="202">
        <f>COUNTIF($N97:$AR97,"m")</f>
        <v>0</v>
      </c>
      <c r="BG97" s="202">
        <f>COUNTIF($N97:$AR97,"n")</f>
        <v>0</v>
      </c>
      <c r="BH97" s="202">
        <f>COUNTIF($N97:$AR97,"o")</f>
        <v>0</v>
      </c>
      <c r="BI97" s="202" t="str">
        <f t="shared" si="222"/>
        <v>0</v>
      </c>
      <c r="BJ97" s="202" t="str">
        <f t="shared" si="223"/>
        <v>0</v>
      </c>
      <c r="BK97" s="202" t="str">
        <f t="shared" si="224"/>
        <v>0</v>
      </c>
      <c r="BL97" s="202" t="str">
        <f t="shared" si="225"/>
        <v>0</v>
      </c>
      <c r="BM97" s="202" t="str">
        <f t="shared" si="226"/>
        <v>0</v>
      </c>
      <c r="BN97" s="202" t="str">
        <f t="shared" si="227"/>
        <v>0</v>
      </c>
      <c r="BO97" s="202" t="str">
        <f t="shared" si="228"/>
        <v>0</v>
      </c>
      <c r="BP97" s="202" t="str">
        <f t="shared" si="229"/>
        <v>0</v>
      </c>
      <c r="BQ97" s="202" t="str">
        <f t="shared" si="230"/>
        <v>0</v>
      </c>
      <c r="BR97" s="202" t="str">
        <f t="shared" si="231"/>
        <v>0</v>
      </c>
      <c r="BS97" s="202" t="str">
        <f t="shared" si="232"/>
        <v>0</v>
      </c>
      <c r="BT97" s="202" t="str">
        <f t="shared" si="233"/>
        <v>0</v>
      </c>
      <c r="BU97" s="202" t="str">
        <f t="shared" si="234"/>
        <v>0</v>
      </c>
      <c r="BV97" s="202" t="str">
        <f t="shared" si="235"/>
        <v>0</v>
      </c>
      <c r="BW97" s="202" t="str">
        <f t="shared" si="236"/>
        <v>0</v>
      </c>
      <c r="BY97" s="176"/>
    </row>
    <row r="98" spans="1:77" s="130" customFormat="1" ht="20.100000000000001" customHeight="1" thickBot="1">
      <c r="A98" s="168"/>
      <c r="B98" s="78" t="s">
        <v>64</v>
      </c>
      <c r="C98" s="115">
        <v>0.80902777777777779</v>
      </c>
      <c r="D98" s="115" t="s">
        <v>245</v>
      </c>
      <c r="E98" s="115" t="s">
        <v>264</v>
      </c>
      <c r="F98" s="123">
        <v>600</v>
      </c>
      <c r="G98" s="123">
        <f>$F98*'Campaign Total'!$F$47</f>
        <v>600</v>
      </c>
      <c r="H98" s="226">
        <f>F98/1.95583</f>
        <v>306.77512871773109</v>
      </c>
      <c r="I98" s="226">
        <f>G98/1.95583</f>
        <v>306.77512871773109</v>
      </c>
      <c r="J98" s="169">
        <f>SUM(AT98:BH98)</f>
        <v>0</v>
      </c>
      <c r="K98" s="220">
        <f>SUM(BI98:BW98)</f>
        <v>0</v>
      </c>
      <c r="L98" s="222">
        <f>K98/1.95583</f>
        <v>0</v>
      </c>
      <c r="M98" s="196"/>
      <c r="N98" s="172"/>
      <c r="O98" s="172"/>
      <c r="P98" s="172"/>
      <c r="Q98" s="175"/>
      <c r="R98" s="175"/>
      <c r="S98" s="172"/>
      <c r="T98" s="172"/>
      <c r="U98" s="172"/>
      <c r="V98" s="172"/>
      <c r="W98" s="172"/>
      <c r="X98" s="175"/>
      <c r="Y98" s="175"/>
      <c r="Z98" s="172"/>
      <c r="AA98" s="172"/>
      <c r="AB98" s="172"/>
      <c r="AC98" s="172"/>
      <c r="AD98" s="172"/>
      <c r="AE98" s="175"/>
      <c r="AF98" s="175"/>
      <c r="AG98" s="172"/>
      <c r="AH98" s="172"/>
      <c r="AI98" s="172"/>
      <c r="AJ98" s="172"/>
      <c r="AK98" s="172"/>
      <c r="AL98" s="175"/>
      <c r="AM98" s="175"/>
      <c r="AN98" s="172"/>
      <c r="AO98" s="172"/>
      <c r="AP98" s="172"/>
      <c r="AQ98" s="172"/>
      <c r="AR98" s="172"/>
      <c r="AS98" s="201"/>
      <c r="AT98" s="202">
        <f>COUNTIF($N98:$AR98,"a")</f>
        <v>0</v>
      </c>
      <c r="AU98" s="202">
        <f>COUNTIF($N98:$AR98,"b")</f>
        <v>0</v>
      </c>
      <c r="AV98" s="202">
        <f>COUNTIF($N98:$AR98,"c")</f>
        <v>0</v>
      </c>
      <c r="AW98" s="202">
        <f>COUNTIF($N98:$AR98,"d")</f>
        <v>0</v>
      </c>
      <c r="AX98" s="202">
        <f>COUNTIF($N98:$AR98,"e")</f>
        <v>0</v>
      </c>
      <c r="AY98" s="202">
        <f>COUNTIF($N98:$AR98,"f")</f>
        <v>0</v>
      </c>
      <c r="AZ98" s="202">
        <f>COUNTIF($N98:$AR98,"g")</f>
        <v>0</v>
      </c>
      <c r="BA98" s="202">
        <f>COUNTIF($N98:$AR98,"h")</f>
        <v>0</v>
      </c>
      <c r="BB98" s="202">
        <f>COUNTIF($N98:$AR98,"i")</f>
        <v>0</v>
      </c>
      <c r="BC98" s="202">
        <f>COUNTIF($N98:$AR98,"j")</f>
        <v>0</v>
      </c>
      <c r="BD98" s="202">
        <f>COUNTIF($N98:$AR98,"k")</f>
        <v>0</v>
      </c>
      <c r="BE98" s="202">
        <f>COUNTIF($N98:$AR98,"l")</f>
        <v>0</v>
      </c>
      <c r="BF98" s="202">
        <f>COUNTIF($N98:$AR98,"m")</f>
        <v>0</v>
      </c>
      <c r="BG98" s="202">
        <f>COUNTIF($N98:$AR98,"n")</f>
        <v>0</v>
      </c>
      <c r="BH98" s="202">
        <f>COUNTIF($N98:$AR98,"o")</f>
        <v>0</v>
      </c>
      <c r="BI98" s="202" t="str">
        <f t="shared" si="222"/>
        <v>0</v>
      </c>
      <c r="BJ98" s="202" t="str">
        <f t="shared" si="223"/>
        <v>0</v>
      </c>
      <c r="BK98" s="202" t="str">
        <f t="shared" si="224"/>
        <v>0</v>
      </c>
      <c r="BL98" s="202" t="str">
        <f t="shared" si="225"/>
        <v>0</v>
      </c>
      <c r="BM98" s="202" t="str">
        <f t="shared" si="226"/>
        <v>0</v>
      </c>
      <c r="BN98" s="202" t="str">
        <f t="shared" si="227"/>
        <v>0</v>
      </c>
      <c r="BO98" s="202" t="str">
        <f t="shared" si="228"/>
        <v>0</v>
      </c>
      <c r="BP98" s="202" t="str">
        <f t="shared" si="229"/>
        <v>0</v>
      </c>
      <c r="BQ98" s="202" t="str">
        <f t="shared" si="230"/>
        <v>0</v>
      </c>
      <c r="BR98" s="202" t="str">
        <f t="shared" si="231"/>
        <v>0</v>
      </c>
      <c r="BS98" s="202" t="str">
        <f t="shared" si="232"/>
        <v>0</v>
      </c>
      <c r="BT98" s="202" t="str">
        <f t="shared" si="233"/>
        <v>0</v>
      </c>
      <c r="BU98" s="202" t="str">
        <f t="shared" si="234"/>
        <v>0</v>
      </c>
      <c r="BV98" s="202" t="str">
        <f t="shared" si="235"/>
        <v>0</v>
      </c>
      <c r="BW98" s="202" t="str">
        <f t="shared" si="236"/>
        <v>0</v>
      </c>
      <c r="BY98" s="176"/>
    </row>
    <row r="99" spans="1:77" s="130" customFormat="1" ht="19.5" thickBot="1">
      <c r="A99" s="168"/>
      <c r="B99" s="108" t="s">
        <v>63</v>
      </c>
      <c r="C99" s="128">
        <v>0.8125</v>
      </c>
      <c r="D99" s="128" t="s">
        <v>87</v>
      </c>
      <c r="E99" s="128" t="s">
        <v>463</v>
      </c>
      <c r="F99" s="82"/>
      <c r="G99" s="82"/>
      <c r="H99" s="224"/>
      <c r="I99" s="224"/>
      <c r="J99" s="169"/>
      <c r="K99" s="220"/>
      <c r="L99" s="222"/>
      <c r="M99" s="196"/>
      <c r="N99" s="172"/>
      <c r="O99" s="172"/>
      <c r="P99" s="172"/>
      <c r="Q99" s="171"/>
      <c r="R99" s="171"/>
      <c r="S99" s="172"/>
      <c r="T99" s="172"/>
      <c r="U99" s="172"/>
      <c r="V99" s="172"/>
      <c r="W99" s="172"/>
      <c r="X99" s="171"/>
      <c r="Y99" s="171"/>
      <c r="Z99" s="172"/>
      <c r="AA99" s="172"/>
      <c r="AB99" s="172"/>
      <c r="AC99" s="172"/>
      <c r="AD99" s="172"/>
      <c r="AE99" s="171"/>
      <c r="AF99" s="171"/>
      <c r="AG99" s="172"/>
      <c r="AH99" s="172"/>
      <c r="AI99" s="172"/>
      <c r="AJ99" s="172"/>
      <c r="AK99" s="172"/>
      <c r="AL99" s="171"/>
      <c r="AM99" s="171"/>
      <c r="AN99" s="172"/>
      <c r="AO99" s="172"/>
      <c r="AP99" s="172"/>
      <c r="AQ99" s="172"/>
      <c r="AR99" s="172"/>
      <c r="AS99" s="201"/>
      <c r="AT99" s="202">
        <f>COUNTIF($N99:$AR99,"a")</f>
        <v>0</v>
      </c>
      <c r="AU99" s="202">
        <f>COUNTIF($N99:$AR99,"b")</f>
        <v>0</v>
      </c>
      <c r="AV99" s="202">
        <f>COUNTIF($N99:$AR99,"c")</f>
        <v>0</v>
      </c>
      <c r="AW99" s="202">
        <f>COUNTIF($N99:$AR99,"d")</f>
        <v>0</v>
      </c>
      <c r="AX99" s="202">
        <f>COUNTIF($N99:$AR99,"e")</f>
        <v>0</v>
      </c>
      <c r="AY99" s="202">
        <f>COUNTIF($N99:$AR99,"f")</f>
        <v>0</v>
      </c>
      <c r="AZ99" s="202">
        <f>COUNTIF($N99:$AR99,"g")</f>
        <v>0</v>
      </c>
      <c r="BA99" s="202">
        <f>COUNTIF($N99:$AR99,"h")</f>
        <v>0</v>
      </c>
      <c r="BB99" s="202">
        <f>COUNTIF($N99:$AR99,"i")</f>
        <v>0</v>
      </c>
      <c r="BC99" s="202">
        <f>COUNTIF($N99:$AR99,"j")</f>
        <v>0</v>
      </c>
      <c r="BD99" s="202">
        <f>COUNTIF($N99:$AR99,"k")</f>
        <v>0</v>
      </c>
      <c r="BE99" s="202">
        <f>COUNTIF($N99:$AR99,"l")</f>
        <v>0</v>
      </c>
      <c r="BF99" s="202">
        <f>COUNTIF($N99:$AR99,"m")</f>
        <v>0</v>
      </c>
      <c r="BG99" s="202">
        <f>COUNTIF($N99:$AR99,"n")</f>
        <v>0</v>
      </c>
      <c r="BH99" s="202">
        <f>COUNTIF($N99:$AR99,"o")</f>
        <v>0</v>
      </c>
      <c r="BI99" s="202" t="str">
        <f t="shared" ref="BI99" si="333">IF(AT99&gt;0,($G99*AT99*$F$14),"0")</f>
        <v>0</v>
      </c>
      <c r="BJ99" s="202" t="str">
        <f t="shared" ref="BJ99" si="334">IF(AU99&gt;0,($G99*AU99*$F$15),"0")</f>
        <v>0</v>
      </c>
      <c r="BK99" s="202" t="str">
        <f t="shared" ref="BK99" si="335">IF(AV99&gt;0,($G99*AV99*$F$16),"0")</f>
        <v>0</v>
      </c>
      <c r="BL99" s="202" t="str">
        <f t="shared" ref="BL99" si="336">IF(AW99&gt;0,($G99*AW99*$F$17),"0")</f>
        <v>0</v>
      </c>
      <c r="BM99" s="202" t="str">
        <f t="shared" ref="BM99" si="337">IF(AX99&gt;0,($G99*AX99*$F$18),"0")</f>
        <v>0</v>
      </c>
      <c r="BN99" s="202" t="str">
        <f t="shared" ref="BN99" si="338">IF(AY99&gt;0,($G99*AY99*$F$19),"0")</f>
        <v>0</v>
      </c>
      <c r="BO99" s="202" t="str">
        <f t="shared" ref="BO99" si="339">IF(AZ99&gt;0,($G99*AZ99*$F$20),"0")</f>
        <v>0</v>
      </c>
      <c r="BP99" s="202" t="str">
        <f t="shared" ref="BP99" si="340">IF(BA99&gt;0,($G99*BA99*$F$21),"0")</f>
        <v>0</v>
      </c>
      <c r="BQ99" s="202" t="str">
        <f t="shared" ref="BQ99" si="341">IF(BB99&gt;0,($G99*BB99*$F$22),"0")</f>
        <v>0</v>
      </c>
      <c r="BR99" s="202" t="str">
        <f t="shared" ref="BR99" si="342">IF(BC99&gt;0,($G99*BC99*$F$23),"0")</f>
        <v>0</v>
      </c>
      <c r="BS99" s="202" t="str">
        <f t="shared" ref="BS99" si="343">IF(BD99&gt;0,($G99*BD99*$F$24),"0")</f>
        <v>0</v>
      </c>
      <c r="BT99" s="202" t="str">
        <f t="shared" ref="BT99" si="344">IF(BE99&gt;0,($G99*BE99*$F$25),"0")</f>
        <v>0</v>
      </c>
      <c r="BU99" s="202" t="str">
        <f t="shared" ref="BU99" si="345">IF(BF99&gt;0,($G99*BF99*$F$26),"0")</f>
        <v>0</v>
      </c>
      <c r="BV99" s="202" t="str">
        <f t="shared" ref="BV99" si="346">IF(BG99&gt;0,($G99*BG99*$F$27),"0")</f>
        <v>0</v>
      </c>
      <c r="BW99" s="202" t="str">
        <f t="shared" ref="BW99" si="347">IF(BH99&gt;0,($G99*BH99*$F$28),"0")</f>
        <v>0</v>
      </c>
      <c r="BY99" s="176"/>
    </row>
    <row r="100" spans="1:77" s="130" customFormat="1" ht="20.100000000000001" customHeight="1" thickBot="1">
      <c r="A100" s="168"/>
      <c r="B100" s="78" t="s">
        <v>64</v>
      </c>
      <c r="C100" s="115">
        <v>0.82638888888888884</v>
      </c>
      <c r="D100" s="115" t="s">
        <v>246</v>
      </c>
      <c r="E100" s="115" t="s">
        <v>265</v>
      </c>
      <c r="F100" s="123">
        <v>550</v>
      </c>
      <c r="G100" s="123">
        <f>$F100*'Campaign Total'!$F$47</f>
        <v>550</v>
      </c>
      <c r="H100" s="226">
        <f>F100/1.95583</f>
        <v>281.21053465792016</v>
      </c>
      <c r="I100" s="226">
        <f>G100/1.95583</f>
        <v>281.21053465792016</v>
      </c>
      <c r="J100" s="169">
        <f>SUM(AT100:BH100)</f>
        <v>0</v>
      </c>
      <c r="K100" s="220">
        <f>SUM(BI100:BW100)</f>
        <v>0</v>
      </c>
      <c r="L100" s="222">
        <f>K100/1.95583</f>
        <v>0</v>
      </c>
      <c r="M100" s="196"/>
      <c r="N100" s="172"/>
      <c r="O100" s="172"/>
      <c r="P100" s="172"/>
      <c r="Q100" s="175"/>
      <c r="R100" s="175"/>
      <c r="S100" s="172"/>
      <c r="T100" s="172"/>
      <c r="U100" s="172"/>
      <c r="V100" s="172"/>
      <c r="W100" s="172"/>
      <c r="X100" s="175"/>
      <c r="Y100" s="175"/>
      <c r="Z100" s="172"/>
      <c r="AA100" s="172"/>
      <c r="AB100" s="172"/>
      <c r="AC100" s="172"/>
      <c r="AD100" s="172"/>
      <c r="AE100" s="175"/>
      <c r="AF100" s="175"/>
      <c r="AG100" s="172"/>
      <c r="AH100" s="172"/>
      <c r="AI100" s="172"/>
      <c r="AJ100" s="172"/>
      <c r="AK100" s="172"/>
      <c r="AL100" s="175"/>
      <c r="AM100" s="175"/>
      <c r="AN100" s="172"/>
      <c r="AO100" s="172"/>
      <c r="AP100" s="172"/>
      <c r="AQ100" s="172"/>
      <c r="AR100" s="172"/>
      <c r="AS100" s="201"/>
      <c r="AT100" s="202">
        <f>COUNTIF($N100:$AR100,"a")</f>
        <v>0</v>
      </c>
      <c r="AU100" s="202">
        <f>COUNTIF($N100:$AR100,"b")</f>
        <v>0</v>
      </c>
      <c r="AV100" s="202">
        <f>COUNTIF($N100:$AR100,"c")</f>
        <v>0</v>
      </c>
      <c r="AW100" s="202">
        <f>COUNTIF($N100:$AR100,"d")</f>
        <v>0</v>
      </c>
      <c r="AX100" s="202">
        <f>COUNTIF($N100:$AR100,"e")</f>
        <v>0</v>
      </c>
      <c r="AY100" s="202">
        <f>COUNTIF($N100:$AR100,"f")</f>
        <v>0</v>
      </c>
      <c r="AZ100" s="202">
        <f>COUNTIF($N100:$AR100,"g")</f>
        <v>0</v>
      </c>
      <c r="BA100" s="202">
        <f>COUNTIF($N100:$AR100,"h")</f>
        <v>0</v>
      </c>
      <c r="BB100" s="202">
        <f>COUNTIF($N100:$AR100,"i")</f>
        <v>0</v>
      </c>
      <c r="BC100" s="202">
        <f>COUNTIF($N100:$AR100,"j")</f>
        <v>0</v>
      </c>
      <c r="BD100" s="202">
        <f>COUNTIF($N100:$AR100,"k")</f>
        <v>0</v>
      </c>
      <c r="BE100" s="202">
        <f>COUNTIF($N100:$AR100,"l")</f>
        <v>0</v>
      </c>
      <c r="BF100" s="202">
        <f>COUNTIF($N100:$AR100,"m")</f>
        <v>0</v>
      </c>
      <c r="BG100" s="202">
        <f>COUNTIF($N100:$AR100,"n")</f>
        <v>0</v>
      </c>
      <c r="BH100" s="202">
        <f>COUNTIF($N100:$AR100,"o")</f>
        <v>0</v>
      </c>
      <c r="BI100" s="202" t="str">
        <f t="shared" si="222"/>
        <v>0</v>
      </c>
      <c r="BJ100" s="202" t="str">
        <f t="shared" si="223"/>
        <v>0</v>
      </c>
      <c r="BK100" s="202" t="str">
        <f t="shared" si="224"/>
        <v>0</v>
      </c>
      <c r="BL100" s="202" t="str">
        <f t="shared" si="225"/>
        <v>0</v>
      </c>
      <c r="BM100" s="202" t="str">
        <f t="shared" si="226"/>
        <v>0</v>
      </c>
      <c r="BN100" s="202" t="str">
        <f t="shared" si="227"/>
        <v>0</v>
      </c>
      <c r="BO100" s="202" t="str">
        <f t="shared" si="228"/>
        <v>0</v>
      </c>
      <c r="BP100" s="202" t="str">
        <f t="shared" si="229"/>
        <v>0</v>
      </c>
      <c r="BQ100" s="202" t="str">
        <f t="shared" si="230"/>
        <v>0</v>
      </c>
      <c r="BR100" s="202" t="str">
        <f t="shared" si="231"/>
        <v>0</v>
      </c>
      <c r="BS100" s="202" t="str">
        <f t="shared" si="232"/>
        <v>0</v>
      </c>
      <c r="BT100" s="202" t="str">
        <f t="shared" si="233"/>
        <v>0</v>
      </c>
      <c r="BU100" s="202" t="str">
        <f t="shared" si="234"/>
        <v>0</v>
      </c>
      <c r="BV100" s="202" t="str">
        <f t="shared" si="235"/>
        <v>0</v>
      </c>
      <c r="BW100" s="202" t="str">
        <f t="shared" si="236"/>
        <v>0</v>
      </c>
      <c r="BY100" s="176"/>
    </row>
    <row r="101" spans="1:77" s="130" customFormat="1" ht="20.100000000000001" customHeight="1" thickBot="1">
      <c r="A101" s="168"/>
      <c r="B101" s="108" t="s">
        <v>63</v>
      </c>
      <c r="C101" s="128">
        <v>0.82986111111111116</v>
      </c>
      <c r="D101" s="128" t="s">
        <v>87</v>
      </c>
      <c r="E101" s="128" t="s">
        <v>463</v>
      </c>
      <c r="F101" s="82"/>
      <c r="G101" s="82"/>
      <c r="H101" s="224"/>
      <c r="I101" s="224"/>
      <c r="J101" s="169"/>
      <c r="K101" s="220"/>
      <c r="L101" s="222"/>
      <c r="M101" s="196"/>
      <c r="N101" s="172"/>
      <c r="O101" s="172"/>
      <c r="P101" s="172"/>
      <c r="Q101" s="171"/>
      <c r="R101" s="171"/>
      <c r="S101" s="172"/>
      <c r="T101" s="172"/>
      <c r="U101" s="172"/>
      <c r="V101" s="172"/>
      <c r="W101" s="172"/>
      <c r="X101" s="171"/>
      <c r="Y101" s="171"/>
      <c r="Z101" s="172"/>
      <c r="AA101" s="172"/>
      <c r="AB101" s="172"/>
      <c r="AC101" s="172"/>
      <c r="AD101" s="172"/>
      <c r="AE101" s="171"/>
      <c r="AF101" s="171"/>
      <c r="AG101" s="172"/>
      <c r="AH101" s="172"/>
      <c r="AI101" s="172"/>
      <c r="AJ101" s="172"/>
      <c r="AK101" s="172"/>
      <c r="AL101" s="171"/>
      <c r="AM101" s="171"/>
      <c r="AN101" s="172"/>
      <c r="AO101" s="172"/>
      <c r="AP101" s="172"/>
      <c r="AQ101" s="172"/>
      <c r="AR101" s="172"/>
      <c r="AS101" s="201"/>
      <c r="AT101" s="202">
        <f>COUNTIF($N101:$AR101,"a")</f>
        <v>0</v>
      </c>
      <c r="AU101" s="202">
        <f>COUNTIF($N101:$AR101,"b")</f>
        <v>0</v>
      </c>
      <c r="AV101" s="202">
        <f>COUNTIF($N101:$AR101,"c")</f>
        <v>0</v>
      </c>
      <c r="AW101" s="202">
        <f>COUNTIF($N101:$AR101,"d")</f>
        <v>0</v>
      </c>
      <c r="AX101" s="202">
        <f>COUNTIF($N101:$AR101,"e")</f>
        <v>0</v>
      </c>
      <c r="AY101" s="202">
        <f>COUNTIF($N101:$AR101,"f")</f>
        <v>0</v>
      </c>
      <c r="AZ101" s="202">
        <f>COUNTIF($N101:$AR101,"g")</f>
        <v>0</v>
      </c>
      <c r="BA101" s="202">
        <f>COUNTIF($N101:$AR101,"h")</f>
        <v>0</v>
      </c>
      <c r="BB101" s="202">
        <f>COUNTIF($N101:$AR101,"i")</f>
        <v>0</v>
      </c>
      <c r="BC101" s="202">
        <f>COUNTIF($N101:$AR101,"j")</f>
        <v>0</v>
      </c>
      <c r="BD101" s="202">
        <f>COUNTIF($N101:$AR101,"k")</f>
        <v>0</v>
      </c>
      <c r="BE101" s="202">
        <f>COUNTIF($N101:$AR101,"l")</f>
        <v>0</v>
      </c>
      <c r="BF101" s="202">
        <f>COUNTIF($N101:$AR101,"m")</f>
        <v>0</v>
      </c>
      <c r="BG101" s="202">
        <f>COUNTIF($N101:$AR101,"n")</f>
        <v>0</v>
      </c>
      <c r="BH101" s="202">
        <f>COUNTIF($N101:$AR101,"o")</f>
        <v>0</v>
      </c>
      <c r="BI101" s="202" t="str">
        <f t="shared" si="222"/>
        <v>0</v>
      </c>
      <c r="BJ101" s="202" t="str">
        <f t="shared" si="223"/>
        <v>0</v>
      </c>
      <c r="BK101" s="202" t="str">
        <f t="shared" si="224"/>
        <v>0</v>
      </c>
      <c r="BL101" s="202" t="str">
        <f t="shared" si="225"/>
        <v>0</v>
      </c>
      <c r="BM101" s="202" t="str">
        <f t="shared" si="226"/>
        <v>0</v>
      </c>
      <c r="BN101" s="202" t="str">
        <f t="shared" si="227"/>
        <v>0</v>
      </c>
      <c r="BO101" s="202" t="str">
        <f t="shared" si="228"/>
        <v>0</v>
      </c>
      <c r="BP101" s="202" t="str">
        <f t="shared" si="229"/>
        <v>0</v>
      </c>
      <c r="BQ101" s="202" t="str">
        <f t="shared" si="230"/>
        <v>0</v>
      </c>
      <c r="BR101" s="202" t="str">
        <f t="shared" si="231"/>
        <v>0</v>
      </c>
      <c r="BS101" s="202" t="str">
        <f t="shared" si="232"/>
        <v>0</v>
      </c>
      <c r="BT101" s="202" t="str">
        <f t="shared" si="233"/>
        <v>0</v>
      </c>
      <c r="BU101" s="202" t="str">
        <f t="shared" si="234"/>
        <v>0</v>
      </c>
      <c r="BV101" s="202" t="str">
        <f t="shared" si="235"/>
        <v>0</v>
      </c>
      <c r="BW101" s="202" t="str">
        <f t="shared" si="236"/>
        <v>0</v>
      </c>
      <c r="BY101" s="176"/>
    </row>
    <row r="102" spans="1:77" s="130" customFormat="1" ht="19.5" customHeight="1" thickBot="1">
      <c r="A102" s="168"/>
      <c r="B102" s="78" t="s">
        <v>64</v>
      </c>
      <c r="C102" s="115">
        <v>0.84375</v>
      </c>
      <c r="D102" s="115" t="s">
        <v>309</v>
      </c>
      <c r="E102" s="115" t="s">
        <v>266</v>
      </c>
      <c r="F102" s="123">
        <v>550</v>
      </c>
      <c r="G102" s="123">
        <f>$F102*'Campaign Total'!$F$47</f>
        <v>550</v>
      </c>
      <c r="H102" s="226">
        <f>F102/1.95583</f>
        <v>281.21053465792016</v>
      </c>
      <c r="I102" s="226">
        <f>G102/1.95583</f>
        <v>281.21053465792016</v>
      </c>
      <c r="J102" s="169">
        <f t="shared" ref="J102" si="348">SUM(AT102:BH102)</f>
        <v>0</v>
      </c>
      <c r="K102" s="220">
        <f t="shared" ref="K102" si="349">SUM(BI102:BW102)</f>
        <v>0</v>
      </c>
      <c r="L102" s="222">
        <f>K102/1.95583</f>
        <v>0</v>
      </c>
      <c r="M102" s="196"/>
      <c r="N102" s="172"/>
      <c r="O102" s="172"/>
      <c r="P102" s="172"/>
      <c r="Q102" s="175"/>
      <c r="R102" s="175"/>
      <c r="S102" s="172"/>
      <c r="T102" s="172"/>
      <c r="U102" s="172"/>
      <c r="V102" s="172"/>
      <c r="W102" s="172"/>
      <c r="X102" s="175"/>
      <c r="Y102" s="175"/>
      <c r="Z102" s="172"/>
      <c r="AA102" s="172"/>
      <c r="AB102" s="172"/>
      <c r="AC102" s="172"/>
      <c r="AD102" s="172"/>
      <c r="AE102" s="175"/>
      <c r="AF102" s="175"/>
      <c r="AG102" s="172"/>
      <c r="AH102" s="172"/>
      <c r="AI102" s="172"/>
      <c r="AJ102" s="172"/>
      <c r="AK102" s="172"/>
      <c r="AL102" s="175"/>
      <c r="AM102" s="175"/>
      <c r="AN102" s="172"/>
      <c r="AO102" s="172"/>
      <c r="AP102" s="172"/>
      <c r="AQ102" s="172"/>
      <c r="AR102" s="172"/>
      <c r="AS102" s="201"/>
      <c r="AT102" s="202">
        <f>COUNTIF($N102:$AR102,"a")</f>
        <v>0</v>
      </c>
      <c r="AU102" s="202">
        <f>COUNTIF($N102:$AR102,"b")</f>
        <v>0</v>
      </c>
      <c r="AV102" s="202">
        <f>COUNTIF($N102:$AR102,"c")</f>
        <v>0</v>
      </c>
      <c r="AW102" s="202">
        <f>COUNTIF($N102:$AR102,"d")</f>
        <v>0</v>
      </c>
      <c r="AX102" s="202">
        <f>COUNTIF($N102:$AR102,"e")</f>
        <v>0</v>
      </c>
      <c r="AY102" s="202">
        <f>COUNTIF($N102:$AR102,"f")</f>
        <v>0</v>
      </c>
      <c r="AZ102" s="202">
        <f>COUNTIF($N102:$AR102,"g")</f>
        <v>0</v>
      </c>
      <c r="BA102" s="202">
        <f>COUNTIF($N102:$AR102,"h")</f>
        <v>0</v>
      </c>
      <c r="BB102" s="202">
        <f>COUNTIF($N102:$AR102,"i")</f>
        <v>0</v>
      </c>
      <c r="BC102" s="202">
        <f>COUNTIF($N102:$AR102,"j")</f>
        <v>0</v>
      </c>
      <c r="BD102" s="202">
        <f>COUNTIF($N102:$AR102,"k")</f>
        <v>0</v>
      </c>
      <c r="BE102" s="202">
        <f>COUNTIF($N102:$AR102,"l")</f>
        <v>0</v>
      </c>
      <c r="BF102" s="202">
        <f>COUNTIF($N102:$AR102,"m")</f>
        <v>0</v>
      </c>
      <c r="BG102" s="202">
        <f>COUNTIF($N102:$AR102,"n")</f>
        <v>0</v>
      </c>
      <c r="BH102" s="202">
        <f>COUNTIF($N102:$AR102,"o")</f>
        <v>0</v>
      </c>
      <c r="BI102" s="202" t="str">
        <f t="shared" si="222"/>
        <v>0</v>
      </c>
      <c r="BJ102" s="202" t="str">
        <f t="shared" si="223"/>
        <v>0</v>
      </c>
      <c r="BK102" s="202" t="str">
        <f t="shared" si="224"/>
        <v>0</v>
      </c>
      <c r="BL102" s="202" t="str">
        <f t="shared" si="225"/>
        <v>0</v>
      </c>
      <c r="BM102" s="202" t="str">
        <f t="shared" si="226"/>
        <v>0</v>
      </c>
      <c r="BN102" s="202" t="str">
        <f t="shared" si="227"/>
        <v>0</v>
      </c>
      <c r="BO102" s="202" t="str">
        <f t="shared" si="228"/>
        <v>0</v>
      </c>
      <c r="BP102" s="202" t="str">
        <f t="shared" si="229"/>
        <v>0</v>
      </c>
      <c r="BQ102" s="202" t="str">
        <f t="shared" si="230"/>
        <v>0</v>
      </c>
      <c r="BR102" s="202" t="str">
        <f t="shared" si="231"/>
        <v>0</v>
      </c>
      <c r="BS102" s="202" t="str">
        <f t="shared" si="232"/>
        <v>0</v>
      </c>
      <c r="BT102" s="202" t="str">
        <f t="shared" si="233"/>
        <v>0</v>
      </c>
      <c r="BU102" s="202" t="str">
        <f t="shared" si="234"/>
        <v>0</v>
      </c>
      <c r="BV102" s="202" t="str">
        <f t="shared" si="235"/>
        <v>0</v>
      </c>
      <c r="BW102" s="202" t="str">
        <f t="shared" si="236"/>
        <v>0</v>
      </c>
      <c r="BY102" s="176"/>
    </row>
    <row r="103" spans="1:77" s="130" customFormat="1" ht="19.5" customHeight="1" thickBot="1">
      <c r="A103" s="168"/>
      <c r="B103" s="108" t="s">
        <v>63</v>
      </c>
      <c r="C103" s="128">
        <v>0.84722222222222221</v>
      </c>
      <c r="D103" s="128" t="s">
        <v>87</v>
      </c>
      <c r="E103" s="128" t="s">
        <v>463</v>
      </c>
      <c r="F103" s="82"/>
      <c r="G103" s="82"/>
      <c r="H103" s="224"/>
      <c r="I103" s="224"/>
      <c r="J103" s="169"/>
      <c r="K103" s="220"/>
      <c r="L103" s="222"/>
      <c r="M103" s="196"/>
      <c r="N103" s="172"/>
      <c r="O103" s="172"/>
      <c r="P103" s="172"/>
      <c r="Q103" s="171"/>
      <c r="R103" s="171"/>
      <c r="S103" s="172"/>
      <c r="T103" s="172"/>
      <c r="U103" s="172"/>
      <c r="V103" s="172"/>
      <c r="W103" s="172"/>
      <c r="X103" s="171"/>
      <c r="Y103" s="171"/>
      <c r="Z103" s="172"/>
      <c r="AA103" s="172"/>
      <c r="AB103" s="172"/>
      <c r="AC103" s="172"/>
      <c r="AD103" s="172"/>
      <c r="AE103" s="171"/>
      <c r="AF103" s="171"/>
      <c r="AG103" s="172"/>
      <c r="AH103" s="172"/>
      <c r="AI103" s="172"/>
      <c r="AJ103" s="172"/>
      <c r="AK103" s="172"/>
      <c r="AL103" s="171"/>
      <c r="AM103" s="171"/>
      <c r="AN103" s="172"/>
      <c r="AO103" s="172"/>
      <c r="AP103" s="172"/>
      <c r="AQ103" s="172"/>
      <c r="AR103" s="172"/>
      <c r="AS103" s="201"/>
      <c r="AT103" s="202">
        <f>COUNTIF($N103:$AR103,"a")</f>
        <v>0</v>
      </c>
      <c r="AU103" s="202">
        <f>COUNTIF($N103:$AR103,"b")</f>
        <v>0</v>
      </c>
      <c r="AV103" s="202">
        <f>COUNTIF($N103:$AR103,"c")</f>
        <v>0</v>
      </c>
      <c r="AW103" s="202">
        <f>COUNTIF($N103:$AR103,"d")</f>
        <v>0</v>
      </c>
      <c r="AX103" s="202">
        <f>COUNTIF($N103:$AR103,"e")</f>
        <v>0</v>
      </c>
      <c r="AY103" s="202">
        <f>COUNTIF($N103:$AR103,"f")</f>
        <v>0</v>
      </c>
      <c r="AZ103" s="202">
        <f>COUNTIF($N103:$AR103,"g")</f>
        <v>0</v>
      </c>
      <c r="BA103" s="202">
        <f>COUNTIF($N103:$AR103,"h")</f>
        <v>0</v>
      </c>
      <c r="BB103" s="202">
        <f>COUNTIF($N103:$AR103,"i")</f>
        <v>0</v>
      </c>
      <c r="BC103" s="202">
        <f>COUNTIF($N103:$AR103,"j")</f>
        <v>0</v>
      </c>
      <c r="BD103" s="202">
        <f>COUNTIF($N103:$AR103,"k")</f>
        <v>0</v>
      </c>
      <c r="BE103" s="202">
        <f>COUNTIF($N103:$AR103,"l")</f>
        <v>0</v>
      </c>
      <c r="BF103" s="202">
        <f>COUNTIF($N103:$AR103,"m")</f>
        <v>0</v>
      </c>
      <c r="BG103" s="202">
        <f>COUNTIF($N103:$AR103,"n")</f>
        <v>0</v>
      </c>
      <c r="BH103" s="202">
        <f>COUNTIF($N103:$AR103,"o")</f>
        <v>0</v>
      </c>
      <c r="BI103" s="202" t="str">
        <f t="shared" ref="BI103" si="350">IF(AT103&gt;0,($G103*AT103*$F$14),"0")</f>
        <v>0</v>
      </c>
      <c r="BJ103" s="202" t="str">
        <f t="shared" ref="BJ103" si="351">IF(AU103&gt;0,($G103*AU103*$F$15),"0")</f>
        <v>0</v>
      </c>
      <c r="BK103" s="202" t="str">
        <f t="shared" ref="BK103" si="352">IF(AV103&gt;0,($G103*AV103*$F$16),"0")</f>
        <v>0</v>
      </c>
      <c r="BL103" s="202" t="str">
        <f t="shared" ref="BL103" si="353">IF(AW103&gt;0,($G103*AW103*$F$17),"0")</f>
        <v>0</v>
      </c>
      <c r="BM103" s="202" t="str">
        <f t="shared" ref="BM103" si="354">IF(AX103&gt;0,($G103*AX103*$F$18),"0")</f>
        <v>0</v>
      </c>
      <c r="BN103" s="202" t="str">
        <f t="shared" ref="BN103" si="355">IF(AY103&gt;0,($G103*AY103*$F$19),"0")</f>
        <v>0</v>
      </c>
      <c r="BO103" s="202" t="str">
        <f t="shared" ref="BO103" si="356">IF(AZ103&gt;0,($G103*AZ103*$F$20),"0")</f>
        <v>0</v>
      </c>
      <c r="BP103" s="202" t="str">
        <f t="shared" ref="BP103" si="357">IF(BA103&gt;0,($G103*BA103*$F$21),"0")</f>
        <v>0</v>
      </c>
      <c r="BQ103" s="202" t="str">
        <f t="shared" ref="BQ103" si="358">IF(BB103&gt;0,($G103*BB103*$F$22),"0")</f>
        <v>0</v>
      </c>
      <c r="BR103" s="202" t="str">
        <f t="shared" ref="BR103" si="359">IF(BC103&gt;0,($G103*BC103*$F$23),"0")</f>
        <v>0</v>
      </c>
      <c r="BS103" s="202" t="str">
        <f t="shared" ref="BS103" si="360">IF(BD103&gt;0,($G103*BD103*$F$24),"0")</f>
        <v>0</v>
      </c>
      <c r="BT103" s="202" t="str">
        <f t="shared" ref="BT103" si="361">IF(BE103&gt;0,($G103*BE103*$F$25),"0")</f>
        <v>0</v>
      </c>
      <c r="BU103" s="202" t="str">
        <f t="shared" ref="BU103" si="362">IF(BF103&gt;0,($G103*BF103*$F$26),"0")</f>
        <v>0</v>
      </c>
      <c r="BV103" s="202" t="str">
        <f t="shared" ref="BV103" si="363">IF(BG103&gt;0,($G103*BG103*$F$27),"0")</f>
        <v>0</v>
      </c>
      <c r="BW103" s="202" t="str">
        <f t="shared" ref="BW103" si="364">IF(BH103&gt;0,($G103*BH103*$F$28),"0")</f>
        <v>0</v>
      </c>
      <c r="BY103" s="176"/>
    </row>
    <row r="104" spans="1:77" s="130" customFormat="1" ht="20.100000000000001" customHeight="1" thickBot="1">
      <c r="A104" s="168"/>
      <c r="B104" s="108" t="s">
        <v>63</v>
      </c>
      <c r="C104" s="128">
        <v>0.85416666666666663</v>
      </c>
      <c r="D104" s="258" t="s">
        <v>462</v>
      </c>
      <c r="E104" s="259"/>
      <c r="F104" s="82"/>
      <c r="G104" s="82"/>
      <c r="H104" s="224"/>
      <c r="I104" s="224"/>
      <c r="J104" s="169"/>
      <c r="K104" s="220"/>
      <c r="L104" s="222"/>
      <c r="M104" s="196"/>
      <c r="N104" s="172"/>
      <c r="O104" s="172"/>
      <c r="P104" s="172"/>
      <c r="Q104" s="171"/>
      <c r="R104" s="171"/>
      <c r="S104" s="172"/>
      <c r="T104" s="172"/>
      <c r="U104" s="172"/>
      <c r="V104" s="172"/>
      <c r="W104" s="172"/>
      <c r="X104" s="171"/>
      <c r="Y104" s="171"/>
      <c r="Z104" s="172"/>
      <c r="AA104" s="172"/>
      <c r="AB104" s="172"/>
      <c r="AC104" s="172"/>
      <c r="AD104" s="172"/>
      <c r="AE104" s="171"/>
      <c r="AF104" s="171"/>
      <c r="AG104" s="172"/>
      <c r="AH104" s="172"/>
      <c r="AI104" s="172"/>
      <c r="AJ104" s="172"/>
      <c r="AK104" s="172"/>
      <c r="AL104" s="171"/>
      <c r="AM104" s="171"/>
      <c r="AN104" s="172"/>
      <c r="AO104" s="172"/>
      <c r="AP104" s="172"/>
      <c r="AQ104" s="172"/>
      <c r="AR104" s="172"/>
      <c r="AS104" s="201"/>
      <c r="AT104" s="202">
        <f>COUNTIF($N104:$AR104,"a")</f>
        <v>0</v>
      </c>
      <c r="AU104" s="202">
        <f>COUNTIF($N104:$AR104,"b")</f>
        <v>0</v>
      </c>
      <c r="AV104" s="202">
        <f>COUNTIF($N104:$AR104,"c")</f>
        <v>0</v>
      </c>
      <c r="AW104" s="202">
        <f>COUNTIF($N104:$AR104,"d")</f>
        <v>0</v>
      </c>
      <c r="AX104" s="202">
        <f>COUNTIF($N104:$AR104,"e")</f>
        <v>0</v>
      </c>
      <c r="AY104" s="202">
        <f>COUNTIF($N104:$AR104,"f")</f>
        <v>0</v>
      </c>
      <c r="AZ104" s="202">
        <f>COUNTIF($N104:$AR104,"g")</f>
        <v>0</v>
      </c>
      <c r="BA104" s="202">
        <f>COUNTIF($N104:$AR104,"h")</f>
        <v>0</v>
      </c>
      <c r="BB104" s="202">
        <f>COUNTIF($N104:$AR104,"i")</f>
        <v>0</v>
      </c>
      <c r="BC104" s="202">
        <f>COUNTIF($N104:$AR104,"j")</f>
        <v>0</v>
      </c>
      <c r="BD104" s="202">
        <f>COUNTIF($N104:$AR104,"k")</f>
        <v>0</v>
      </c>
      <c r="BE104" s="202">
        <f>COUNTIF($N104:$AR104,"l")</f>
        <v>0</v>
      </c>
      <c r="BF104" s="202">
        <f>COUNTIF($N104:$AR104,"m")</f>
        <v>0</v>
      </c>
      <c r="BG104" s="202">
        <f>COUNTIF($N104:$AR104,"n")</f>
        <v>0</v>
      </c>
      <c r="BH104" s="202">
        <f>COUNTIF($N104:$AR104,"o")</f>
        <v>0</v>
      </c>
      <c r="BI104" s="202" t="str">
        <f t="shared" si="222"/>
        <v>0</v>
      </c>
      <c r="BJ104" s="202" t="str">
        <f t="shared" si="223"/>
        <v>0</v>
      </c>
      <c r="BK104" s="202" t="str">
        <f t="shared" si="224"/>
        <v>0</v>
      </c>
      <c r="BL104" s="202" t="str">
        <f t="shared" si="225"/>
        <v>0</v>
      </c>
      <c r="BM104" s="202" t="str">
        <f t="shared" si="226"/>
        <v>0</v>
      </c>
      <c r="BN104" s="202" t="str">
        <f t="shared" si="227"/>
        <v>0</v>
      </c>
      <c r="BO104" s="202" t="str">
        <f t="shared" si="228"/>
        <v>0</v>
      </c>
      <c r="BP104" s="202" t="str">
        <f t="shared" si="229"/>
        <v>0</v>
      </c>
      <c r="BQ104" s="202" t="str">
        <f t="shared" si="230"/>
        <v>0</v>
      </c>
      <c r="BR104" s="202" t="str">
        <f t="shared" si="231"/>
        <v>0</v>
      </c>
      <c r="BS104" s="202" t="str">
        <f t="shared" si="232"/>
        <v>0</v>
      </c>
      <c r="BT104" s="202" t="str">
        <f t="shared" si="233"/>
        <v>0</v>
      </c>
      <c r="BU104" s="202" t="str">
        <f t="shared" si="234"/>
        <v>0</v>
      </c>
      <c r="BV104" s="202" t="str">
        <f t="shared" si="235"/>
        <v>0</v>
      </c>
      <c r="BW104" s="202" t="str">
        <f t="shared" si="236"/>
        <v>0</v>
      </c>
      <c r="BY104" s="176"/>
    </row>
    <row r="105" spans="1:77" s="130" customFormat="1" ht="19.5" customHeight="1" thickBot="1">
      <c r="A105" s="168"/>
      <c r="B105" s="78" t="s">
        <v>64</v>
      </c>
      <c r="C105" s="115">
        <v>0.86805555555555547</v>
      </c>
      <c r="D105" s="115" t="s">
        <v>247</v>
      </c>
      <c r="E105" s="124" t="s">
        <v>267</v>
      </c>
      <c r="F105" s="123">
        <v>580</v>
      </c>
      <c r="G105" s="123">
        <f>$F105*'Campaign Total'!$F$47</f>
        <v>580</v>
      </c>
      <c r="H105" s="226">
        <f>F105/1.95583</f>
        <v>296.54929109380674</v>
      </c>
      <c r="I105" s="226">
        <f>G105/1.95583</f>
        <v>296.54929109380674</v>
      </c>
      <c r="J105" s="169">
        <f>SUM(AT105:BH105)</f>
        <v>0</v>
      </c>
      <c r="K105" s="220">
        <f>SUM(BI105:BW105)</f>
        <v>0</v>
      </c>
      <c r="L105" s="222">
        <f>K105/1.95583</f>
        <v>0</v>
      </c>
      <c r="M105" s="196"/>
      <c r="N105" s="172"/>
      <c r="O105" s="172"/>
      <c r="P105" s="172"/>
      <c r="Q105" s="175"/>
      <c r="R105" s="175"/>
      <c r="S105" s="172"/>
      <c r="T105" s="172"/>
      <c r="U105" s="172"/>
      <c r="V105" s="172"/>
      <c r="W105" s="172"/>
      <c r="X105" s="175"/>
      <c r="Y105" s="175"/>
      <c r="Z105" s="172"/>
      <c r="AA105" s="172"/>
      <c r="AB105" s="172"/>
      <c r="AC105" s="172"/>
      <c r="AD105" s="172"/>
      <c r="AE105" s="175"/>
      <c r="AF105" s="175"/>
      <c r="AG105" s="172"/>
      <c r="AH105" s="172"/>
      <c r="AI105" s="172"/>
      <c r="AJ105" s="172"/>
      <c r="AK105" s="172"/>
      <c r="AL105" s="175"/>
      <c r="AM105" s="175"/>
      <c r="AN105" s="172"/>
      <c r="AO105" s="172"/>
      <c r="AP105" s="172"/>
      <c r="AQ105" s="172"/>
      <c r="AR105" s="172"/>
      <c r="AS105" s="201"/>
      <c r="AT105" s="202">
        <f>COUNTIF($N105:$AR105,"a")</f>
        <v>0</v>
      </c>
      <c r="AU105" s="202">
        <f>COUNTIF($N105:$AR105,"b")</f>
        <v>0</v>
      </c>
      <c r="AV105" s="202">
        <f>COUNTIF($N105:$AR105,"c")</f>
        <v>0</v>
      </c>
      <c r="AW105" s="202">
        <f>COUNTIF($N105:$AR105,"d")</f>
        <v>0</v>
      </c>
      <c r="AX105" s="202">
        <f>COUNTIF($N105:$AR105,"e")</f>
        <v>0</v>
      </c>
      <c r="AY105" s="202">
        <f>COUNTIF($N105:$AR105,"f")</f>
        <v>0</v>
      </c>
      <c r="AZ105" s="202">
        <f>COUNTIF($N105:$AR105,"g")</f>
        <v>0</v>
      </c>
      <c r="BA105" s="202">
        <f>COUNTIF($N105:$AR105,"h")</f>
        <v>0</v>
      </c>
      <c r="BB105" s="202">
        <f>COUNTIF($N105:$AR105,"i")</f>
        <v>0</v>
      </c>
      <c r="BC105" s="202">
        <f>COUNTIF($N105:$AR105,"j")</f>
        <v>0</v>
      </c>
      <c r="BD105" s="202">
        <f>COUNTIF($N105:$AR105,"k")</f>
        <v>0</v>
      </c>
      <c r="BE105" s="202">
        <f>COUNTIF($N105:$AR105,"l")</f>
        <v>0</v>
      </c>
      <c r="BF105" s="202">
        <f>COUNTIF($N105:$AR105,"m")</f>
        <v>0</v>
      </c>
      <c r="BG105" s="202">
        <f>COUNTIF($N105:$AR105,"n")</f>
        <v>0</v>
      </c>
      <c r="BH105" s="202">
        <f>COUNTIF($N105:$AR105,"o")</f>
        <v>0</v>
      </c>
      <c r="BI105" s="202" t="str">
        <f t="shared" si="222"/>
        <v>0</v>
      </c>
      <c r="BJ105" s="202" t="str">
        <f t="shared" si="223"/>
        <v>0</v>
      </c>
      <c r="BK105" s="202" t="str">
        <f t="shared" si="224"/>
        <v>0</v>
      </c>
      <c r="BL105" s="202" t="str">
        <f t="shared" si="225"/>
        <v>0</v>
      </c>
      <c r="BM105" s="202" t="str">
        <f t="shared" si="226"/>
        <v>0</v>
      </c>
      <c r="BN105" s="202" t="str">
        <f t="shared" si="227"/>
        <v>0</v>
      </c>
      <c r="BO105" s="202" t="str">
        <f t="shared" si="228"/>
        <v>0</v>
      </c>
      <c r="BP105" s="202" t="str">
        <f t="shared" si="229"/>
        <v>0</v>
      </c>
      <c r="BQ105" s="202" t="str">
        <f t="shared" si="230"/>
        <v>0</v>
      </c>
      <c r="BR105" s="202" t="str">
        <f t="shared" si="231"/>
        <v>0</v>
      </c>
      <c r="BS105" s="202" t="str">
        <f t="shared" si="232"/>
        <v>0</v>
      </c>
      <c r="BT105" s="202" t="str">
        <f t="shared" si="233"/>
        <v>0</v>
      </c>
      <c r="BU105" s="202" t="str">
        <f t="shared" si="234"/>
        <v>0</v>
      </c>
      <c r="BV105" s="202" t="str">
        <f t="shared" si="235"/>
        <v>0</v>
      </c>
      <c r="BW105" s="202" t="str">
        <f t="shared" si="236"/>
        <v>0</v>
      </c>
      <c r="BY105" s="176"/>
    </row>
    <row r="106" spans="1:77" s="130" customFormat="1" ht="20.100000000000001" customHeight="1" thickBot="1">
      <c r="A106" s="174"/>
      <c r="B106" s="108" t="s">
        <v>63</v>
      </c>
      <c r="C106" s="128">
        <v>0.87152777777777779</v>
      </c>
      <c r="D106" s="258" t="s">
        <v>462</v>
      </c>
      <c r="E106" s="259"/>
      <c r="F106" s="82"/>
      <c r="G106" s="82"/>
      <c r="H106" s="224"/>
      <c r="I106" s="224"/>
      <c r="J106" s="169"/>
      <c r="K106" s="220"/>
      <c r="L106" s="222"/>
      <c r="M106" s="196"/>
      <c r="N106" s="172"/>
      <c r="O106" s="172"/>
      <c r="P106" s="172"/>
      <c r="Q106" s="171"/>
      <c r="R106" s="171"/>
      <c r="S106" s="172"/>
      <c r="T106" s="172"/>
      <c r="U106" s="172"/>
      <c r="V106" s="172"/>
      <c r="W106" s="172"/>
      <c r="X106" s="171"/>
      <c r="Y106" s="171"/>
      <c r="Z106" s="172"/>
      <c r="AA106" s="172"/>
      <c r="AB106" s="172"/>
      <c r="AC106" s="172"/>
      <c r="AD106" s="172"/>
      <c r="AE106" s="171"/>
      <c r="AF106" s="171"/>
      <c r="AG106" s="172"/>
      <c r="AH106" s="172"/>
      <c r="AI106" s="172"/>
      <c r="AJ106" s="172"/>
      <c r="AK106" s="172"/>
      <c r="AL106" s="171"/>
      <c r="AM106" s="171"/>
      <c r="AN106" s="172"/>
      <c r="AO106" s="172"/>
      <c r="AP106" s="172"/>
      <c r="AQ106" s="172"/>
      <c r="AR106" s="172"/>
      <c r="AS106" s="201"/>
      <c r="AT106" s="202">
        <f>COUNTIF($N106:$AR106,"a")</f>
        <v>0</v>
      </c>
      <c r="AU106" s="202">
        <f>COUNTIF($N106:$AR106,"b")</f>
        <v>0</v>
      </c>
      <c r="AV106" s="202">
        <f>COUNTIF($N106:$AR106,"c")</f>
        <v>0</v>
      </c>
      <c r="AW106" s="202">
        <f>COUNTIF($N106:$AR106,"d")</f>
        <v>0</v>
      </c>
      <c r="AX106" s="202">
        <f>COUNTIF($N106:$AR106,"e")</f>
        <v>0</v>
      </c>
      <c r="AY106" s="202">
        <f>COUNTIF($N106:$AR106,"f")</f>
        <v>0</v>
      </c>
      <c r="AZ106" s="202">
        <f>COUNTIF($N106:$AR106,"g")</f>
        <v>0</v>
      </c>
      <c r="BA106" s="202">
        <f>COUNTIF($N106:$AR106,"h")</f>
        <v>0</v>
      </c>
      <c r="BB106" s="202">
        <f>COUNTIF($N106:$AR106,"i")</f>
        <v>0</v>
      </c>
      <c r="BC106" s="202">
        <f>COUNTIF($N106:$AR106,"j")</f>
        <v>0</v>
      </c>
      <c r="BD106" s="202">
        <f>COUNTIF($N106:$AR106,"k")</f>
        <v>0</v>
      </c>
      <c r="BE106" s="202">
        <f>COUNTIF($N106:$AR106,"l")</f>
        <v>0</v>
      </c>
      <c r="BF106" s="202">
        <f>COUNTIF($N106:$AR106,"m")</f>
        <v>0</v>
      </c>
      <c r="BG106" s="202">
        <f>COUNTIF($N106:$AR106,"n")</f>
        <v>0</v>
      </c>
      <c r="BH106" s="202">
        <f>COUNTIF($N106:$AR106,"o")</f>
        <v>0</v>
      </c>
      <c r="BI106" s="202" t="str">
        <f t="shared" si="222"/>
        <v>0</v>
      </c>
      <c r="BJ106" s="202" t="str">
        <f t="shared" si="223"/>
        <v>0</v>
      </c>
      <c r="BK106" s="202" t="str">
        <f t="shared" si="224"/>
        <v>0</v>
      </c>
      <c r="BL106" s="202" t="str">
        <f t="shared" si="225"/>
        <v>0</v>
      </c>
      <c r="BM106" s="202" t="str">
        <f t="shared" si="226"/>
        <v>0</v>
      </c>
      <c r="BN106" s="202" t="str">
        <f t="shared" si="227"/>
        <v>0</v>
      </c>
      <c r="BO106" s="202" t="str">
        <f t="shared" si="228"/>
        <v>0</v>
      </c>
      <c r="BP106" s="202" t="str">
        <f t="shared" si="229"/>
        <v>0</v>
      </c>
      <c r="BQ106" s="202" t="str">
        <f t="shared" si="230"/>
        <v>0</v>
      </c>
      <c r="BR106" s="202" t="str">
        <f t="shared" si="231"/>
        <v>0</v>
      </c>
      <c r="BS106" s="202" t="str">
        <f t="shared" si="232"/>
        <v>0</v>
      </c>
      <c r="BT106" s="202" t="str">
        <f t="shared" si="233"/>
        <v>0</v>
      </c>
      <c r="BU106" s="202" t="str">
        <f t="shared" si="234"/>
        <v>0</v>
      </c>
      <c r="BV106" s="202" t="str">
        <f t="shared" si="235"/>
        <v>0</v>
      </c>
      <c r="BW106" s="202" t="str">
        <f t="shared" si="236"/>
        <v>0</v>
      </c>
      <c r="BY106" s="176"/>
    </row>
    <row r="107" spans="1:77" s="130" customFormat="1" ht="18" customHeight="1" thickBot="1">
      <c r="A107" s="168"/>
      <c r="B107" s="78" t="s">
        <v>64</v>
      </c>
      <c r="C107" s="115">
        <v>0.88541666666666663</v>
      </c>
      <c r="D107" s="115" t="s">
        <v>248</v>
      </c>
      <c r="E107" s="115" t="s">
        <v>268</v>
      </c>
      <c r="F107" s="123">
        <v>580</v>
      </c>
      <c r="G107" s="123">
        <f>$F107*'Campaign Total'!$F$47</f>
        <v>580</v>
      </c>
      <c r="H107" s="226">
        <f>F107/1.95583</f>
        <v>296.54929109380674</v>
      </c>
      <c r="I107" s="226">
        <f>G107/1.95583</f>
        <v>296.54929109380674</v>
      </c>
      <c r="J107" s="169">
        <f>SUM(AT107:BH107)</f>
        <v>0</v>
      </c>
      <c r="K107" s="220">
        <f>SUM(BI107:BW107)</f>
        <v>0</v>
      </c>
      <c r="L107" s="222">
        <f>K107/1.95583</f>
        <v>0</v>
      </c>
      <c r="M107" s="196"/>
      <c r="N107" s="172"/>
      <c r="O107" s="172"/>
      <c r="P107" s="172"/>
      <c r="Q107" s="175"/>
      <c r="R107" s="175"/>
      <c r="S107" s="172"/>
      <c r="T107" s="172"/>
      <c r="U107" s="172"/>
      <c r="V107" s="172"/>
      <c r="W107" s="172"/>
      <c r="X107" s="175"/>
      <c r="Y107" s="175"/>
      <c r="Z107" s="172"/>
      <c r="AA107" s="172"/>
      <c r="AB107" s="172"/>
      <c r="AC107" s="172"/>
      <c r="AD107" s="172"/>
      <c r="AE107" s="175"/>
      <c r="AF107" s="175"/>
      <c r="AG107" s="172"/>
      <c r="AH107" s="172"/>
      <c r="AI107" s="172"/>
      <c r="AJ107" s="172"/>
      <c r="AK107" s="172"/>
      <c r="AL107" s="175"/>
      <c r="AM107" s="175"/>
      <c r="AN107" s="172"/>
      <c r="AO107" s="172"/>
      <c r="AP107" s="172"/>
      <c r="AQ107" s="172"/>
      <c r="AR107" s="172"/>
      <c r="AS107" s="201"/>
      <c r="AT107" s="202">
        <f>COUNTIF($N107:$AR107,"a")</f>
        <v>0</v>
      </c>
      <c r="AU107" s="202">
        <f>COUNTIF($N107:$AR107,"b")</f>
        <v>0</v>
      </c>
      <c r="AV107" s="202">
        <f>COUNTIF($N107:$AR107,"c")</f>
        <v>0</v>
      </c>
      <c r="AW107" s="202">
        <f>COUNTIF($N107:$AR107,"d")</f>
        <v>0</v>
      </c>
      <c r="AX107" s="202">
        <f>COUNTIF($N107:$AR107,"e")</f>
        <v>0</v>
      </c>
      <c r="AY107" s="202">
        <f>COUNTIF($N107:$AR107,"f")</f>
        <v>0</v>
      </c>
      <c r="AZ107" s="202">
        <f>COUNTIF($N107:$AR107,"g")</f>
        <v>0</v>
      </c>
      <c r="BA107" s="202">
        <f>COUNTIF($N107:$AR107,"h")</f>
        <v>0</v>
      </c>
      <c r="BB107" s="202">
        <f>COUNTIF($N107:$AR107,"i")</f>
        <v>0</v>
      </c>
      <c r="BC107" s="202">
        <f>COUNTIF($N107:$AR107,"j")</f>
        <v>0</v>
      </c>
      <c r="BD107" s="202">
        <f>COUNTIF($N107:$AR107,"k")</f>
        <v>0</v>
      </c>
      <c r="BE107" s="202">
        <f>COUNTIF($N107:$AR107,"l")</f>
        <v>0</v>
      </c>
      <c r="BF107" s="202">
        <f>COUNTIF($N107:$AR107,"m")</f>
        <v>0</v>
      </c>
      <c r="BG107" s="202">
        <f>COUNTIF($N107:$AR107,"n")</f>
        <v>0</v>
      </c>
      <c r="BH107" s="202">
        <f>COUNTIF($N107:$AR107,"o")</f>
        <v>0</v>
      </c>
      <c r="BI107" s="202" t="str">
        <f t="shared" si="222"/>
        <v>0</v>
      </c>
      <c r="BJ107" s="202" t="str">
        <f t="shared" si="223"/>
        <v>0</v>
      </c>
      <c r="BK107" s="202" t="str">
        <f t="shared" si="224"/>
        <v>0</v>
      </c>
      <c r="BL107" s="202" t="str">
        <f t="shared" si="225"/>
        <v>0</v>
      </c>
      <c r="BM107" s="202" t="str">
        <f t="shared" si="226"/>
        <v>0</v>
      </c>
      <c r="BN107" s="202" t="str">
        <f t="shared" si="227"/>
        <v>0</v>
      </c>
      <c r="BO107" s="202" t="str">
        <f t="shared" si="228"/>
        <v>0</v>
      </c>
      <c r="BP107" s="202" t="str">
        <f t="shared" si="229"/>
        <v>0</v>
      </c>
      <c r="BQ107" s="202" t="str">
        <f t="shared" si="230"/>
        <v>0</v>
      </c>
      <c r="BR107" s="202" t="str">
        <f t="shared" si="231"/>
        <v>0</v>
      </c>
      <c r="BS107" s="202" t="str">
        <f t="shared" si="232"/>
        <v>0</v>
      </c>
      <c r="BT107" s="202" t="str">
        <f t="shared" si="233"/>
        <v>0</v>
      </c>
      <c r="BU107" s="202" t="str">
        <f t="shared" si="234"/>
        <v>0</v>
      </c>
      <c r="BV107" s="202" t="str">
        <f t="shared" si="235"/>
        <v>0</v>
      </c>
      <c r="BW107" s="202" t="str">
        <f t="shared" si="236"/>
        <v>0</v>
      </c>
      <c r="BY107" s="176"/>
    </row>
    <row r="108" spans="1:77" s="130" customFormat="1" ht="20.100000000000001" customHeight="1" thickBot="1">
      <c r="A108" s="174"/>
      <c r="B108" s="108" t="s">
        <v>63</v>
      </c>
      <c r="C108" s="128">
        <v>0.88888888888888884</v>
      </c>
      <c r="D108" s="258" t="s">
        <v>462</v>
      </c>
      <c r="E108" s="259"/>
      <c r="F108" s="82"/>
      <c r="G108" s="82"/>
      <c r="H108" s="224"/>
      <c r="I108" s="224"/>
      <c r="J108" s="169"/>
      <c r="K108" s="220"/>
      <c r="L108" s="222"/>
      <c r="M108" s="196"/>
      <c r="N108" s="172"/>
      <c r="O108" s="172"/>
      <c r="P108" s="172"/>
      <c r="Q108" s="171"/>
      <c r="R108" s="171"/>
      <c r="S108" s="172"/>
      <c r="T108" s="172"/>
      <c r="U108" s="172"/>
      <c r="V108" s="172"/>
      <c r="W108" s="172"/>
      <c r="X108" s="171"/>
      <c r="Y108" s="171"/>
      <c r="Z108" s="172"/>
      <c r="AA108" s="172"/>
      <c r="AB108" s="172"/>
      <c r="AC108" s="172"/>
      <c r="AD108" s="172"/>
      <c r="AE108" s="171"/>
      <c r="AF108" s="171"/>
      <c r="AG108" s="172"/>
      <c r="AH108" s="172"/>
      <c r="AI108" s="172"/>
      <c r="AJ108" s="172"/>
      <c r="AK108" s="172"/>
      <c r="AL108" s="171"/>
      <c r="AM108" s="171"/>
      <c r="AN108" s="172"/>
      <c r="AO108" s="172"/>
      <c r="AP108" s="172"/>
      <c r="AQ108" s="172"/>
      <c r="AR108" s="172"/>
      <c r="AS108" s="201"/>
      <c r="AT108" s="202">
        <f>COUNTIF($N108:$AR108,"a")</f>
        <v>0</v>
      </c>
      <c r="AU108" s="202">
        <f>COUNTIF($N108:$AR108,"b")</f>
        <v>0</v>
      </c>
      <c r="AV108" s="202">
        <f>COUNTIF($N108:$AR108,"c")</f>
        <v>0</v>
      </c>
      <c r="AW108" s="202">
        <f>COUNTIF($N108:$AR108,"d")</f>
        <v>0</v>
      </c>
      <c r="AX108" s="202">
        <f>COUNTIF($N108:$AR108,"e")</f>
        <v>0</v>
      </c>
      <c r="AY108" s="202">
        <f>COUNTIF($N108:$AR108,"f")</f>
        <v>0</v>
      </c>
      <c r="AZ108" s="202">
        <f>COUNTIF($N108:$AR108,"g")</f>
        <v>0</v>
      </c>
      <c r="BA108" s="202">
        <f>COUNTIF($N108:$AR108,"h")</f>
        <v>0</v>
      </c>
      <c r="BB108" s="202">
        <f>COUNTIF($N108:$AR108,"i")</f>
        <v>0</v>
      </c>
      <c r="BC108" s="202">
        <f>COUNTIF($N108:$AR108,"j")</f>
        <v>0</v>
      </c>
      <c r="BD108" s="202">
        <f>COUNTIF($N108:$AR108,"k")</f>
        <v>0</v>
      </c>
      <c r="BE108" s="202">
        <f>COUNTIF($N108:$AR108,"l")</f>
        <v>0</v>
      </c>
      <c r="BF108" s="202">
        <f>COUNTIF($N108:$AR108,"m")</f>
        <v>0</v>
      </c>
      <c r="BG108" s="202">
        <f>COUNTIF($N108:$AR108,"n")</f>
        <v>0</v>
      </c>
      <c r="BH108" s="202">
        <f>COUNTIF($N108:$AR108,"o")</f>
        <v>0</v>
      </c>
      <c r="BI108" s="202" t="str">
        <f t="shared" ref="BI108" si="365">IF(AT108&gt;0,($G108*AT108*$F$14),"0")</f>
        <v>0</v>
      </c>
      <c r="BJ108" s="202" t="str">
        <f t="shared" ref="BJ108" si="366">IF(AU108&gt;0,($G108*AU108*$F$15),"0")</f>
        <v>0</v>
      </c>
      <c r="BK108" s="202" t="str">
        <f t="shared" ref="BK108" si="367">IF(AV108&gt;0,($G108*AV108*$F$16),"0")</f>
        <v>0</v>
      </c>
      <c r="BL108" s="202" t="str">
        <f t="shared" ref="BL108" si="368">IF(AW108&gt;0,($G108*AW108*$F$17),"0")</f>
        <v>0</v>
      </c>
      <c r="BM108" s="202" t="str">
        <f t="shared" ref="BM108" si="369">IF(AX108&gt;0,($G108*AX108*$F$18),"0")</f>
        <v>0</v>
      </c>
      <c r="BN108" s="202" t="str">
        <f t="shared" ref="BN108" si="370">IF(AY108&gt;0,($G108*AY108*$F$19),"0")</f>
        <v>0</v>
      </c>
      <c r="BO108" s="202" t="str">
        <f t="shared" ref="BO108" si="371">IF(AZ108&gt;0,($G108*AZ108*$F$20),"0")</f>
        <v>0</v>
      </c>
      <c r="BP108" s="202" t="str">
        <f t="shared" ref="BP108" si="372">IF(BA108&gt;0,($G108*BA108*$F$21),"0")</f>
        <v>0</v>
      </c>
      <c r="BQ108" s="202" t="str">
        <f t="shared" ref="BQ108" si="373">IF(BB108&gt;0,($G108*BB108*$F$22),"0")</f>
        <v>0</v>
      </c>
      <c r="BR108" s="202" t="str">
        <f t="shared" ref="BR108" si="374">IF(BC108&gt;0,($G108*BC108*$F$23),"0")</f>
        <v>0</v>
      </c>
      <c r="BS108" s="202" t="str">
        <f t="shared" ref="BS108" si="375">IF(BD108&gt;0,($G108*BD108*$F$24),"0")</f>
        <v>0</v>
      </c>
      <c r="BT108" s="202" t="str">
        <f t="shared" ref="BT108" si="376">IF(BE108&gt;0,($G108*BE108*$F$25),"0")</f>
        <v>0</v>
      </c>
      <c r="BU108" s="202" t="str">
        <f t="shared" ref="BU108" si="377">IF(BF108&gt;0,($G108*BF108*$F$26),"0")</f>
        <v>0</v>
      </c>
      <c r="BV108" s="202" t="str">
        <f t="shared" ref="BV108" si="378">IF(BG108&gt;0,($G108*BG108*$F$27),"0")</f>
        <v>0</v>
      </c>
      <c r="BW108" s="202" t="str">
        <f t="shared" ref="BW108" si="379">IF(BH108&gt;0,($G108*BH108*$F$28),"0")</f>
        <v>0</v>
      </c>
      <c r="BY108" s="176"/>
    </row>
    <row r="109" spans="1:77" s="130" customFormat="1" ht="20.100000000000001" customHeight="1" thickBot="1">
      <c r="A109" s="174"/>
      <c r="B109" s="108" t="s">
        <v>63</v>
      </c>
      <c r="C109" s="128">
        <v>0.89583333333333337</v>
      </c>
      <c r="D109" s="260" t="s">
        <v>296</v>
      </c>
      <c r="E109" s="260"/>
      <c r="F109" s="82"/>
      <c r="G109" s="82"/>
      <c r="H109" s="224"/>
      <c r="I109" s="224"/>
      <c r="J109" s="169"/>
      <c r="K109" s="220"/>
      <c r="L109" s="222"/>
      <c r="M109" s="196"/>
      <c r="N109" s="172"/>
      <c r="O109" s="172"/>
      <c r="P109" s="172"/>
      <c r="Q109" s="171"/>
      <c r="R109" s="171"/>
      <c r="S109" s="172"/>
      <c r="T109" s="172"/>
      <c r="U109" s="172"/>
      <c r="V109" s="172"/>
      <c r="W109" s="172"/>
      <c r="X109" s="171"/>
      <c r="Y109" s="171"/>
      <c r="Z109" s="172"/>
      <c r="AA109" s="172"/>
      <c r="AB109" s="172"/>
      <c r="AC109" s="172"/>
      <c r="AD109" s="172"/>
      <c r="AE109" s="171"/>
      <c r="AF109" s="171"/>
      <c r="AG109" s="172"/>
      <c r="AH109" s="172"/>
      <c r="AI109" s="172"/>
      <c r="AJ109" s="172"/>
      <c r="AK109" s="172"/>
      <c r="AL109" s="171"/>
      <c r="AM109" s="171"/>
      <c r="AN109" s="172"/>
      <c r="AO109" s="172"/>
      <c r="AP109" s="172"/>
      <c r="AQ109" s="172"/>
      <c r="AR109" s="172"/>
      <c r="AS109" s="201"/>
      <c r="AT109" s="202">
        <f>COUNTIF($N109:$AR109,"a")</f>
        <v>0</v>
      </c>
      <c r="AU109" s="202">
        <f>COUNTIF($N109:$AR109,"b")</f>
        <v>0</v>
      </c>
      <c r="AV109" s="202">
        <f>COUNTIF($N109:$AR109,"c")</f>
        <v>0</v>
      </c>
      <c r="AW109" s="202">
        <f>COUNTIF($N109:$AR109,"d")</f>
        <v>0</v>
      </c>
      <c r="AX109" s="202">
        <f>COUNTIF($N109:$AR109,"e")</f>
        <v>0</v>
      </c>
      <c r="AY109" s="202">
        <f>COUNTIF($N109:$AR109,"f")</f>
        <v>0</v>
      </c>
      <c r="AZ109" s="202">
        <f>COUNTIF($N109:$AR109,"g")</f>
        <v>0</v>
      </c>
      <c r="BA109" s="202">
        <f>COUNTIF($N109:$AR109,"h")</f>
        <v>0</v>
      </c>
      <c r="BB109" s="202">
        <f>COUNTIF($N109:$AR109,"i")</f>
        <v>0</v>
      </c>
      <c r="BC109" s="202">
        <f>COUNTIF($N109:$AR109,"j")</f>
        <v>0</v>
      </c>
      <c r="BD109" s="202">
        <f>COUNTIF($N109:$AR109,"k")</f>
        <v>0</v>
      </c>
      <c r="BE109" s="202">
        <f>COUNTIF($N109:$AR109,"l")</f>
        <v>0</v>
      </c>
      <c r="BF109" s="202">
        <f>COUNTIF($N109:$AR109,"m")</f>
        <v>0</v>
      </c>
      <c r="BG109" s="202">
        <f>COUNTIF($N109:$AR109,"n")</f>
        <v>0</v>
      </c>
      <c r="BH109" s="202">
        <f>COUNTIF($N109:$AR109,"o")</f>
        <v>0</v>
      </c>
      <c r="BI109" s="202" t="str">
        <f t="shared" si="222"/>
        <v>0</v>
      </c>
      <c r="BJ109" s="202" t="str">
        <f t="shared" si="223"/>
        <v>0</v>
      </c>
      <c r="BK109" s="202" t="str">
        <f t="shared" si="224"/>
        <v>0</v>
      </c>
      <c r="BL109" s="202" t="str">
        <f t="shared" si="225"/>
        <v>0</v>
      </c>
      <c r="BM109" s="202" t="str">
        <f t="shared" si="226"/>
        <v>0</v>
      </c>
      <c r="BN109" s="202" t="str">
        <f t="shared" si="227"/>
        <v>0</v>
      </c>
      <c r="BO109" s="202" t="str">
        <f t="shared" si="228"/>
        <v>0</v>
      </c>
      <c r="BP109" s="202" t="str">
        <f t="shared" si="229"/>
        <v>0</v>
      </c>
      <c r="BQ109" s="202" t="str">
        <f t="shared" si="230"/>
        <v>0</v>
      </c>
      <c r="BR109" s="202" t="str">
        <f t="shared" si="231"/>
        <v>0</v>
      </c>
      <c r="BS109" s="202" t="str">
        <f t="shared" si="232"/>
        <v>0</v>
      </c>
      <c r="BT109" s="202" t="str">
        <f t="shared" si="233"/>
        <v>0</v>
      </c>
      <c r="BU109" s="202" t="str">
        <f t="shared" si="234"/>
        <v>0</v>
      </c>
      <c r="BV109" s="202" t="str">
        <f t="shared" si="235"/>
        <v>0</v>
      </c>
      <c r="BW109" s="202" t="str">
        <f t="shared" si="236"/>
        <v>0</v>
      </c>
      <c r="BY109" s="176"/>
    </row>
    <row r="110" spans="1:77" s="130" customFormat="1" ht="18" customHeight="1" thickBot="1">
      <c r="A110" s="168"/>
      <c r="B110" s="78" t="s">
        <v>64</v>
      </c>
      <c r="C110" s="115">
        <v>0.90833333333333333</v>
      </c>
      <c r="D110" s="115" t="s">
        <v>333</v>
      </c>
      <c r="E110" s="115" t="s">
        <v>334</v>
      </c>
      <c r="F110" s="123">
        <v>470</v>
      </c>
      <c r="G110" s="123">
        <f>$F110*'Campaign Total'!$F$47</f>
        <v>470</v>
      </c>
      <c r="H110" s="226">
        <f>F110/1.95583</f>
        <v>240.30718416222268</v>
      </c>
      <c r="I110" s="226">
        <f>G110/1.95583</f>
        <v>240.30718416222268</v>
      </c>
      <c r="J110" s="169">
        <f>SUM(AT110:BH110)</f>
        <v>0</v>
      </c>
      <c r="K110" s="220">
        <f>SUM(BI110:BW110)</f>
        <v>0</v>
      </c>
      <c r="L110" s="222">
        <f>K110/1.95583</f>
        <v>0</v>
      </c>
      <c r="M110" s="196"/>
      <c r="N110" s="172"/>
      <c r="O110" s="172"/>
      <c r="P110" s="172"/>
      <c r="Q110" s="175"/>
      <c r="R110" s="175"/>
      <c r="S110" s="172"/>
      <c r="T110" s="172"/>
      <c r="U110" s="172"/>
      <c r="V110" s="172"/>
      <c r="W110" s="172"/>
      <c r="X110" s="175"/>
      <c r="Y110" s="175"/>
      <c r="Z110" s="172"/>
      <c r="AA110" s="172"/>
      <c r="AB110" s="172"/>
      <c r="AC110" s="172"/>
      <c r="AD110" s="172"/>
      <c r="AE110" s="175"/>
      <c r="AF110" s="175"/>
      <c r="AG110" s="172"/>
      <c r="AH110" s="172"/>
      <c r="AI110" s="172"/>
      <c r="AJ110" s="172"/>
      <c r="AK110" s="172"/>
      <c r="AL110" s="175"/>
      <c r="AM110" s="175"/>
      <c r="AN110" s="172"/>
      <c r="AO110" s="172"/>
      <c r="AP110" s="172"/>
      <c r="AQ110" s="172"/>
      <c r="AR110" s="172"/>
      <c r="AS110" s="201"/>
      <c r="AT110" s="202">
        <f>COUNTIF($N110:$AR110,"a")</f>
        <v>0</v>
      </c>
      <c r="AU110" s="202">
        <f>COUNTIF($N110:$AR110,"b")</f>
        <v>0</v>
      </c>
      <c r="AV110" s="202">
        <f>COUNTIF($N110:$AR110,"c")</f>
        <v>0</v>
      </c>
      <c r="AW110" s="202">
        <f>COUNTIF($N110:$AR110,"d")</f>
        <v>0</v>
      </c>
      <c r="AX110" s="202">
        <f>COUNTIF($N110:$AR110,"e")</f>
        <v>0</v>
      </c>
      <c r="AY110" s="202">
        <f>COUNTIF($N110:$AR110,"f")</f>
        <v>0</v>
      </c>
      <c r="AZ110" s="202">
        <f>COUNTIF($N110:$AR110,"g")</f>
        <v>0</v>
      </c>
      <c r="BA110" s="202">
        <f>COUNTIF($N110:$AR110,"h")</f>
        <v>0</v>
      </c>
      <c r="BB110" s="202">
        <f>COUNTIF($N110:$AR110,"i")</f>
        <v>0</v>
      </c>
      <c r="BC110" s="202">
        <f>COUNTIF($N110:$AR110,"j")</f>
        <v>0</v>
      </c>
      <c r="BD110" s="202">
        <f>COUNTIF($N110:$AR110,"k")</f>
        <v>0</v>
      </c>
      <c r="BE110" s="202">
        <f>COUNTIF($N110:$AR110,"l")</f>
        <v>0</v>
      </c>
      <c r="BF110" s="202">
        <f>COUNTIF($N110:$AR110,"m")</f>
        <v>0</v>
      </c>
      <c r="BG110" s="202">
        <f>COUNTIF($N110:$AR110,"n")</f>
        <v>0</v>
      </c>
      <c r="BH110" s="202">
        <f>COUNTIF($N110:$AR110,"o")</f>
        <v>0</v>
      </c>
      <c r="BI110" s="202" t="str">
        <f t="shared" ref="BI110:BI124" si="380">IF(AT110&gt;0,($G110*AT110*$F$14),"0")</f>
        <v>0</v>
      </c>
      <c r="BJ110" s="202" t="str">
        <f t="shared" ref="BJ110:BJ124" si="381">IF(AU110&gt;0,($G110*AU110*$F$15),"0")</f>
        <v>0</v>
      </c>
      <c r="BK110" s="202" t="str">
        <f t="shared" ref="BK110:BK124" si="382">IF(AV110&gt;0,($G110*AV110*$F$16),"0")</f>
        <v>0</v>
      </c>
      <c r="BL110" s="202" t="str">
        <f t="shared" ref="BL110:BL124" si="383">IF(AW110&gt;0,($G110*AW110*$F$17),"0")</f>
        <v>0</v>
      </c>
      <c r="BM110" s="202" t="str">
        <f t="shared" ref="BM110:BM124" si="384">IF(AX110&gt;0,($G110*AX110*$F$18),"0")</f>
        <v>0</v>
      </c>
      <c r="BN110" s="202" t="str">
        <f t="shared" ref="BN110:BN124" si="385">IF(AY110&gt;0,($G110*AY110*$F$19),"0")</f>
        <v>0</v>
      </c>
      <c r="BO110" s="202" t="str">
        <f t="shared" ref="BO110:BO124" si="386">IF(AZ110&gt;0,($G110*AZ110*$F$20),"0")</f>
        <v>0</v>
      </c>
      <c r="BP110" s="202" t="str">
        <f t="shared" ref="BP110:BP124" si="387">IF(BA110&gt;0,($G110*BA110*$F$21),"0")</f>
        <v>0</v>
      </c>
      <c r="BQ110" s="202" t="str">
        <f t="shared" ref="BQ110:BQ124" si="388">IF(BB110&gt;0,($G110*BB110*$F$22),"0")</f>
        <v>0</v>
      </c>
      <c r="BR110" s="202" t="str">
        <f t="shared" ref="BR110:BR124" si="389">IF(BC110&gt;0,($G110*BC110*$F$23),"0")</f>
        <v>0</v>
      </c>
      <c r="BS110" s="202" t="str">
        <f t="shared" ref="BS110:BS124" si="390">IF(BD110&gt;0,($G110*BD110*$F$24),"0")</f>
        <v>0</v>
      </c>
      <c r="BT110" s="202" t="str">
        <f t="shared" ref="BT110:BT124" si="391">IF(BE110&gt;0,($G110*BE110*$F$25),"0")</f>
        <v>0</v>
      </c>
      <c r="BU110" s="202" t="str">
        <f t="shared" ref="BU110:BU124" si="392">IF(BF110&gt;0,($G110*BF110*$F$26),"0")</f>
        <v>0</v>
      </c>
      <c r="BV110" s="202" t="str">
        <f t="shared" ref="BV110:BV124" si="393">IF(BG110&gt;0,($G110*BG110*$F$27),"0")</f>
        <v>0</v>
      </c>
      <c r="BW110" s="202" t="str">
        <f t="shared" ref="BW110:BW124" si="394">IF(BH110&gt;0,($G110*BH110*$F$28),"0")</f>
        <v>0</v>
      </c>
      <c r="BY110" s="176"/>
    </row>
    <row r="111" spans="1:77" s="130" customFormat="1" ht="19.5" customHeight="1" thickBot="1">
      <c r="A111" s="174"/>
      <c r="B111" s="108" t="s">
        <v>63</v>
      </c>
      <c r="C111" s="128">
        <v>0.91180555555555554</v>
      </c>
      <c r="D111" s="260" t="s">
        <v>296</v>
      </c>
      <c r="E111" s="260"/>
      <c r="F111" s="82"/>
      <c r="G111" s="82"/>
      <c r="H111" s="224"/>
      <c r="I111" s="224"/>
      <c r="J111" s="169"/>
      <c r="K111" s="220"/>
      <c r="L111" s="222"/>
      <c r="M111" s="196"/>
      <c r="N111" s="172"/>
      <c r="O111" s="172"/>
      <c r="P111" s="172"/>
      <c r="Q111" s="171"/>
      <c r="R111" s="171"/>
      <c r="S111" s="172"/>
      <c r="T111" s="172"/>
      <c r="U111" s="172"/>
      <c r="V111" s="172"/>
      <c r="W111" s="172"/>
      <c r="X111" s="171"/>
      <c r="Y111" s="171"/>
      <c r="Z111" s="172"/>
      <c r="AA111" s="172"/>
      <c r="AB111" s="172"/>
      <c r="AC111" s="172"/>
      <c r="AD111" s="172"/>
      <c r="AE111" s="171"/>
      <c r="AF111" s="171"/>
      <c r="AG111" s="172"/>
      <c r="AH111" s="172"/>
      <c r="AI111" s="172"/>
      <c r="AJ111" s="172"/>
      <c r="AK111" s="172"/>
      <c r="AL111" s="171"/>
      <c r="AM111" s="171"/>
      <c r="AN111" s="172"/>
      <c r="AO111" s="172"/>
      <c r="AP111" s="172"/>
      <c r="AQ111" s="172"/>
      <c r="AR111" s="172"/>
      <c r="AS111" s="201"/>
      <c r="AT111" s="202">
        <f>COUNTIF($N111:$AR111,"a")</f>
        <v>0</v>
      </c>
      <c r="AU111" s="202">
        <f>COUNTIF($N111:$AR111,"b")</f>
        <v>0</v>
      </c>
      <c r="AV111" s="202">
        <f>COUNTIF($N111:$AR111,"c")</f>
        <v>0</v>
      </c>
      <c r="AW111" s="202">
        <f>COUNTIF($N111:$AR111,"d")</f>
        <v>0</v>
      </c>
      <c r="AX111" s="202">
        <f>COUNTIF($N111:$AR111,"e")</f>
        <v>0</v>
      </c>
      <c r="AY111" s="202">
        <f>COUNTIF($N111:$AR111,"f")</f>
        <v>0</v>
      </c>
      <c r="AZ111" s="202">
        <f>COUNTIF($N111:$AR111,"g")</f>
        <v>0</v>
      </c>
      <c r="BA111" s="202">
        <f>COUNTIF($N111:$AR111,"h")</f>
        <v>0</v>
      </c>
      <c r="BB111" s="202">
        <f>COUNTIF($N111:$AR111,"i")</f>
        <v>0</v>
      </c>
      <c r="BC111" s="202">
        <f>COUNTIF($N111:$AR111,"j")</f>
        <v>0</v>
      </c>
      <c r="BD111" s="202">
        <f>COUNTIF($N111:$AR111,"k")</f>
        <v>0</v>
      </c>
      <c r="BE111" s="202">
        <f>COUNTIF($N111:$AR111,"l")</f>
        <v>0</v>
      </c>
      <c r="BF111" s="202">
        <f>COUNTIF($N111:$AR111,"m")</f>
        <v>0</v>
      </c>
      <c r="BG111" s="202">
        <f>COUNTIF($N111:$AR111,"n")</f>
        <v>0</v>
      </c>
      <c r="BH111" s="202">
        <f>COUNTIF($N111:$AR111,"o")</f>
        <v>0</v>
      </c>
      <c r="BI111" s="202" t="str">
        <f t="shared" si="380"/>
        <v>0</v>
      </c>
      <c r="BJ111" s="202" t="str">
        <f t="shared" si="381"/>
        <v>0</v>
      </c>
      <c r="BK111" s="202" t="str">
        <f t="shared" si="382"/>
        <v>0</v>
      </c>
      <c r="BL111" s="202" t="str">
        <f t="shared" si="383"/>
        <v>0</v>
      </c>
      <c r="BM111" s="202" t="str">
        <f t="shared" si="384"/>
        <v>0</v>
      </c>
      <c r="BN111" s="202" t="str">
        <f t="shared" si="385"/>
        <v>0</v>
      </c>
      <c r="BO111" s="202" t="str">
        <f t="shared" si="386"/>
        <v>0</v>
      </c>
      <c r="BP111" s="202" t="str">
        <f t="shared" si="387"/>
        <v>0</v>
      </c>
      <c r="BQ111" s="202" t="str">
        <f t="shared" si="388"/>
        <v>0</v>
      </c>
      <c r="BR111" s="202" t="str">
        <f t="shared" si="389"/>
        <v>0</v>
      </c>
      <c r="BS111" s="202" t="str">
        <f t="shared" si="390"/>
        <v>0</v>
      </c>
      <c r="BT111" s="202" t="str">
        <f t="shared" si="391"/>
        <v>0</v>
      </c>
      <c r="BU111" s="202" t="str">
        <f t="shared" si="392"/>
        <v>0</v>
      </c>
      <c r="BV111" s="202" t="str">
        <f t="shared" si="393"/>
        <v>0</v>
      </c>
      <c r="BW111" s="202" t="str">
        <f t="shared" si="394"/>
        <v>0</v>
      </c>
      <c r="BY111" s="176"/>
    </row>
    <row r="112" spans="1:77" s="130" customFormat="1" ht="19.5" customHeight="1" thickBot="1">
      <c r="A112" s="168"/>
      <c r="B112" s="108" t="s">
        <v>63</v>
      </c>
      <c r="C112" s="128">
        <v>0.91666666666666663</v>
      </c>
      <c r="D112" s="258" t="s">
        <v>463</v>
      </c>
      <c r="E112" s="259"/>
      <c r="F112" s="82"/>
      <c r="G112" s="82"/>
      <c r="H112" s="224"/>
      <c r="I112" s="224"/>
      <c r="J112" s="169"/>
      <c r="K112" s="220"/>
      <c r="L112" s="222"/>
      <c r="M112" s="196"/>
      <c r="N112" s="172"/>
      <c r="O112" s="172"/>
      <c r="P112" s="172"/>
      <c r="Q112" s="171"/>
      <c r="R112" s="171"/>
      <c r="S112" s="172"/>
      <c r="T112" s="172"/>
      <c r="U112" s="172"/>
      <c r="V112" s="172"/>
      <c r="W112" s="172"/>
      <c r="X112" s="171"/>
      <c r="Y112" s="171"/>
      <c r="Z112" s="172"/>
      <c r="AA112" s="172"/>
      <c r="AB112" s="172"/>
      <c r="AC112" s="172"/>
      <c r="AD112" s="172"/>
      <c r="AE112" s="171"/>
      <c r="AF112" s="171"/>
      <c r="AG112" s="172"/>
      <c r="AH112" s="172"/>
      <c r="AI112" s="172"/>
      <c r="AJ112" s="172"/>
      <c r="AK112" s="172"/>
      <c r="AL112" s="171"/>
      <c r="AM112" s="171"/>
      <c r="AN112" s="172"/>
      <c r="AO112" s="172"/>
      <c r="AP112" s="172"/>
      <c r="AQ112" s="172"/>
      <c r="AR112" s="172"/>
      <c r="AS112" s="201"/>
      <c r="AT112" s="202">
        <f>COUNTIF($N112:$AR112,"a")</f>
        <v>0</v>
      </c>
      <c r="AU112" s="202">
        <f>COUNTIF($N112:$AR112,"b")</f>
        <v>0</v>
      </c>
      <c r="AV112" s="202">
        <f>COUNTIF($N112:$AR112,"c")</f>
        <v>0</v>
      </c>
      <c r="AW112" s="202">
        <f>COUNTIF($N112:$AR112,"d")</f>
        <v>0</v>
      </c>
      <c r="AX112" s="202">
        <f>COUNTIF($N112:$AR112,"e")</f>
        <v>0</v>
      </c>
      <c r="AY112" s="202">
        <f>COUNTIF($N112:$AR112,"f")</f>
        <v>0</v>
      </c>
      <c r="AZ112" s="202">
        <f>COUNTIF($N112:$AR112,"g")</f>
        <v>0</v>
      </c>
      <c r="BA112" s="202">
        <f>COUNTIF($N112:$AR112,"h")</f>
        <v>0</v>
      </c>
      <c r="BB112" s="202">
        <f>COUNTIF($N112:$AR112,"i")</f>
        <v>0</v>
      </c>
      <c r="BC112" s="202">
        <f>COUNTIF($N112:$AR112,"j")</f>
        <v>0</v>
      </c>
      <c r="BD112" s="202">
        <f>COUNTIF($N112:$AR112,"k")</f>
        <v>0</v>
      </c>
      <c r="BE112" s="202">
        <f>COUNTIF($N112:$AR112,"l")</f>
        <v>0</v>
      </c>
      <c r="BF112" s="202">
        <f>COUNTIF($N112:$AR112,"m")</f>
        <v>0</v>
      </c>
      <c r="BG112" s="202">
        <f>COUNTIF($N112:$AR112,"n")</f>
        <v>0</v>
      </c>
      <c r="BH112" s="202">
        <f>COUNTIF($N112:$AR112,"o")</f>
        <v>0</v>
      </c>
      <c r="BI112" s="202" t="str">
        <f t="shared" ref="BI112" si="395">IF(AT112&gt;0,($G112*AT112*$F$14),"0")</f>
        <v>0</v>
      </c>
      <c r="BJ112" s="202" t="str">
        <f t="shared" ref="BJ112" si="396">IF(AU112&gt;0,($G112*AU112*$F$15),"0")</f>
        <v>0</v>
      </c>
      <c r="BK112" s="202" t="str">
        <f t="shared" ref="BK112" si="397">IF(AV112&gt;0,($G112*AV112*$F$16),"0")</f>
        <v>0</v>
      </c>
      <c r="BL112" s="202" t="str">
        <f t="shared" ref="BL112" si="398">IF(AW112&gt;0,($G112*AW112*$F$17),"0")</f>
        <v>0</v>
      </c>
      <c r="BM112" s="202" t="str">
        <f t="shared" ref="BM112" si="399">IF(AX112&gt;0,($G112*AX112*$F$18),"0")</f>
        <v>0</v>
      </c>
      <c r="BN112" s="202" t="str">
        <f t="shared" ref="BN112" si="400">IF(AY112&gt;0,($G112*AY112*$F$19),"0")</f>
        <v>0</v>
      </c>
      <c r="BO112" s="202" t="str">
        <f t="shared" ref="BO112" si="401">IF(AZ112&gt;0,($G112*AZ112*$F$20),"0")</f>
        <v>0</v>
      </c>
      <c r="BP112" s="202" t="str">
        <f t="shared" ref="BP112" si="402">IF(BA112&gt;0,($G112*BA112*$F$21),"0")</f>
        <v>0</v>
      </c>
      <c r="BQ112" s="202" t="str">
        <f t="shared" ref="BQ112" si="403">IF(BB112&gt;0,($G112*BB112*$F$22),"0")</f>
        <v>0</v>
      </c>
      <c r="BR112" s="202" t="str">
        <f t="shared" ref="BR112" si="404">IF(BC112&gt;0,($G112*BC112*$F$23),"0")</f>
        <v>0</v>
      </c>
      <c r="BS112" s="202" t="str">
        <f t="shared" ref="BS112" si="405">IF(BD112&gt;0,($G112*BD112*$F$24),"0")</f>
        <v>0</v>
      </c>
      <c r="BT112" s="202" t="str">
        <f t="shared" ref="BT112" si="406">IF(BE112&gt;0,($G112*BE112*$F$25),"0")</f>
        <v>0</v>
      </c>
      <c r="BU112" s="202" t="str">
        <f t="shared" ref="BU112" si="407">IF(BF112&gt;0,($G112*BF112*$F$26),"0")</f>
        <v>0</v>
      </c>
      <c r="BV112" s="202" t="str">
        <f t="shared" ref="BV112" si="408">IF(BG112&gt;0,($G112*BG112*$F$27),"0")</f>
        <v>0</v>
      </c>
      <c r="BW112" s="202" t="str">
        <f t="shared" ref="BW112" si="409">IF(BH112&gt;0,($G112*BH112*$F$28),"0")</f>
        <v>0</v>
      </c>
      <c r="BY112" s="176"/>
    </row>
    <row r="113" spans="1:77" s="130" customFormat="1" ht="19.5" customHeight="1" thickBot="1">
      <c r="A113" s="168"/>
      <c r="B113" s="78" t="s">
        <v>64</v>
      </c>
      <c r="C113" s="115">
        <v>0.93055555555555558</v>
      </c>
      <c r="D113" s="115" t="s">
        <v>249</v>
      </c>
      <c r="E113" s="115" t="s">
        <v>269</v>
      </c>
      <c r="F113" s="123">
        <v>301</v>
      </c>
      <c r="G113" s="123">
        <f>$F113*'Campaign Total'!$F$47</f>
        <v>301</v>
      </c>
      <c r="H113" s="226">
        <f>F113/1.95583</f>
        <v>153.89885624006178</v>
      </c>
      <c r="I113" s="226">
        <f>G113/1.95583</f>
        <v>153.89885624006178</v>
      </c>
      <c r="J113" s="169">
        <f t="shared" ref="J113" si="410">SUM(AT113:BH113)</f>
        <v>0</v>
      </c>
      <c r="K113" s="220">
        <f t="shared" ref="K113" si="411">SUM(BI113:BW113)</f>
        <v>0</v>
      </c>
      <c r="L113" s="222">
        <f>K113/1.95583</f>
        <v>0</v>
      </c>
      <c r="M113" s="196"/>
      <c r="N113" s="172"/>
      <c r="O113" s="172"/>
      <c r="P113" s="172"/>
      <c r="Q113" s="175"/>
      <c r="R113" s="175"/>
      <c r="S113" s="172"/>
      <c r="T113" s="172"/>
      <c r="U113" s="172"/>
      <c r="V113" s="172"/>
      <c r="W113" s="172"/>
      <c r="X113" s="175"/>
      <c r="Y113" s="175"/>
      <c r="Z113" s="172"/>
      <c r="AA113" s="172"/>
      <c r="AB113" s="172"/>
      <c r="AC113" s="172"/>
      <c r="AD113" s="172"/>
      <c r="AE113" s="175"/>
      <c r="AF113" s="175"/>
      <c r="AG113" s="172"/>
      <c r="AH113" s="172"/>
      <c r="AI113" s="172"/>
      <c r="AJ113" s="172"/>
      <c r="AK113" s="172"/>
      <c r="AL113" s="175"/>
      <c r="AM113" s="175"/>
      <c r="AN113" s="172"/>
      <c r="AO113" s="172"/>
      <c r="AP113" s="172"/>
      <c r="AQ113" s="172"/>
      <c r="AR113" s="172"/>
      <c r="AS113" s="201"/>
      <c r="AT113" s="202">
        <f>COUNTIF($N113:$AR113,"a")</f>
        <v>0</v>
      </c>
      <c r="AU113" s="202">
        <f>COUNTIF($N113:$AR113,"b")</f>
        <v>0</v>
      </c>
      <c r="AV113" s="202">
        <f>COUNTIF($N113:$AR113,"c")</f>
        <v>0</v>
      </c>
      <c r="AW113" s="202">
        <f>COUNTIF($N113:$AR113,"d")</f>
        <v>0</v>
      </c>
      <c r="AX113" s="202">
        <f>COUNTIF($N113:$AR113,"e")</f>
        <v>0</v>
      </c>
      <c r="AY113" s="202">
        <f>COUNTIF($N113:$AR113,"f")</f>
        <v>0</v>
      </c>
      <c r="AZ113" s="202">
        <f>COUNTIF($N113:$AR113,"g")</f>
        <v>0</v>
      </c>
      <c r="BA113" s="202">
        <f>COUNTIF($N113:$AR113,"h")</f>
        <v>0</v>
      </c>
      <c r="BB113" s="202">
        <f>COUNTIF($N113:$AR113,"i")</f>
        <v>0</v>
      </c>
      <c r="BC113" s="202">
        <f>COUNTIF($N113:$AR113,"j")</f>
        <v>0</v>
      </c>
      <c r="BD113" s="202">
        <f>COUNTIF($N113:$AR113,"k")</f>
        <v>0</v>
      </c>
      <c r="BE113" s="202">
        <f>COUNTIF($N113:$AR113,"l")</f>
        <v>0</v>
      </c>
      <c r="BF113" s="202">
        <f>COUNTIF($N113:$AR113,"m")</f>
        <v>0</v>
      </c>
      <c r="BG113" s="202">
        <f>COUNTIF($N113:$AR113,"n")</f>
        <v>0</v>
      </c>
      <c r="BH113" s="202">
        <f>COUNTIF($N113:$AR113,"o")</f>
        <v>0</v>
      </c>
      <c r="BI113" s="202" t="str">
        <f t="shared" ref="BI113" si="412">IF(AT113&gt;0,($G113*AT113*$F$14),"0")</f>
        <v>0</v>
      </c>
      <c r="BJ113" s="202" t="str">
        <f t="shared" ref="BJ113" si="413">IF(AU113&gt;0,($G113*AU113*$F$15),"0")</f>
        <v>0</v>
      </c>
      <c r="BK113" s="202" t="str">
        <f t="shared" ref="BK113" si="414">IF(AV113&gt;0,($G113*AV113*$F$16),"0")</f>
        <v>0</v>
      </c>
      <c r="BL113" s="202" t="str">
        <f t="shared" ref="BL113" si="415">IF(AW113&gt;0,($G113*AW113*$F$17),"0")</f>
        <v>0</v>
      </c>
      <c r="BM113" s="202" t="str">
        <f t="shared" ref="BM113" si="416">IF(AX113&gt;0,($G113*AX113*$F$18),"0")</f>
        <v>0</v>
      </c>
      <c r="BN113" s="202" t="str">
        <f t="shared" ref="BN113" si="417">IF(AY113&gt;0,($G113*AY113*$F$19),"0")</f>
        <v>0</v>
      </c>
      <c r="BO113" s="202" t="str">
        <f t="shared" ref="BO113" si="418">IF(AZ113&gt;0,($G113*AZ113*$F$20),"0")</f>
        <v>0</v>
      </c>
      <c r="BP113" s="202" t="str">
        <f t="shared" ref="BP113" si="419">IF(BA113&gt;0,($G113*BA113*$F$21),"0")</f>
        <v>0</v>
      </c>
      <c r="BQ113" s="202" t="str">
        <f t="shared" ref="BQ113" si="420">IF(BB113&gt;0,($G113*BB113*$F$22),"0")</f>
        <v>0</v>
      </c>
      <c r="BR113" s="202" t="str">
        <f t="shared" ref="BR113" si="421">IF(BC113&gt;0,($G113*BC113*$F$23),"0")</f>
        <v>0</v>
      </c>
      <c r="BS113" s="202" t="str">
        <f t="shared" ref="BS113" si="422">IF(BD113&gt;0,($G113*BD113*$F$24),"0")</f>
        <v>0</v>
      </c>
      <c r="BT113" s="202" t="str">
        <f t="shared" ref="BT113" si="423">IF(BE113&gt;0,($G113*BE113*$F$25),"0")</f>
        <v>0</v>
      </c>
      <c r="BU113" s="202" t="str">
        <f t="shared" ref="BU113" si="424">IF(BF113&gt;0,($G113*BF113*$F$26),"0")</f>
        <v>0</v>
      </c>
      <c r="BV113" s="202" t="str">
        <f t="shared" ref="BV113" si="425">IF(BG113&gt;0,($G113*BG113*$F$27),"0")</f>
        <v>0</v>
      </c>
      <c r="BW113" s="202" t="str">
        <f t="shared" ref="BW113" si="426">IF(BH113&gt;0,($G113*BH113*$F$28),"0")</f>
        <v>0</v>
      </c>
      <c r="BY113" s="176"/>
    </row>
    <row r="114" spans="1:77" s="130" customFormat="1" ht="20.100000000000001" customHeight="1" thickBot="1">
      <c r="A114" s="168"/>
      <c r="B114" s="108" t="s">
        <v>63</v>
      </c>
      <c r="C114" s="128">
        <v>0.93402777777777779</v>
      </c>
      <c r="D114" s="258" t="s">
        <v>463</v>
      </c>
      <c r="E114" s="259"/>
      <c r="F114" s="82"/>
      <c r="G114" s="82"/>
      <c r="H114" s="224"/>
      <c r="I114" s="224"/>
      <c r="J114" s="169"/>
      <c r="K114" s="220"/>
      <c r="L114" s="222"/>
      <c r="M114" s="196"/>
      <c r="N114" s="172"/>
      <c r="O114" s="172"/>
      <c r="P114" s="172"/>
      <c r="Q114" s="171"/>
      <c r="R114" s="171"/>
      <c r="S114" s="172"/>
      <c r="T114" s="172"/>
      <c r="U114" s="172"/>
      <c r="V114" s="172"/>
      <c r="W114" s="172"/>
      <c r="X114" s="171"/>
      <c r="Y114" s="171"/>
      <c r="Z114" s="172"/>
      <c r="AA114" s="172"/>
      <c r="AB114" s="172"/>
      <c r="AC114" s="172"/>
      <c r="AD114" s="172"/>
      <c r="AE114" s="171"/>
      <c r="AF114" s="171"/>
      <c r="AG114" s="172"/>
      <c r="AH114" s="172"/>
      <c r="AI114" s="172"/>
      <c r="AJ114" s="172"/>
      <c r="AK114" s="172"/>
      <c r="AL114" s="171"/>
      <c r="AM114" s="171"/>
      <c r="AN114" s="172"/>
      <c r="AO114" s="172"/>
      <c r="AP114" s="172"/>
      <c r="AQ114" s="172"/>
      <c r="AR114" s="172"/>
      <c r="AS114" s="201"/>
      <c r="AT114" s="202">
        <f>COUNTIF($N114:$AR114,"a")</f>
        <v>0</v>
      </c>
      <c r="AU114" s="202">
        <f>COUNTIF($N114:$AR114,"b")</f>
        <v>0</v>
      </c>
      <c r="AV114" s="202">
        <f>COUNTIF($N114:$AR114,"c")</f>
        <v>0</v>
      </c>
      <c r="AW114" s="202">
        <f>COUNTIF($N114:$AR114,"d")</f>
        <v>0</v>
      </c>
      <c r="AX114" s="202">
        <f>COUNTIF($N114:$AR114,"e")</f>
        <v>0</v>
      </c>
      <c r="AY114" s="202">
        <f>COUNTIF($N114:$AR114,"f")</f>
        <v>0</v>
      </c>
      <c r="AZ114" s="202">
        <f>COUNTIF($N114:$AR114,"g")</f>
        <v>0</v>
      </c>
      <c r="BA114" s="202">
        <f>COUNTIF($N114:$AR114,"h")</f>
        <v>0</v>
      </c>
      <c r="BB114" s="202">
        <f>COUNTIF($N114:$AR114,"i")</f>
        <v>0</v>
      </c>
      <c r="BC114" s="202">
        <f>COUNTIF($N114:$AR114,"j")</f>
        <v>0</v>
      </c>
      <c r="BD114" s="202">
        <f>COUNTIF($N114:$AR114,"k")</f>
        <v>0</v>
      </c>
      <c r="BE114" s="202">
        <f>COUNTIF($N114:$AR114,"l")</f>
        <v>0</v>
      </c>
      <c r="BF114" s="202">
        <f>COUNTIF($N114:$AR114,"m")</f>
        <v>0</v>
      </c>
      <c r="BG114" s="202">
        <f>COUNTIF($N114:$AR114,"n")</f>
        <v>0</v>
      </c>
      <c r="BH114" s="202">
        <f>COUNTIF($N114:$AR114,"o")</f>
        <v>0</v>
      </c>
      <c r="BI114" s="202" t="str">
        <f t="shared" si="380"/>
        <v>0</v>
      </c>
      <c r="BJ114" s="202" t="str">
        <f t="shared" si="381"/>
        <v>0</v>
      </c>
      <c r="BK114" s="202" t="str">
        <f t="shared" si="382"/>
        <v>0</v>
      </c>
      <c r="BL114" s="202" t="str">
        <f t="shared" si="383"/>
        <v>0</v>
      </c>
      <c r="BM114" s="202" t="str">
        <f t="shared" si="384"/>
        <v>0</v>
      </c>
      <c r="BN114" s="202" t="str">
        <f t="shared" si="385"/>
        <v>0</v>
      </c>
      <c r="BO114" s="202" t="str">
        <f t="shared" si="386"/>
        <v>0</v>
      </c>
      <c r="BP114" s="202" t="str">
        <f t="shared" si="387"/>
        <v>0</v>
      </c>
      <c r="BQ114" s="202" t="str">
        <f t="shared" si="388"/>
        <v>0</v>
      </c>
      <c r="BR114" s="202" t="str">
        <f t="shared" si="389"/>
        <v>0</v>
      </c>
      <c r="BS114" s="202" t="str">
        <f t="shared" si="390"/>
        <v>0</v>
      </c>
      <c r="BT114" s="202" t="str">
        <f t="shared" si="391"/>
        <v>0</v>
      </c>
      <c r="BU114" s="202" t="str">
        <f t="shared" si="392"/>
        <v>0</v>
      </c>
      <c r="BV114" s="202" t="str">
        <f t="shared" si="393"/>
        <v>0</v>
      </c>
      <c r="BW114" s="202" t="str">
        <f t="shared" si="394"/>
        <v>0</v>
      </c>
      <c r="BY114" s="176"/>
    </row>
    <row r="115" spans="1:77" s="130" customFormat="1" ht="19.5" customHeight="1" thickBot="1">
      <c r="A115" s="168"/>
      <c r="B115" s="78" t="s">
        <v>64</v>
      </c>
      <c r="C115" s="115">
        <v>0.95138888888888884</v>
      </c>
      <c r="D115" s="115" t="s">
        <v>250</v>
      </c>
      <c r="E115" s="115" t="s">
        <v>270</v>
      </c>
      <c r="F115" s="123">
        <v>300</v>
      </c>
      <c r="G115" s="123">
        <f>$F115*'Campaign Total'!$F$47</f>
        <v>300</v>
      </c>
      <c r="H115" s="226">
        <f>F115/1.95583</f>
        <v>153.38756435886555</v>
      </c>
      <c r="I115" s="226">
        <f>G115/1.95583</f>
        <v>153.38756435886555</v>
      </c>
      <c r="J115" s="169">
        <f t="shared" ref="J115:J123" si="427">SUM(AT115:BH115)</f>
        <v>0</v>
      </c>
      <c r="K115" s="220">
        <f t="shared" ref="K115:K123" si="428">SUM(BI115:BW115)</f>
        <v>0</v>
      </c>
      <c r="L115" s="222">
        <f>K115/1.95583</f>
        <v>0</v>
      </c>
      <c r="M115" s="196"/>
      <c r="N115" s="172"/>
      <c r="O115" s="172"/>
      <c r="P115" s="172"/>
      <c r="Q115" s="175"/>
      <c r="R115" s="175"/>
      <c r="S115" s="172"/>
      <c r="T115" s="172"/>
      <c r="U115" s="172"/>
      <c r="V115" s="172"/>
      <c r="W115" s="172"/>
      <c r="X115" s="175"/>
      <c r="Y115" s="175"/>
      <c r="Z115" s="172"/>
      <c r="AA115" s="172"/>
      <c r="AB115" s="172"/>
      <c r="AC115" s="172"/>
      <c r="AD115" s="172"/>
      <c r="AE115" s="175"/>
      <c r="AF115" s="175"/>
      <c r="AG115" s="172"/>
      <c r="AH115" s="172"/>
      <c r="AI115" s="172"/>
      <c r="AJ115" s="172"/>
      <c r="AK115" s="172"/>
      <c r="AL115" s="175"/>
      <c r="AM115" s="175"/>
      <c r="AN115" s="172"/>
      <c r="AO115" s="172"/>
      <c r="AP115" s="172"/>
      <c r="AQ115" s="172"/>
      <c r="AR115" s="172"/>
      <c r="AS115" s="201"/>
      <c r="AT115" s="202">
        <f>COUNTIF($N115:$AR115,"a")</f>
        <v>0</v>
      </c>
      <c r="AU115" s="202">
        <f>COUNTIF($N115:$AR115,"b")</f>
        <v>0</v>
      </c>
      <c r="AV115" s="202">
        <f>COUNTIF($N115:$AR115,"c")</f>
        <v>0</v>
      </c>
      <c r="AW115" s="202">
        <f>COUNTIF($N115:$AR115,"d")</f>
        <v>0</v>
      </c>
      <c r="AX115" s="202">
        <f>COUNTIF($N115:$AR115,"e")</f>
        <v>0</v>
      </c>
      <c r="AY115" s="202">
        <f>COUNTIF($N115:$AR115,"f")</f>
        <v>0</v>
      </c>
      <c r="AZ115" s="202">
        <f>COUNTIF($N115:$AR115,"g")</f>
        <v>0</v>
      </c>
      <c r="BA115" s="202">
        <f>COUNTIF($N115:$AR115,"h")</f>
        <v>0</v>
      </c>
      <c r="BB115" s="202">
        <f>COUNTIF($N115:$AR115,"i")</f>
        <v>0</v>
      </c>
      <c r="BC115" s="202">
        <f>COUNTIF($N115:$AR115,"j")</f>
        <v>0</v>
      </c>
      <c r="BD115" s="202">
        <f>COUNTIF($N115:$AR115,"k")</f>
        <v>0</v>
      </c>
      <c r="BE115" s="202">
        <f>COUNTIF($N115:$AR115,"l")</f>
        <v>0</v>
      </c>
      <c r="BF115" s="202">
        <f>COUNTIF($N115:$AR115,"m")</f>
        <v>0</v>
      </c>
      <c r="BG115" s="202">
        <f>COUNTIF($N115:$AR115,"n")</f>
        <v>0</v>
      </c>
      <c r="BH115" s="202">
        <f>COUNTIF($N115:$AR115,"o")</f>
        <v>0</v>
      </c>
      <c r="BI115" s="202" t="str">
        <f t="shared" si="380"/>
        <v>0</v>
      </c>
      <c r="BJ115" s="202" t="str">
        <f t="shared" si="381"/>
        <v>0</v>
      </c>
      <c r="BK115" s="202" t="str">
        <f t="shared" si="382"/>
        <v>0</v>
      </c>
      <c r="BL115" s="202" t="str">
        <f t="shared" si="383"/>
        <v>0</v>
      </c>
      <c r="BM115" s="202" t="str">
        <f t="shared" si="384"/>
        <v>0</v>
      </c>
      <c r="BN115" s="202" t="str">
        <f t="shared" si="385"/>
        <v>0</v>
      </c>
      <c r="BO115" s="202" t="str">
        <f t="shared" si="386"/>
        <v>0</v>
      </c>
      <c r="BP115" s="202" t="str">
        <f t="shared" si="387"/>
        <v>0</v>
      </c>
      <c r="BQ115" s="202" t="str">
        <f t="shared" si="388"/>
        <v>0</v>
      </c>
      <c r="BR115" s="202" t="str">
        <f t="shared" si="389"/>
        <v>0</v>
      </c>
      <c r="BS115" s="202" t="str">
        <f t="shared" si="390"/>
        <v>0</v>
      </c>
      <c r="BT115" s="202" t="str">
        <f t="shared" si="391"/>
        <v>0</v>
      </c>
      <c r="BU115" s="202" t="str">
        <f t="shared" si="392"/>
        <v>0</v>
      </c>
      <c r="BV115" s="202" t="str">
        <f t="shared" si="393"/>
        <v>0</v>
      </c>
      <c r="BW115" s="202" t="str">
        <f t="shared" si="394"/>
        <v>0</v>
      </c>
      <c r="BY115" s="176"/>
    </row>
    <row r="116" spans="1:77" s="130" customFormat="1" ht="19.5" customHeight="1" thickBot="1">
      <c r="A116" s="168"/>
      <c r="B116" s="108" t="s">
        <v>63</v>
      </c>
      <c r="C116" s="128">
        <v>0.95486111111111116</v>
      </c>
      <c r="D116" s="258" t="s">
        <v>463</v>
      </c>
      <c r="E116" s="259"/>
      <c r="F116" s="82"/>
      <c r="G116" s="82"/>
      <c r="H116" s="224"/>
      <c r="I116" s="224"/>
      <c r="J116" s="169"/>
      <c r="K116" s="220"/>
      <c r="L116" s="222"/>
      <c r="M116" s="196"/>
      <c r="N116" s="172"/>
      <c r="O116" s="172"/>
      <c r="P116" s="172"/>
      <c r="Q116" s="171"/>
      <c r="R116" s="171"/>
      <c r="S116" s="172"/>
      <c r="T116" s="172"/>
      <c r="U116" s="172"/>
      <c r="V116" s="172"/>
      <c r="W116" s="172"/>
      <c r="X116" s="171"/>
      <c r="Y116" s="171"/>
      <c r="Z116" s="172"/>
      <c r="AA116" s="172"/>
      <c r="AB116" s="172"/>
      <c r="AC116" s="172"/>
      <c r="AD116" s="172"/>
      <c r="AE116" s="171"/>
      <c r="AF116" s="171"/>
      <c r="AG116" s="172"/>
      <c r="AH116" s="172"/>
      <c r="AI116" s="172"/>
      <c r="AJ116" s="172"/>
      <c r="AK116" s="172"/>
      <c r="AL116" s="171"/>
      <c r="AM116" s="171"/>
      <c r="AN116" s="172"/>
      <c r="AO116" s="172"/>
      <c r="AP116" s="172"/>
      <c r="AQ116" s="172"/>
      <c r="AR116" s="172"/>
      <c r="AS116" s="201"/>
      <c r="AT116" s="202">
        <f>COUNTIF($N116:$AR116,"a")</f>
        <v>0</v>
      </c>
      <c r="AU116" s="202">
        <f>COUNTIF($N116:$AR116,"b")</f>
        <v>0</v>
      </c>
      <c r="AV116" s="202">
        <f>COUNTIF($N116:$AR116,"c")</f>
        <v>0</v>
      </c>
      <c r="AW116" s="202">
        <f>COUNTIF($N116:$AR116,"d")</f>
        <v>0</v>
      </c>
      <c r="AX116" s="202">
        <f>COUNTIF($N116:$AR116,"e")</f>
        <v>0</v>
      </c>
      <c r="AY116" s="202">
        <f>COUNTIF($N116:$AR116,"f")</f>
        <v>0</v>
      </c>
      <c r="AZ116" s="202">
        <f>COUNTIF($N116:$AR116,"g")</f>
        <v>0</v>
      </c>
      <c r="BA116" s="202">
        <f>COUNTIF($N116:$AR116,"h")</f>
        <v>0</v>
      </c>
      <c r="BB116" s="202">
        <f>COUNTIF($N116:$AR116,"i")</f>
        <v>0</v>
      </c>
      <c r="BC116" s="202">
        <f>COUNTIF($N116:$AR116,"j")</f>
        <v>0</v>
      </c>
      <c r="BD116" s="202">
        <f>COUNTIF($N116:$AR116,"k")</f>
        <v>0</v>
      </c>
      <c r="BE116" s="202">
        <f>COUNTIF($N116:$AR116,"l")</f>
        <v>0</v>
      </c>
      <c r="BF116" s="202">
        <f>COUNTIF($N116:$AR116,"m")</f>
        <v>0</v>
      </c>
      <c r="BG116" s="202">
        <f>COUNTIF($N116:$AR116,"n")</f>
        <v>0</v>
      </c>
      <c r="BH116" s="202">
        <f>COUNTIF($N116:$AR116,"o")</f>
        <v>0</v>
      </c>
      <c r="BI116" s="202" t="str">
        <f t="shared" ref="BI116:BI119" si="429">IF(AT116&gt;0,($G116*AT116*$F$14),"0")</f>
        <v>0</v>
      </c>
      <c r="BJ116" s="202" t="str">
        <f t="shared" ref="BJ116:BJ119" si="430">IF(AU116&gt;0,($G116*AU116*$F$15),"0")</f>
        <v>0</v>
      </c>
      <c r="BK116" s="202" t="str">
        <f t="shared" ref="BK116:BK119" si="431">IF(AV116&gt;0,($G116*AV116*$F$16),"0")</f>
        <v>0</v>
      </c>
      <c r="BL116" s="202" t="str">
        <f t="shared" ref="BL116:BL119" si="432">IF(AW116&gt;0,($G116*AW116*$F$17),"0")</f>
        <v>0</v>
      </c>
      <c r="BM116" s="202" t="str">
        <f t="shared" ref="BM116:BM119" si="433">IF(AX116&gt;0,($G116*AX116*$F$18),"0")</f>
        <v>0</v>
      </c>
      <c r="BN116" s="202" t="str">
        <f t="shared" ref="BN116:BN119" si="434">IF(AY116&gt;0,($G116*AY116*$F$19),"0")</f>
        <v>0</v>
      </c>
      <c r="BO116" s="202" t="str">
        <f t="shared" ref="BO116:BO119" si="435">IF(AZ116&gt;0,($G116*AZ116*$F$20),"0")</f>
        <v>0</v>
      </c>
      <c r="BP116" s="202" t="str">
        <f t="shared" ref="BP116:BP119" si="436">IF(BA116&gt;0,($G116*BA116*$F$21),"0")</f>
        <v>0</v>
      </c>
      <c r="BQ116" s="202" t="str">
        <f t="shared" ref="BQ116:BQ119" si="437">IF(BB116&gt;0,($G116*BB116*$F$22),"0")</f>
        <v>0</v>
      </c>
      <c r="BR116" s="202" t="str">
        <f t="shared" ref="BR116:BR119" si="438">IF(BC116&gt;0,($G116*BC116*$F$23),"0")</f>
        <v>0</v>
      </c>
      <c r="BS116" s="202" t="str">
        <f t="shared" ref="BS116:BS119" si="439">IF(BD116&gt;0,($G116*BD116*$F$24),"0")</f>
        <v>0</v>
      </c>
      <c r="BT116" s="202" t="str">
        <f t="shared" ref="BT116:BT119" si="440">IF(BE116&gt;0,($G116*BE116*$F$25),"0")</f>
        <v>0</v>
      </c>
      <c r="BU116" s="202" t="str">
        <f t="shared" ref="BU116:BU119" si="441">IF(BF116&gt;0,($G116*BF116*$F$26),"0")</f>
        <v>0</v>
      </c>
      <c r="BV116" s="202" t="str">
        <f t="shared" ref="BV116:BV119" si="442">IF(BG116&gt;0,($G116*BG116*$F$27),"0")</f>
        <v>0</v>
      </c>
      <c r="BW116" s="202" t="str">
        <f t="shared" ref="BW116:BW119" si="443">IF(BH116&gt;0,($G116*BH116*$F$28),"0")</f>
        <v>0</v>
      </c>
      <c r="BY116" s="176"/>
    </row>
    <row r="117" spans="1:77" s="130" customFormat="1" ht="19.5" customHeight="1" thickBot="1">
      <c r="A117" s="168"/>
      <c r="B117" s="108" t="s">
        <v>63</v>
      </c>
      <c r="C117" s="128">
        <v>0.95833333333333337</v>
      </c>
      <c r="D117" s="258" t="s">
        <v>463</v>
      </c>
      <c r="E117" s="259"/>
      <c r="F117" s="82"/>
      <c r="G117" s="82"/>
      <c r="H117" s="224"/>
      <c r="I117" s="224"/>
      <c r="J117" s="169"/>
      <c r="K117" s="220"/>
      <c r="L117" s="222"/>
      <c r="M117" s="196"/>
      <c r="N117" s="172"/>
      <c r="O117" s="172"/>
      <c r="P117" s="172"/>
      <c r="Q117" s="171"/>
      <c r="R117" s="171"/>
      <c r="S117" s="172"/>
      <c r="T117" s="172"/>
      <c r="U117" s="172"/>
      <c r="V117" s="172"/>
      <c r="W117" s="172"/>
      <c r="X117" s="171"/>
      <c r="Y117" s="171"/>
      <c r="Z117" s="172"/>
      <c r="AA117" s="172"/>
      <c r="AB117" s="172"/>
      <c r="AC117" s="172"/>
      <c r="AD117" s="172"/>
      <c r="AE117" s="171"/>
      <c r="AF117" s="171"/>
      <c r="AG117" s="172"/>
      <c r="AH117" s="172"/>
      <c r="AI117" s="172"/>
      <c r="AJ117" s="172"/>
      <c r="AK117" s="172"/>
      <c r="AL117" s="171"/>
      <c r="AM117" s="171"/>
      <c r="AN117" s="172"/>
      <c r="AO117" s="172"/>
      <c r="AP117" s="172"/>
      <c r="AQ117" s="172"/>
      <c r="AR117" s="172"/>
      <c r="AS117" s="201"/>
      <c r="AT117" s="202">
        <f>COUNTIF($N117:$AR117,"a")</f>
        <v>0</v>
      </c>
      <c r="AU117" s="202">
        <f>COUNTIF($N117:$AR117,"b")</f>
        <v>0</v>
      </c>
      <c r="AV117" s="202">
        <f>COUNTIF($N117:$AR117,"c")</f>
        <v>0</v>
      </c>
      <c r="AW117" s="202">
        <f>COUNTIF($N117:$AR117,"d")</f>
        <v>0</v>
      </c>
      <c r="AX117" s="202">
        <f>COUNTIF($N117:$AR117,"e")</f>
        <v>0</v>
      </c>
      <c r="AY117" s="202">
        <f>COUNTIF($N117:$AR117,"f")</f>
        <v>0</v>
      </c>
      <c r="AZ117" s="202">
        <f>COUNTIF($N117:$AR117,"g")</f>
        <v>0</v>
      </c>
      <c r="BA117" s="202">
        <f>COUNTIF($N117:$AR117,"h")</f>
        <v>0</v>
      </c>
      <c r="BB117" s="202">
        <f>COUNTIF($N117:$AR117,"i")</f>
        <v>0</v>
      </c>
      <c r="BC117" s="202">
        <f>COUNTIF($N117:$AR117,"j")</f>
        <v>0</v>
      </c>
      <c r="BD117" s="202">
        <f>COUNTIF($N117:$AR117,"k")</f>
        <v>0</v>
      </c>
      <c r="BE117" s="202">
        <f>COUNTIF($N117:$AR117,"l")</f>
        <v>0</v>
      </c>
      <c r="BF117" s="202">
        <f>COUNTIF($N117:$AR117,"m")</f>
        <v>0</v>
      </c>
      <c r="BG117" s="202">
        <f>COUNTIF($N117:$AR117,"n")</f>
        <v>0</v>
      </c>
      <c r="BH117" s="202">
        <f>COUNTIF($N117:$AR117,"o")</f>
        <v>0</v>
      </c>
      <c r="BI117" s="202" t="str">
        <f t="shared" ref="BI117" si="444">IF(AT117&gt;0,($G117*AT117*$F$14),"0")</f>
        <v>0</v>
      </c>
      <c r="BJ117" s="202" t="str">
        <f t="shared" ref="BJ117" si="445">IF(AU117&gt;0,($G117*AU117*$F$15),"0")</f>
        <v>0</v>
      </c>
      <c r="BK117" s="202" t="str">
        <f t="shared" ref="BK117" si="446">IF(AV117&gt;0,($G117*AV117*$F$16),"0")</f>
        <v>0</v>
      </c>
      <c r="BL117" s="202" t="str">
        <f t="shared" ref="BL117" si="447">IF(AW117&gt;0,($G117*AW117*$F$17),"0")</f>
        <v>0</v>
      </c>
      <c r="BM117" s="202" t="str">
        <f t="shared" ref="BM117" si="448">IF(AX117&gt;0,($G117*AX117*$F$18),"0")</f>
        <v>0</v>
      </c>
      <c r="BN117" s="202" t="str">
        <f t="shared" ref="BN117" si="449">IF(AY117&gt;0,($G117*AY117*$F$19),"0")</f>
        <v>0</v>
      </c>
      <c r="BO117" s="202" t="str">
        <f t="shared" ref="BO117" si="450">IF(AZ117&gt;0,($G117*AZ117*$F$20),"0")</f>
        <v>0</v>
      </c>
      <c r="BP117" s="202" t="str">
        <f t="shared" ref="BP117" si="451">IF(BA117&gt;0,($G117*BA117*$F$21),"0")</f>
        <v>0</v>
      </c>
      <c r="BQ117" s="202" t="str">
        <f t="shared" ref="BQ117" si="452">IF(BB117&gt;0,($G117*BB117*$F$22),"0")</f>
        <v>0</v>
      </c>
      <c r="BR117" s="202" t="str">
        <f t="shared" ref="BR117" si="453">IF(BC117&gt;0,($G117*BC117*$F$23),"0")</f>
        <v>0</v>
      </c>
      <c r="BS117" s="202" t="str">
        <f t="shared" ref="BS117" si="454">IF(BD117&gt;0,($G117*BD117*$F$24),"0")</f>
        <v>0</v>
      </c>
      <c r="BT117" s="202" t="str">
        <f t="shared" ref="BT117" si="455">IF(BE117&gt;0,($G117*BE117*$F$25),"0")</f>
        <v>0</v>
      </c>
      <c r="BU117" s="202" t="str">
        <f t="shared" ref="BU117" si="456">IF(BF117&gt;0,($G117*BF117*$F$26),"0")</f>
        <v>0</v>
      </c>
      <c r="BV117" s="202" t="str">
        <f t="shared" ref="BV117" si="457">IF(BG117&gt;0,($G117*BG117*$F$27),"0")</f>
        <v>0</v>
      </c>
      <c r="BW117" s="202" t="str">
        <f t="shared" ref="BW117" si="458">IF(BH117&gt;0,($G117*BH117*$F$28),"0")</f>
        <v>0</v>
      </c>
      <c r="BY117" s="176"/>
    </row>
    <row r="118" spans="1:77" s="130" customFormat="1" ht="19.5" customHeight="1" thickBot="1">
      <c r="A118" s="168"/>
      <c r="B118" s="78" t="s">
        <v>64</v>
      </c>
      <c r="C118" s="115">
        <v>0.97222222222222221</v>
      </c>
      <c r="D118" s="115" t="s">
        <v>251</v>
      </c>
      <c r="E118" s="115" t="s">
        <v>271</v>
      </c>
      <c r="F118" s="123">
        <v>180</v>
      </c>
      <c r="G118" s="123">
        <f>$F118*'Campaign Total'!$F$47</f>
        <v>180</v>
      </c>
      <c r="H118" s="226">
        <f>F118/1.95583</f>
        <v>92.032538615319325</v>
      </c>
      <c r="I118" s="226">
        <f>G118/1.95583</f>
        <v>92.032538615319325</v>
      </c>
      <c r="J118" s="169">
        <f t="shared" ref="J118" si="459">SUM(AT118:BH118)</f>
        <v>0</v>
      </c>
      <c r="K118" s="220">
        <f t="shared" ref="K118" si="460">SUM(BI118:BW118)</f>
        <v>0</v>
      </c>
      <c r="L118" s="222">
        <f>K118/1.95583</f>
        <v>0</v>
      </c>
      <c r="M118" s="196"/>
      <c r="N118" s="172"/>
      <c r="O118" s="172"/>
      <c r="P118" s="172"/>
      <c r="Q118" s="175"/>
      <c r="R118" s="175"/>
      <c r="S118" s="172"/>
      <c r="T118" s="172"/>
      <c r="U118" s="172"/>
      <c r="V118" s="172"/>
      <c r="W118" s="172"/>
      <c r="X118" s="175"/>
      <c r="Y118" s="175"/>
      <c r="Z118" s="172"/>
      <c r="AA118" s="172"/>
      <c r="AB118" s="172"/>
      <c r="AC118" s="172"/>
      <c r="AD118" s="172"/>
      <c r="AE118" s="175"/>
      <c r="AF118" s="175"/>
      <c r="AG118" s="172"/>
      <c r="AH118" s="172"/>
      <c r="AI118" s="172"/>
      <c r="AJ118" s="172"/>
      <c r="AK118" s="172"/>
      <c r="AL118" s="175"/>
      <c r="AM118" s="175"/>
      <c r="AN118" s="172"/>
      <c r="AO118" s="172"/>
      <c r="AP118" s="172"/>
      <c r="AQ118" s="172"/>
      <c r="AR118" s="172"/>
      <c r="AS118" s="201"/>
      <c r="AT118" s="202">
        <f>COUNTIF($N118:$AR118,"a")</f>
        <v>0</v>
      </c>
      <c r="AU118" s="202">
        <f>COUNTIF($N118:$AR118,"b")</f>
        <v>0</v>
      </c>
      <c r="AV118" s="202">
        <f>COUNTIF($N118:$AR118,"c")</f>
        <v>0</v>
      </c>
      <c r="AW118" s="202">
        <f>COUNTIF($N118:$AR118,"d")</f>
        <v>0</v>
      </c>
      <c r="AX118" s="202">
        <f>COUNTIF($N118:$AR118,"e")</f>
        <v>0</v>
      </c>
      <c r="AY118" s="202">
        <f>COUNTIF($N118:$AR118,"f")</f>
        <v>0</v>
      </c>
      <c r="AZ118" s="202">
        <f>COUNTIF($N118:$AR118,"g")</f>
        <v>0</v>
      </c>
      <c r="BA118" s="202">
        <f>COUNTIF($N118:$AR118,"h")</f>
        <v>0</v>
      </c>
      <c r="BB118" s="202">
        <f>COUNTIF($N118:$AR118,"i")</f>
        <v>0</v>
      </c>
      <c r="BC118" s="202">
        <f>COUNTIF($N118:$AR118,"j")</f>
        <v>0</v>
      </c>
      <c r="BD118" s="202">
        <f>COUNTIF($N118:$AR118,"k")</f>
        <v>0</v>
      </c>
      <c r="BE118" s="202">
        <f>COUNTIF($N118:$AR118,"l")</f>
        <v>0</v>
      </c>
      <c r="BF118" s="202">
        <f>COUNTIF($N118:$AR118,"m")</f>
        <v>0</v>
      </c>
      <c r="BG118" s="202">
        <f>COUNTIF($N118:$AR118,"n")</f>
        <v>0</v>
      </c>
      <c r="BH118" s="202">
        <f>COUNTIF($N118:$AR118,"o")</f>
        <v>0</v>
      </c>
      <c r="BI118" s="202" t="str">
        <f t="shared" si="429"/>
        <v>0</v>
      </c>
      <c r="BJ118" s="202" t="str">
        <f t="shared" si="430"/>
        <v>0</v>
      </c>
      <c r="BK118" s="202" t="str">
        <f t="shared" si="431"/>
        <v>0</v>
      </c>
      <c r="BL118" s="202" t="str">
        <f t="shared" si="432"/>
        <v>0</v>
      </c>
      <c r="BM118" s="202" t="str">
        <f t="shared" si="433"/>
        <v>0</v>
      </c>
      <c r="BN118" s="202" t="str">
        <f t="shared" si="434"/>
        <v>0</v>
      </c>
      <c r="BO118" s="202" t="str">
        <f t="shared" si="435"/>
        <v>0</v>
      </c>
      <c r="BP118" s="202" t="str">
        <f t="shared" si="436"/>
        <v>0</v>
      </c>
      <c r="BQ118" s="202" t="str">
        <f t="shared" si="437"/>
        <v>0</v>
      </c>
      <c r="BR118" s="202" t="str">
        <f t="shared" si="438"/>
        <v>0</v>
      </c>
      <c r="BS118" s="202" t="str">
        <f t="shared" si="439"/>
        <v>0</v>
      </c>
      <c r="BT118" s="202" t="str">
        <f t="shared" si="440"/>
        <v>0</v>
      </c>
      <c r="BU118" s="202" t="str">
        <f t="shared" si="441"/>
        <v>0</v>
      </c>
      <c r="BV118" s="202" t="str">
        <f t="shared" si="442"/>
        <v>0</v>
      </c>
      <c r="BW118" s="202" t="str">
        <f t="shared" si="443"/>
        <v>0</v>
      </c>
      <c r="BY118" s="176"/>
    </row>
    <row r="119" spans="1:77" s="130" customFormat="1" ht="20.100000000000001" customHeight="1" thickBot="1">
      <c r="A119" s="168"/>
      <c r="B119" s="108" t="s">
        <v>63</v>
      </c>
      <c r="C119" s="128">
        <v>0.97569444444444453</v>
      </c>
      <c r="D119" s="258" t="s">
        <v>463</v>
      </c>
      <c r="E119" s="259"/>
      <c r="F119" s="82"/>
      <c r="G119" s="82"/>
      <c r="H119" s="224"/>
      <c r="I119" s="224"/>
      <c r="J119" s="169"/>
      <c r="K119" s="220"/>
      <c r="L119" s="222"/>
      <c r="M119" s="196"/>
      <c r="N119" s="172"/>
      <c r="O119" s="172"/>
      <c r="P119" s="172"/>
      <c r="Q119" s="171"/>
      <c r="R119" s="171"/>
      <c r="S119" s="172"/>
      <c r="T119" s="172"/>
      <c r="U119" s="172"/>
      <c r="V119" s="172"/>
      <c r="W119" s="172"/>
      <c r="X119" s="171"/>
      <c r="Y119" s="171"/>
      <c r="Z119" s="172"/>
      <c r="AA119" s="172"/>
      <c r="AB119" s="172"/>
      <c r="AC119" s="172"/>
      <c r="AD119" s="172"/>
      <c r="AE119" s="171"/>
      <c r="AF119" s="171"/>
      <c r="AG119" s="172"/>
      <c r="AH119" s="172"/>
      <c r="AI119" s="172"/>
      <c r="AJ119" s="172"/>
      <c r="AK119" s="172"/>
      <c r="AL119" s="171"/>
      <c r="AM119" s="171"/>
      <c r="AN119" s="172"/>
      <c r="AO119" s="172"/>
      <c r="AP119" s="172"/>
      <c r="AQ119" s="172"/>
      <c r="AR119" s="172"/>
      <c r="AS119" s="201"/>
      <c r="AT119" s="202">
        <f>COUNTIF($N119:$AR119,"a")</f>
        <v>0</v>
      </c>
      <c r="AU119" s="202">
        <f>COUNTIF($N119:$AR119,"b")</f>
        <v>0</v>
      </c>
      <c r="AV119" s="202">
        <f>COUNTIF($N119:$AR119,"c")</f>
        <v>0</v>
      </c>
      <c r="AW119" s="202">
        <f>COUNTIF($N119:$AR119,"d")</f>
        <v>0</v>
      </c>
      <c r="AX119" s="202">
        <f>COUNTIF($N119:$AR119,"e")</f>
        <v>0</v>
      </c>
      <c r="AY119" s="202">
        <f>COUNTIF($N119:$AR119,"f")</f>
        <v>0</v>
      </c>
      <c r="AZ119" s="202">
        <f>COUNTIF($N119:$AR119,"g")</f>
        <v>0</v>
      </c>
      <c r="BA119" s="202">
        <f>COUNTIF($N119:$AR119,"h")</f>
        <v>0</v>
      </c>
      <c r="BB119" s="202">
        <f>COUNTIF($N119:$AR119,"i")</f>
        <v>0</v>
      </c>
      <c r="BC119" s="202">
        <f>COUNTIF($N119:$AR119,"j")</f>
        <v>0</v>
      </c>
      <c r="BD119" s="202">
        <f>COUNTIF($N119:$AR119,"k")</f>
        <v>0</v>
      </c>
      <c r="BE119" s="202">
        <f>COUNTIF($N119:$AR119,"l")</f>
        <v>0</v>
      </c>
      <c r="BF119" s="202">
        <f>COUNTIF($N119:$AR119,"m")</f>
        <v>0</v>
      </c>
      <c r="BG119" s="202">
        <f>COUNTIF($N119:$AR119,"n")</f>
        <v>0</v>
      </c>
      <c r="BH119" s="202">
        <f>COUNTIF($N119:$AR119,"o")</f>
        <v>0</v>
      </c>
      <c r="BI119" s="202" t="str">
        <f t="shared" si="429"/>
        <v>0</v>
      </c>
      <c r="BJ119" s="202" t="str">
        <f t="shared" si="430"/>
        <v>0</v>
      </c>
      <c r="BK119" s="202" t="str">
        <f t="shared" si="431"/>
        <v>0</v>
      </c>
      <c r="BL119" s="202" t="str">
        <f t="shared" si="432"/>
        <v>0</v>
      </c>
      <c r="BM119" s="202" t="str">
        <f t="shared" si="433"/>
        <v>0</v>
      </c>
      <c r="BN119" s="202" t="str">
        <f t="shared" si="434"/>
        <v>0</v>
      </c>
      <c r="BO119" s="202" t="str">
        <f t="shared" si="435"/>
        <v>0</v>
      </c>
      <c r="BP119" s="202" t="str">
        <f t="shared" si="436"/>
        <v>0</v>
      </c>
      <c r="BQ119" s="202" t="str">
        <f t="shared" si="437"/>
        <v>0</v>
      </c>
      <c r="BR119" s="202" t="str">
        <f t="shared" si="438"/>
        <v>0</v>
      </c>
      <c r="BS119" s="202" t="str">
        <f t="shared" si="439"/>
        <v>0</v>
      </c>
      <c r="BT119" s="202" t="str">
        <f t="shared" si="440"/>
        <v>0</v>
      </c>
      <c r="BU119" s="202" t="str">
        <f t="shared" si="441"/>
        <v>0</v>
      </c>
      <c r="BV119" s="202" t="str">
        <f t="shared" si="442"/>
        <v>0</v>
      </c>
      <c r="BW119" s="202" t="str">
        <f t="shared" si="443"/>
        <v>0</v>
      </c>
      <c r="BY119" s="176"/>
    </row>
    <row r="120" spans="1:77" s="130" customFormat="1" ht="19.5" customHeight="1" thickBot="1">
      <c r="A120" s="168"/>
      <c r="B120" s="78" t="s">
        <v>64</v>
      </c>
      <c r="C120" s="115">
        <v>0.99305555555555547</v>
      </c>
      <c r="D120" s="115" t="s">
        <v>411</v>
      </c>
      <c r="E120" s="115" t="s">
        <v>412</v>
      </c>
      <c r="F120" s="123">
        <v>170</v>
      </c>
      <c r="G120" s="123">
        <f>$F120*'Campaign Total'!$F$47</f>
        <v>170</v>
      </c>
      <c r="H120" s="226">
        <f>F120/1.95583</f>
        <v>86.919619803357151</v>
      </c>
      <c r="I120" s="226">
        <f>G120/1.95583</f>
        <v>86.919619803357151</v>
      </c>
      <c r="J120" s="169">
        <f t="shared" ref="J120" si="461">SUM(AT120:BH120)</f>
        <v>0</v>
      </c>
      <c r="K120" s="220">
        <f t="shared" ref="K120" si="462">SUM(BI120:BW120)</f>
        <v>0</v>
      </c>
      <c r="L120" s="222">
        <f>K120/1.95583</f>
        <v>0</v>
      </c>
      <c r="M120" s="196"/>
      <c r="N120" s="172"/>
      <c r="O120" s="172"/>
      <c r="P120" s="172"/>
      <c r="Q120" s="175"/>
      <c r="R120" s="175"/>
      <c r="S120" s="172"/>
      <c r="T120" s="172"/>
      <c r="U120" s="172"/>
      <c r="V120" s="172"/>
      <c r="W120" s="172"/>
      <c r="X120" s="175"/>
      <c r="Y120" s="175"/>
      <c r="Z120" s="172"/>
      <c r="AA120" s="172"/>
      <c r="AB120" s="172"/>
      <c r="AC120" s="172"/>
      <c r="AD120" s="172"/>
      <c r="AE120" s="175"/>
      <c r="AF120" s="175"/>
      <c r="AG120" s="172"/>
      <c r="AH120" s="172"/>
      <c r="AI120" s="172"/>
      <c r="AJ120" s="172"/>
      <c r="AK120" s="172"/>
      <c r="AL120" s="175"/>
      <c r="AM120" s="175"/>
      <c r="AN120" s="172"/>
      <c r="AO120" s="172"/>
      <c r="AP120" s="172"/>
      <c r="AQ120" s="172"/>
      <c r="AR120" s="172"/>
      <c r="AS120" s="201"/>
      <c r="AT120" s="202">
        <f>COUNTIF($N120:$AR120,"a")</f>
        <v>0</v>
      </c>
      <c r="AU120" s="202">
        <f>COUNTIF($N120:$AR120,"b")</f>
        <v>0</v>
      </c>
      <c r="AV120" s="202">
        <f>COUNTIF($N120:$AR120,"c")</f>
        <v>0</v>
      </c>
      <c r="AW120" s="202">
        <f>COUNTIF($N120:$AR120,"d")</f>
        <v>0</v>
      </c>
      <c r="AX120" s="202">
        <f>COUNTIF($N120:$AR120,"e")</f>
        <v>0</v>
      </c>
      <c r="AY120" s="202">
        <f>COUNTIF($N120:$AR120,"f")</f>
        <v>0</v>
      </c>
      <c r="AZ120" s="202">
        <f>COUNTIF($N120:$AR120,"g")</f>
        <v>0</v>
      </c>
      <c r="BA120" s="202">
        <f>COUNTIF($N120:$AR120,"h")</f>
        <v>0</v>
      </c>
      <c r="BB120" s="202">
        <f>COUNTIF($N120:$AR120,"i")</f>
        <v>0</v>
      </c>
      <c r="BC120" s="202">
        <f>COUNTIF($N120:$AR120,"j")</f>
        <v>0</v>
      </c>
      <c r="BD120" s="202">
        <f>COUNTIF($N120:$AR120,"k")</f>
        <v>0</v>
      </c>
      <c r="BE120" s="202">
        <f>COUNTIF($N120:$AR120,"l")</f>
        <v>0</v>
      </c>
      <c r="BF120" s="202">
        <f>COUNTIF($N120:$AR120,"m")</f>
        <v>0</v>
      </c>
      <c r="BG120" s="202">
        <f>COUNTIF($N120:$AR120,"n")</f>
        <v>0</v>
      </c>
      <c r="BH120" s="202">
        <f>COUNTIF($N120:$AR120,"o")</f>
        <v>0</v>
      </c>
      <c r="BI120" s="202" t="str">
        <f t="shared" ref="BI120:BI121" si="463">IF(AT120&gt;0,($G120*AT120*$F$14),"0")</f>
        <v>0</v>
      </c>
      <c r="BJ120" s="202" t="str">
        <f t="shared" ref="BJ120:BJ121" si="464">IF(AU120&gt;0,($G120*AU120*$F$15),"0")</f>
        <v>0</v>
      </c>
      <c r="BK120" s="202" t="str">
        <f t="shared" ref="BK120:BK121" si="465">IF(AV120&gt;0,($G120*AV120*$F$16),"0")</f>
        <v>0</v>
      </c>
      <c r="BL120" s="202" t="str">
        <f t="shared" ref="BL120:BL121" si="466">IF(AW120&gt;0,($G120*AW120*$F$17),"0")</f>
        <v>0</v>
      </c>
      <c r="BM120" s="202" t="str">
        <f t="shared" ref="BM120:BM121" si="467">IF(AX120&gt;0,($G120*AX120*$F$18),"0")</f>
        <v>0</v>
      </c>
      <c r="BN120" s="202" t="str">
        <f t="shared" ref="BN120:BN121" si="468">IF(AY120&gt;0,($G120*AY120*$F$19),"0")</f>
        <v>0</v>
      </c>
      <c r="BO120" s="202" t="str">
        <f t="shared" ref="BO120:BO121" si="469">IF(AZ120&gt;0,($G120*AZ120*$F$20),"0")</f>
        <v>0</v>
      </c>
      <c r="BP120" s="202" t="str">
        <f t="shared" ref="BP120:BP121" si="470">IF(BA120&gt;0,($G120*BA120*$F$21),"0")</f>
        <v>0</v>
      </c>
      <c r="BQ120" s="202" t="str">
        <f t="shared" ref="BQ120:BQ121" si="471">IF(BB120&gt;0,($G120*BB120*$F$22),"0")</f>
        <v>0</v>
      </c>
      <c r="BR120" s="202" t="str">
        <f t="shared" ref="BR120:BR121" si="472">IF(BC120&gt;0,($G120*BC120*$F$23),"0")</f>
        <v>0</v>
      </c>
      <c r="BS120" s="202" t="str">
        <f t="shared" ref="BS120:BS121" si="473">IF(BD120&gt;0,($G120*BD120*$F$24),"0")</f>
        <v>0</v>
      </c>
      <c r="BT120" s="202" t="str">
        <f t="shared" ref="BT120:BT121" si="474">IF(BE120&gt;0,($G120*BE120*$F$25),"0")</f>
        <v>0</v>
      </c>
      <c r="BU120" s="202" t="str">
        <f t="shared" ref="BU120:BU121" si="475">IF(BF120&gt;0,($G120*BF120*$F$26),"0")</f>
        <v>0</v>
      </c>
      <c r="BV120" s="202" t="str">
        <f t="shared" ref="BV120:BV121" si="476">IF(BG120&gt;0,($G120*BG120*$F$27),"0")</f>
        <v>0</v>
      </c>
      <c r="BW120" s="202" t="str">
        <f t="shared" ref="BW120:BW121" si="477">IF(BH120&gt;0,($G120*BH120*$F$28),"0")</f>
        <v>0</v>
      </c>
      <c r="BY120" s="176"/>
    </row>
    <row r="121" spans="1:77" s="130" customFormat="1" ht="19.5" customHeight="1" thickBot="1">
      <c r="A121" s="168"/>
      <c r="B121" s="108" t="s">
        <v>63</v>
      </c>
      <c r="C121" s="128">
        <v>0.99652777777777779</v>
      </c>
      <c r="D121" s="258" t="s">
        <v>463</v>
      </c>
      <c r="E121" s="259"/>
      <c r="F121" s="82"/>
      <c r="G121" s="82"/>
      <c r="H121" s="224"/>
      <c r="I121" s="224"/>
      <c r="J121" s="169"/>
      <c r="K121" s="220"/>
      <c r="L121" s="222"/>
      <c r="M121" s="196"/>
      <c r="N121" s="172"/>
      <c r="O121" s="172"/>
      <c r="P121" s="172"/>
      <c r="Q121" s="171"/>
      <c r="R121" s="171"/>
      <c r="S121" s="172"/>
      <c r="T121" s="172"/>
      <c r="U121" s="172"/>
      <c r="V121" s="172"/>
      <c r="W121" s="172"/>
      <c r="X121" s="171"/>
      <c r="Y121" s="171"/>
      <c r="Z121" s="172"/>
      <c r="AA121" s="172"/>
      <c r="AB121" s="172"/>
      <c r="AC121" s="172"/>
      <c r="AD121" s="172"/>
      <c r="AE121" s="171"/>
      <c r="AF121" s="171"/>
      <c r="AG121" s="172"/>
      <c r="AH121" s="172"/>
      <c r="AI121" s="172"/>
      <c r="AJ121" s="172"/>
      <c r="AK121" s="172"/>
      <c r="AL121" s="171"/>
      <c r="AM121" s="171"/>
      <c r="AN121" s="172"/>
      <c r="AO121" s="172"/>
      <c r="AP121" s="172"/>
      <c r="AQ121" s="172"/>
      <c r="AR121" s="172"/>
      <c r="AS121" s="201"/>
      <c r="AT121" s="202">
        <f>COUNTIF($N121:$AR121,"a")</f>
        <v>0</v>
      </c>
      <c r="AU121" s="202">
        <f>COUNTIF($N121:$AR121,"b")</f>
        <v>0</v>
      </c>
      <c r="AV121" s="202">
        <f>COUNTIF($N121:$AR121,"c")</f>
        <v>0</v>
      </c>
      <c r="AW121" s="202">
        <f>COUNTIF($N121:$AR121,"d")</f>
        <v>0</v>
      </c>
      <c r="AX121" s="202">
        <f>COUNTIF($N121:$AR121,"e")</f>
        <v>0</v>
      </c>
      <c r="AY121" s="202">
        <f>COUNTIF($N121:$AR121,"f")</f>
        <v>0</v>
      </c>
      <c r="AZ121" s="202">
        <f>COUNTIF($N121:$AR121,"g")</f>
        <v>0</v>
      </c>
      <c r="BA121" s="202">
        <f>COUNTIF($N121:$AR121,"h")</f>
        <v>0</v>
      </c>
      <c r="BB121" s="202">
        <f>COUNTIF($N121:$AR121,"i")</f>
        <v>0</v>
      </c>
      <c r="BC121" s="202">
        <f>COUNTIF($N121:$AR121,"j")</f>
        <v>0</v>
      </c>
      <c r="BD121" s="202">
        <f>COUNTIF($N121:$AR121,"k")</f>
        <v>0</v>
      </c>
      <c r="BE121" s="202">
        <f>COUNTIF($N121:$AR121,"l")</f>
        <v>0</v>
      </c>
      <c r="BF121" s="202">
        <f>COUNTIF($N121:$AR121,"m")</f>
        <v>0</v>
      </c>
      <c r="BG121" s="202">
        <f>COUNTIF($N121:$AR121,"n")</f>
        <v>0</v>
      </c>
      <c r="BH121" s="202">
        <f>COUNTIF($N121:$AR121,"o")</f>
        <v>0</v>
      </c>
      <c r="BI121" s="202" t="str">
        <f t="shared" si="463"/>
        <v>0</v>
      </c>
      <c r="BJ121" s="202" t="str">
        <f t="shared" si="464"/>
        <v>0</v>
      </c>
      <c r="BK121" s="202" t="str">
        <f t="shared" si="465"/>
        <v>0</v>
      </c>
      <c r="BL121" s="202" t="str">
        <f t="shared" si="466"/>
        <v>0</v>
      </c>
      <c r="BM121" s="202" t="str">
        <f t="shared" si="467"/>
        <v>0</v>
      </c>
      <c r="BN121" s="202" t="str">
        <f t="shared" si="468"/>
        <v>0</v>
      </c>
      <c r="BO121" s="202" t="str">
        <f t="shared" si="469"/>
        <v>0</v>
      </c>
      <c r="BP121" s="202" t="str">
        <f t="shared" si="470"/>
        <v>0</v>
      </c>
      <c r="BQ121" s="202" t="str">
        <f t="shared" si="471"/>
        <v>0</v>
      </c>
      <c r="BR121" s="202" t="str">
        <f t="shared" si="472"/>
        <v>0</v>
      </c>
      <c r="BS121" s="202" t="str">
        <f t="shared" si="473"/>
        <v>0</v>
      </c>
      <c r="BT121" s="202" t="str">
        <f t="shared" si="474"/>
        <v>0</v>
      </c>
      <c r="BU121" s="202" t="str">
        <f t="shared" si="475"/>
        <v>0</v>
      </c>
      <c r="BV121" s="202" t="str">
        <f t="shared" si="476"/>
        <v>0</v>
      </c>
      <c r="BW121" s="202" t="str">
        <f t="shared" si="477"/>
        <v>0</v>
      </c>
      <c r="BY121" s="176"/>
    </row>
    <row r="122" spans="1:77" s="130" customFormat="1" ht="19.5" customHeight="1" thickBot="1">
      <c r="A122" s="168"/>
      <c r="B122" s="108" t="s">
        <v>63</v>
      </c>
      <c r="C122" s="128">
        <v>0</v>
      </c>
      <c r="D122" s="128" t="s">
        <v>456</v>
      </c>
      <c r="E122" s="128" t="s">
        <v>457</v>
      </c>
      <c r="F122" s="82"/>
      <c r="G122" s="82"/>
      <c r="H122" s="224"/>
      <c r="I122" s="224"/>
      <c r="J122" s="169"/>
      <c r="K122" s="220"/>
      <c r="L122" s="222"/>
      <c r="M122" s="196"/>
      <c r="N122" s="172"/>
      <c r="O122" s="172"/>
      <c r="P122" s="172"/>
      <c r="Q122" s="171"/>
      <c r="R122" s="171"/>
      <c r="S122" s="172"/>
      <c r="T122" s="172"/>
      <c r="U122" s="172"/>
      <c r="V122" s="172"/>
      <c r="W122" s="172"/>
      <c r="X122" s="171"/>
      <c r="Y122" s="171"/>
      <c r="Z122" s="172"/>
      <c r="AA122" s="172"/>
      <c r="AB122" s="172"/>
      <c r="AC122" s="172"/>
      <c r="AD122" s="172"/>
      <c r="AE122" s="171"/>
      <c r="AF122" s="171"/>
      <c r="AG122" s="172"/>
      <c r="AH122" s="172"/>
      <c r="AI122" s="172"/>
      <c r="AJ122" s="172"/>
      <c r="AK122" s="172"/>
      <c r="AL122" s="171"/>
      <c r="AM122" s="171"/>
      <c r="AN122" s="172"/>
      <c r="AO122" s="172"/>
      <c r="AP122" s="172"/>
      <c r="AQ122" s="172"/>
      <c r="AR122" s="172"/>
      <c r="AS122" s="201"/>
      <c r="AT122" s="202">
        <f>COUNTIF($N122:$AR122,"a")</f>
        <v>0</v>
      </c>
      <c r="AU122" s="202">
        <f>COUNTIF($N122:$AR122,"b")</f>
        <v>0</v>
      </c>
      <c r="AV122" s="202">
        <f>COUNTIF($N122:$AR122,"c")</f>
        <v>0</v>
      </c>
      <c r="AW122" s="202">
        <f>COUNTIF($N122:$AR122,"d")</f>
        <v>0</v>
      </c>
      <c r="AX122" s="202">
        <f>COUNTIF($N122:$AR122,"e")</f>
        <v>0</v>
      </c>
      <c r="AY122" s="202">
        <f>COUNTIF($N122:$AR122,"f")</f>
        <v>0</v>
      </c>
      <c r="AZ122" s="202">
        <f>COUNTIF($N122:$AR122,"g")</f>
        <v>0</v>
      </c>
      <c r="BA122" s="202">
        <f>COUNTIF($N122:$AR122,"h")</f>
        <v>0</v>
      </c>
      <c r="BB122" s="202">
        <f>COUNTIF($N122:$AR122,"i")</f>
        <v>0</v>
      </c>
      <c r="BC122" s="202">
        <f>COUNTIF($N122:$AR122,"j")</f>
        <v>0</v>
      </c>
      <c r="BD122" s="202">
        <f>COUNTIF($N122:$AR122,"k")</f>
        <v>0</v>
      </c>
      <c r="BE122" s="202">
        <f>COUNTIF($N122:$AR122,"l")</f>
        <v>0</v>
      </c>
      <c r="BF122" s="202">
        <f>COUNTIF($N122:$AR122,"m")</f>
        <v>0</v>
      </c>
      <c r="BG122" s="202">
        <f>COUNTIF($N122:$AR122,"n")</f>
        <v>0</v>
      </c>
      <c r="BH122" s="202">
        <f>COUNTIF($N122:$AR122,"o")</f>
        <v>0</v>
      </c>
      <c r="BI122" s="202" t="str">
        <f t="shared" si="380"/>
        <v>0</v>
      </c>
      <c r="BJ122" s="202" t="str">
        <f t="shared" si="381"/>
        <v>0</v>
      </c>
      <c r="BK122" s="202" t="str">
        <f t="shared" si="382"/>
        <v>0</v>
      </c>
      <c r="BL122" s="202" t="str">
        <f t="shared" si="383"/>
        <v>0</v>
      </c>
      <c r="BM122" s="202" t="str">
        <f t="shared" si="384"/>
        <v>0</v>
      </c>
      <c r="BN122" s="202" t="str">
        <f t="shared" si="385"/>
        <v>0</v>
      </c>
      <c r="BO122" s="202" t="str">
        <f t="shared" si="386"/>
        <v>0</v>
      </c>
      <c r="BP122" s="202" t="str">
        <f t="shared" si="387"/>
        <v>0</v>
      </c>
      <c r="BQ122" s="202" t="str">
        <f t="shared" si="388"/>
        <v>0</v>
      </c>
      <c r="BR122" s="202" t="str">
        <f t="shared" si="389"/>
        <v>0</v>
      </c>
      <c r="BS122" s="202" t="str">
        <f t="shared" si="390"/>
        <v>0</v>
      </c>
      <c r="BT122" s="202" t="str">
        <f t="shared" si="391"/>
        <v>0</v>
      </c>
      <c r="BU122" s="202" t="str">
        <f t="shared" si="392"/>
        <v>0</v>
      </c>
      <c r="BV122" s="202" t="str">
        <f t="shared" si="393"/>
        <v>0</v>
      </c>
      <c r="BW122" s="202" t="str">
        <f t="shared" si="394"/>
        <v>0</v>
      </c>
      <c r="BY122" s="176"/>
    </row>
    <row r="123" spans="1:77" s="130" customFormat="1" ht="19.5" customHeight="1" thickBot="1">
      <c r="A123" s="168"/>
      <c r="B123" s="78" t="s">
        <v>64</v>
      </c>
      <c r="C123" s="115">
        <v>1.3888888888888888E-2</v>
      </c>
      <c r="D123" s="115" t="s">
        <v>335</v>
      </c>
      <c r="E123" s="115" t="s">
        <v>336</v>
      </c>
      <c r="F123" s="123">
        <v>100</v>
      </c>
      <c r="G123" s="123">
        <f>$F123*'Campaign Total'!$F$47</f>
        <v>100</v>
      </c>
      <c r="H123" s="226">
        <f>F123/1.95583</f>
        <v>51.129188119621851</v>
      </c>
      <c r="I123" s="226">
        <f>G123/1.95583</f>
        <v>51.129188119621851</v>
      </c>
      <c r="J123" s="169">
        <f t="shared" si="427"/>
        <v>0</v>
      </c>
      <c r="K123" s="220">
        <f t="shared" si="428"/>
        <v>0</v>
      </c>
      <c r="L123" s="222">
        <f>K123/1.95583</f>
        <v>0</v>
      </c>
      <c r="M123" s="196"/>
      <c r="N123" s="172"/>
      <c r="O123" s="172"/>
      <c r="P123" s="172"/>
      <c r="Q123" s="175"/>
      <c r="R123" s="175"/>
      <c r="S123" s="172"/>
      <c r="T123" s="172"/>
      <c r="U123" s="172"/>
      <c r="V123" s="172"/>
      <c r="W123" s="172"/>
      <c r="X123" s="175"/>
      <c r="Y123" s="175"/>
      <c r="Z123" s="172"/>
      <c r="AA123" s="172"/>
      <c r="AB123" s="172"/>
      <c r="AC123" s="172"/>
      <c r="AD123" s="172"/>
      <c r="AE123" s="175"/>
      <c r="AF123" s="175"/>
      <c r="AG123" s="172"/>
      <c r="AH123" s="172"/>
      <c r="AI123" s="172"/>
      <c r="AJ123" s="172"/>
      <c r="AK123" s="172"/>
      <c r="AL123" s="175"/>
      <c r="AM123" s="175"/>
      <c r="AN123" s="172"/>
      <c r="AO123" s="172"/>
      <c r="AP123" s="172"/>
      <c r="AQ123" s="172"/>
      <c r="AR123" s="172"/>
      <c r="AS123" s="201"/>
      <c r="AT123" s="202">
        <f>COUNTIF($N123:$AR123,"a")</f>
        <v>0</v>
      </c>
      <c r="AU123" s="202">
        <f>COUNTIF($N123:$AR123,"b")</f>
        <v>0</v>
      </c>
      <c r="AV123" s="202">
        <f>COUNTIF($N123:$AR123,"c")</f>
        <v>0</v>
      </c>
      <c r="AW123" s="202">
        <f>COUNTIF($N123:$AR123,"d")</f>
        <v>0</v>
      </c>
      <c r="AX123" s="202">
        <f>COUNTIF($N123:$AR123,"e")</f>
        <v>0</v>
      </c>
      <c r="AY123" s="202">
        <f>COUNTIF($N123:$AR123,"f")</f>
        <v>0</v>
      </c>
      <c r="AZ123" s="202">
        <f>COUNTIF($N123:$AR123,"g")</f>
        <v>0</v>
      </c>
      <c r="BA123" s="202">
        <f>COUNTIF($N123:$AR123,"h")</f>
        <v>0</v>
      </c>
      <c r="BB123" s="202">
        <f>COUNTIF($N123:$AR123,"i")</f>
        <v>0</v>
      </c>
      <c r="BC123" s="202">
        <f>COUNTIF($N123:$AR123,"j")</f>
        <v>0</v>
      </c>
      <c r="BD123" s="202">
        <f>COUNTIF($N123:$AR123,"k")</f>
        <v>0</v>
      </c>
      <c r="BE123" s="202">
        <f>COUNTIF($N123:$AR123,"l")</f>
        <v>0</v>
      </c>
      <c r="BF123" s="202">
        <f>COUNTIF($N123:$AR123,"m")</f>
        <v>0</v>
      </c>
      <c r="BG123" s="202">
        <f>COUNTIF($N123:$AR123,"n")</f>
        <v>0</v>
      </c>
      <c r="BH123" s="202">
        <f>COUNTIF($N123:$AR123,"o")</f>
        <v>0</v>
      </c>
      <c r="BI123" s="202" t="str">
        <f t="shared" si="380"/>
        <v>0</v>
      </c>
      <c r="BJ123" s="202" t="str">
        <f t="shared" si="381"/>
        <v>0</v>
      </c>
      <c r="BK123" s="202" t="str">
        <f t="shared" si="382"/>
        <v>0</v>
      </c>
      <c r="BL123" s="202" t="str">
        <f t="shared" si="383"/>
        <v>0</v>
      </c>
      <c r="BM123" s="202" t="str">
        <f t="shared" si="384"/>
        <v>0</v>
      </c>
      <c r="BN123" s="202" t="str">
        <f t="shared" si="385"/>
        <v>0</v>
      </c>
      <c r="BO123" s="202" t="str">
        <f t="shared" si="386"/>
        <v>0</v>
      </c>
      <c r="BP123" s="202" t="str">
        <f t="shared" si="387"/>
        <v>0</v>
      </c>
      <c r="BQ123" s="202" t="str">
        <f t="shared" si="388"/>
        <v>0</v>
      </c>
      <c r="BR123" s="202" t="str">
        <f t="shared" si="389"/>
        <v>0</v>
      </c>
      <c r="BS123" s="202" t="str">
        <f t="shared" si="390"/>
        <v>0</v>
      </c>
      <c r="BT123" s="202" t="str">
        <f t="shared" si="391"/>
        <v>0</v>
      </c>
      <c r="BU123" s="202" t="str">
        <f t="shared" si="392"/>
        <v>0</v>
      </c>
      <c r="BV123" s="202" t="str">
        <f t="shared" si="393"/>
        <v>0</v>
      </c>
      <c r="BW123" s="202" t="str">
        <f t="shared" si="394"/>
        <v>0</v>
      </c>
      <c r="BY123" s="176"/>
    </row>
    <row r="124" spans="1:77" s="130" customFormat="1" ht="19.5" customHeight="1" thickBot="1">
      <c r="A124" s="168"/>
      <c r="B124" s="108" t="s">
        <v>63</v>
      </c>
      <c r="C124" s="128">
        <v>1.7361111111111112E-2</v>
      </c>
      <c r="D124" s="128" t="s">
        <v>456</v>
      </c>
      <c r="E124" s="128" t="s">
        <v>457</v>
      </c>
      <c r="F124" s="82"/>
      <c r="G124" s="82"/>
      <c r="H124" s="224"/>
      <c r="I124" s="224"/>
      <c r="J124" s="169"/>
      <c r="K124" s="220"/>
      <c r="L124" s="222"/>
      <c r="M124" s="196"/>
      <c r="N124" s="172"/>
      <c r="O124" s="172"/>
      <c r="P124" s="172"/>
      <c r="Q124" s="171"/>
      <c r="R124" s="171"/>
      <c r="S124" s="172"/>
      <c r="T124" s="172"/>
      <c r="U124" s="172"/>
      <c r="V124" s="172"/>
      <c r="W124" s="172"/>
      <c r="X124" s="171"/>
      <c r="Y124" s="171"/>
      <c r="Z124" s="172"/>
      <c r="AA124" s="172"/>
      <c r="AB124" s="172"/>
      <c r="AC124" s="172"/>
      <c r="AD124" s="172"/>
      <c r="AE124" s="171"/>
      <c r="AF124" s="171"/>
      <c r="AG124" s="172"/>
      <c r="AH124" s="172"/>
      <c r="AI124" s="172"/>
      <c r="AJ124" s="172"/>
      <c r="AK124" s="172"/>
      <c r="AL124" s="171"/>
      <c r="AM124" s="171"/>
      <c r="AN124" s="172"/>
      <c r="AO124" s="172"/>
      <c r="AP124" s="172"/>
      <c r="AQ124" s="172"/>
      <c r="AR124" s="172"/>
      <c r="AS124" s="201"/>
      <c r="AT124" s="202">
        <f>COUNTIF($N124:$AR124,"a")</f>
        <v>0</v>
      </c>
      <c r="AU124" s="202">
        <f>COUNTIF($N124:$AR124,"b")</f>
        <v>0</v>
      </c>
      <c r="AV124" s="202">
        <f>COUNTIF($N124:$AR124,"c")</f>
        <v>0</v>
      </c>
      <c r="AW124" s="202">
        <f>COUNTIF($N124:$AR124,"d")</f>
        <v>0</v>
      </c>
      <c r="AX124" s="202">
        <f>COUNTIF($N124:$AR124,"e")</f>
        <v>0</v>
      </c>
      <c r="AY124" s="202">
        <f>COUNTIF($N124:$AR124,"f")</f>
        <v>0</v>
      </c>
      <c r="AZ124" s="202">
        <f>COUNTIF($N124:$AR124,"g")</f>
        <v>0</v>
      </c>
      <c r="BA124" s="202">
        <f>COUNTIF($N124:$AR124,"h")</f>
        <v>0</v>
      </c>
      <c r="BB124" s="202">
        <f>COUNTIF($N124:$AR124,"i")</f>
        <v>0</v>
      </c>
      <c r="BC124" s="202">
        <f>COUNTIF($N124:$AR124,"j")</f>
        <v>0</v>
      </c>
      <c r="BD124" s="202">
        <f>COUNTIF($N124:$AR124,"k")</f>
        <v>0</v>
      </c>
      <c r="BE124" s="202">
        <f>COUNTIF($N124:$AR124,"l")</f>
        <v>0</v>
      </c>
      <c r="BF124" s="202">
        <f>COUNTIF($N124:$AR124,"m")</f>
        <v>0</v>
      </c>
      <c r="BG124" s="202">
        <f>COUNTIF($N124:$AR124,"n")</f>
        <v>0</v>
      </c>
      <c r="BH124" s="202">
        <f>COUNTIF($N124:$AR124,"o")</f>
        <v>0</v>
      </c>
      <c r="BI124" s="202" t="str">
        <f t="shared" si="380"/>
        <v>0</v>
      </c>
      <c r="BJ124" s="202" t="str">
        <f t="shared" si="381"/>
        <v>0</v>
      </c>
      <c r="BK124" s="202" t="str">
        <f t="shared" si="382"/>
        <v>0</v>
      </c>
      <c r="BL124" s="202" t="str">
        <f t="shared" si="383"/>
        <v>0</v>
      </c>
      <c r="BM124" s="202" t="str">
        <f t="shared" si="384"/>
        <v>0</v>
      </c>
      <c r="BN124" s="202" t="str">
        <f t="shared" si="385"/>
        <v>0</v>
      </c>
      <c r="BO124" s="202" t="str">
        <f t="shared" si="386"/>
        <v>0</v>
      </c>
      <c r="BP124" s="202" t="str">
        <f t="shared" si="387"/>
        <v>0</v>
      </c>
      <c r="BQ124" s="202" t="str">
        <f t="shared" si="388"/>
        <v>0</v>
      </c>
      <c r="BR124" s="202" t="str">
        <f t="shared" si="389"/>
        <v>0</v>
      </c>
      <c r="BS124" s="202" t="str">
        <f t="shared" si="390"/>
        <v>0</v>
      </c>
      <c r="BT124" s="202" t="str">
        <f t="shared" si="391"/>
        <v>0</v>
      </c>
      <c r="BU124" s="202" t="str">
        <f t="shared" si="392"/>
        <v>0</v>
      </c>
      <c r="BV124" s="202" t="str">
        <f t="shared" si="393"/>
        <v>0</v>
      </c>
      <c r="BW124" s="202" t="str">
        <f t="shared" si="394"/>
        <v>0</v>
      </c>
    </row>
    <row r="125" spans="1:77" s="130" customFormat="1" ht="19.5" customHeight="1" thickBot="1">
      <c r="A125" s="168"/>
      <c r="B125" s="78" t="s">
        <v>64</v>
      </c>
      <c r="C125" s="115">
        <v>3.4722222222222224E-2</v>
      </c>
      <c r="D125" s="115" t="s">
        <v>452</v>
      </c>
      <c r="E125" s="115" t="s">
        <v>453</v>
      </c>
      <c r="F125" s="123">
        <v>90</v>
      </c>
      <c r="G125" s="123">
        <f>$F125*'Campaign Total'!$F$47</f>
        <v>90</v>
      </c>
      <c r="H125" s="226">
        <f>F125/1.95583</f>
        <v>46.016269307659663</v>
      </c>
      <c r="I125" s="226">
        <f>G125/1.95583</f>
        <v>46.016269307659663</v>
      </c>
      <c r="J125" s="169">
        <f>SUM(AT125:BH125)</f>
        <v>0</v>
      </c>
      <c r="K125" s="220">
        <f t="shared" ref="K125" si="478">SUM(BI125:BW125)</f>
        <v>0</v>
      </c>
      <c r="L125" s="222">
        <f>K125/1.95583</f>
        <v>0</v>
      </c>
      <c r="M125" s="196"/>
      <c r="N125" s="172"/>
      <c r="O125" s="172"/>
      <c r="P125" s="172"/>
      <c r="Q125" s="175"/>
      <c r="R125" s="175"/>
      <c r="S125" s="172"/>
      <c r="T125" s="172"/>
      <c r="U125" s="172"/>
      <c r="V125" s="172"/>
      <c r="W125" s="172"/>
      <c r="X125" s="175"/>
      <c r="Y125" s="175"/>
      <c r="Z125" s="172"/>
      <c r="AA125" s="172"/>
      <c r="AB125" s="172"/>
      <c r="AC125" s="172"/>
      <c r="AD125" s="172"/>
      <c r="AE125" s="175"/>
      <c r="AF125" s="175"/>
      <c r="AG125" s="172"/>
      <c r="AH125" s="172"/>
      <c r="AI125" s="172"/>
      <c r="AJ125" s="172"/>
      <c r="AK125" s="172"/>
      <c r="AL125" s="175"/>
      <c r="AM125" s="175"/>
      <c r="AN125" s="172"/>
      <c r="AO125" s="172"/>
      <c r="AP125" s="172"/>
      <c r="AQ125" s="172"/>
      <c r="AR125" s="172"/>
      <c r="AS125" s="201"/>
      <c r="AT125" s="202">
        <f>COUNTIF($N125:$AR125,"a")</f>
        <v>0</v>
      </c>
      <c r="AU125" s="202">
        <f>COUNTIF($N125:$AR125,"b")</f>
        <v>0</v>
      </c>
      <c r="AV125" s="202">
        <f>COUNTIF($N125:$AR125,"c")</f>
        <v>0</v>
      </c>
      <c r="AW125" s="202">
        <f>COUNTIF($N125:$AR125,"d")</f>
        <v>0</v>
      </c>
      <c r="AX125" s="202">
        <f>COUNTIF($N125:$AR125,"e")</f>
        <v>0</v>
      </c>
      <c r="AY125" s="202">
        <f>COUNTIF($N125:$AR125,"f")</f>
        <v>0</v>
      </c>
      <c r="AZ125" s="202">
        <f>COUNTIF($N125:$AR125,"g")</f>
        <v>0</v>
      </c>
      <c r="BA125" s="202">
        <f>COUNTIF($N125:$AR125,"h")</f>
        <v>0</v>
      </c>
      <c r="BB125" s="202">
        <f>COUNTIF($N125:$AR125,"i")</f>
        <v>0</v>
      </c>
      <c r="BC125" s="202">
        <f>COUNTIF($N125:$AR125,"j")</f>
        <v>0</v>
      </c>
      <c r="BD125" s="202">
        <f>COUNTIF($N125:$AR125,"k")</f>
        <v>0</v>
      </c>
      <c r="BE125" s="202">
        <f>COUNTIF($N125:$AR125,"l")</f>
        <v>0</v>
      </c>
      <c r="BF125" s="202">
        <f>COUNTIF($N125:$AR125,"m")</f>
        <v>0</v>
      </c>
      <c r="BG125" s="202">
        <f>COUNTIF($N125:$AR125,"n")</f>
        <v>0</v>
      </c>
      <c r="BH125" s="202">
        <f>COUNTIF($N125:$AR125,"o")</f>
        <v>0</v>
      </c>
      <c r="BI125" s="202" t="str">
        <f t="shared" ref="BI125" si="479">IF(AT125&gt;0,($G125*AT125*$F$14),"0")</f>
        <v>0</v>
      </c>
      <c r="BJ125" s="202" t="str">
        <f t="shared" ref="BJ125" si="480">IF(AU125&gt;0,($G125*AU125*$F$15),"0")</f>
        <v>0</v>
      </c>
      <c r="BK125" s="202" t="str">
        <f t="shared" ref="BK125" si="481">IF(AV125&gt;0,($G125*AV125*$F$16),"0")</f>
        <v>0</v>
      </c>
      <c r="BL125" s="202" t="str">
        <f t="shared" ref="BL125" si="482">IF(AW125&gt;0,($G125*AW125*$F$17),"0")</f>
        <v>0</v>
      </c>
      <c r="BM125" s="202" t="str">
        <f t="shared" ref="BM125" si="483">IF(AX125&gt;0,($G125*AX125*$F$18),"0")</f>
        <v>0</v>
      </c>
      <c r="BN125" s="202" t="str">
        <f t="shared" ref="BN125" si="484">IF(AY125&gt;0,($G125*AY125*$F$19),"0")</f>
        <v>0</v>
      </c>
      <c r="BO125" s="202" t="str">
        <f t="shared" ref="BO125" si="485">IF(AZ125&gt;0,($G125*AZ125*$F$20),"0")</f>
        <v>0</v>
      </c>
      <c r="BP125" s="202" t="str">
        <f t="shared" ref="BP125" si="486">IF(BA125&gt;0,($G125*BA125*$F$21),"0")</f>
        <v>0</v>
      </c>
      <c r="BQ125" s="202" t="str">
        <f t="shared" ref="BQ125" si="487">IF(BB125&gt;0,($G125*BB125*$F$22),"0")</f>
        <v>0</v>
      </c>
      <c r="BR125" s="202" t="str">
        <f t="shared" ref="BR125" si="488">IF(BC125&gt;0,($G125*BC125*$F$23),"0")</f>
        <v>0</v>
      </c>
      <c r="BS125" s="202" t="str">
        <f t="shared" ref="BS125" si="489">IF(BD125&gt;0,($G125*BD125*$F$24),"0")</f>
        <v>0</v>
      </c>
      <c r="BT125" s="202" t="str">
        <f t="shared" ref="BT125" si="490">IF(BE125&gt;0,($G125*BE125*$F$25),"0")</f>
        <v>0</v>
      </c>
      <c r="BU125" s="202" t="str">
        <f t="shared" ref="BU125" si="491">IF(BF125&gt;0,($G125*BF125*$F$26),"0")</f>
        <v>0</v>
      </c>
      <c r="BV125" s="202" t="str">
        <f t="shared" ref="BV125" si="492">IF(BG125&gt;0,($G125*BG125*$F$27),"0")</f>
        <v>0</v>
      </c>
      <c r="BW125" s="202" t="str">
        <f t="shared" ref="BW125" si="493">IF(BH125&gt;0,($G125*BH125*$F$28),"0")</f>
        <v>0</v>
      </c>
      <c r="BY125" s="176"/>
    </row>
    <row r="126" spans="1:77" s="130" customFormat="1" ht="19.5" customHeight="1" thickBot="1">
      <c r="A126" s="168"/>
      <c r="B126" s="108" t="s">
        <v>63</v>
      </c>
      <c r="C126" s="128">
        <v>3.8194444444444448E-2</v>
      </c>
      <c r="D126" s="260" t="s">
        <v>296</v>
      </c>
      <c r="E126" s="260"/>
      <c r="F126" s="82"/>
      <c r="G126" s="82"/>
      <c r="H126" s="82"/>
      <c r="I126" s="82"/>
      <c r="J126" s="169"/>
      <c r="K126" s="170"/>
      <c r="L126" s="170"/>
      <c r="M126" s="196"/>
      <c r="N126" s="172"/>
      <c r="O126" s="172"/>
      <c r="P126" s="172"/>
      <c r="Q126" s="171"/>
      <c r="R126" s="171"/>
      <c r="S126" s="172"/>
      <c r="T126" s="172"/>
      <c r="U126" s="172"/>
      <c r="V126" s="172"/>
      <c r="W126" s="172"/>
      <c r="X126" s="171"/>
      <c r="Y126" s="171"/>
      <c r="Z126" s="172"/>
      <c r="AA126" s="172"/>
      <c r="AB126" s="172"/>
      <c r="AC126" s="172"/>
      <c r="AD126" s="172"/>
      <c r="AE126" s="171"/>
      <c r="AF126" s="171"/>
      <c r="AG126" s="172"/>
      <c r="AH126" s="172"/>
      <c r="AI126" s="172"/>
      <c r="AJ126" s="172"/>
      <c r="AK126" s="172"/>
      <c r="AL126" s="171"/>
      <c r="AM126" s="171"/>
      <c r="AN126" s="172"/>
      <c r="AO126" s="172"/>
      <c r="AP126" s="172"/>
      <c r="AQ126" s="172"/>
      <c r="AR126" s="172"/>
      <c r="AS126" s="201"/>
      <c r="AT126" s="202">
        <f>COUNTIF($N126:$AR126,"a")</f>
        <v>0</v>
      </c>
      <c r="AU126" s="202">
        <f>COUNTIF($N126:$AR126,"b")</f>
        <v>0</v>
      </c>
      <c r="AV126" s="202">
        <f>COUNTIF($N126:$AR126,"c")</f>
        <v>0</v>
      </c>
      <c r="AW126" s="202">
        <f>COUNTIF($N126:$AR126,"d")</f>
        <v>0</v>
      </c>
      <c r="AX126" s="202">
        <f>COUNTIF($N126:$AR126,"e")</f>
        <v>0</v>
      </c>
      <c r="AY126" s="202">
        <f>COUNTIF($N126:$AR126,"f")</f>
        <v>0</v>
      </c>
      <c r="AZ126" s="202">
        <f>COUNTIF($N126:$AR126,"g")</f>
        <v>0</v>
      </c>
      <c r="BA126" s="202">
        <f>COUNTIF($N126:$AR126,"h")</f>
        <v>0</v>
      </c>
      <c r="BB126" s="202">
        <f>COUNTIF($N126:$AR126,"i")</f>
        <v>0</v>
      </c>
      <c r="BC126" s="202">
        <f>COUNTIF($N126:$AR126,"j")</f>
        <v>0</v>
      </c>
      <c r="BD126" s="202">
        <f>COUNTIF($N126:$AR126,"k")</f>
        <v>0</v>
      </c>
      <c r="BE126" s="202">
        <f>COUNTIF($N126:$AR126,"l")</f>
        <v>0</v>
      </c>
      <c r="BF126" s="202">
        <f>COUNTIF($N126:$AR126,"m")</f>
        <v>0</v>
      </c>
      <c r="BG126" s="202">
        <f>COUNTIF($N126:$AR126,"n")</f>
        <v>0</v>
      </c>
      <c r="BH126" s="202">
        <f>COUNTIF($N126:$AR126,"o")</f>
        <v>0</v>
      </c>
      <c r="BI126" s="202" t="str">
        <f t="shared" ref="BI126" si="494">IF(AT126&gt;0,($G126*AT126*$F$14),"0")</f>
        <v>0</v>
      </c>
      <c r="BJ126" s="202" t="str">
        <f t="shared" ref="BJ126" si="495">IF(AU126&gt;0,($G126*AU126*$F$15),"0")</f>
        <v>0</v>
      </c>
      <c r="BK126" s="202" t="str">
        <f t="shared" ref="BK126" si="496">IF(AV126&gt;0,($G126*AV126*$F$16),"0")</f>
        <v>0</v>
      </c>
      <c r="BL126" s="202" t="str">
        <f t="shared" ref="BL126" si="497">IF(AW126&gt;0,($G126*AW126*$F$17),"0")</f>
        <v>0</v>
      </c>
      <c r="BM126" s="202" t="str">
        <f t="shared" ref="BM126" si="498">IF(AX126&gt;0,($G126*AX126*$F$18),"0")</f>
        <v>0</v>
      </c>
      <c r="BN126" s="202" t="str">
        <f t="shared" ref="BN126" si="499">IF(AY126&gt;0,($G126*AY126*$F$19),"0")</f>
        <v>0</v>
      </c>
      <c r="BO126" s="202" t="str">
        <f t="shared" ref="BO126" si="500">IF(AZ126&gt;0,($G126*AZ126*$F$20),"0")</f>
        <v>0</v>
      </c>
      <c r="BP126" s="202" t="str">
        <f t="shared" ref="BP126" si="501">IF(BA126&gt;0,($G126*BA126*$F$21),"0")</f>
        <v>0</v>
      </c>
      <c r="BQ126" s="202" t="str">
        <f t="shared" ref="BQ126" si="502">IF(BB126&gt;0,($G126*BB126*$F$22),"0")</f>
        <v>0</v>
      </c>
      <c r="BR126" s="202" t="str">
        <f t="shared" ref="BR126" si="503">IF(BC126&gt;0,($G126*BC126*$F$23),"0")</f>
        <v>0</v>
      </c>
      <c r="BS126" s="202" t="str">
        <f t="shared" ref="BS126" si="504">IF(BD126&gt;0,($G126*BD126*$F$24),"0")</f>
        <v>0</v>
      </c>
      <c r="BT126" s="202" t="str">
        <f t="shared" ref="BT126" si="505">IF(BE126&gt;0,($G126*BE126*$F$25),"0")</f>
        <v>0</v>
      </c>
      <c r="BU126" s="202" t="str">
        <f t="shared" ref="BU126" si="506">IF(BF126&gt;0,($G126*BF126*$F$26),"0")</f>
        <v>0</v>
      </c>
      <c r="BV126" s="202" t="str">
        <f t="shared" ref="BV126" si="507">IF(BG126&gt;0,($G126*BG126*$F$27),"0")</f>
        <v>0</v>
      </c>
      <c r="BW126" s="202" t="str">
        <f t="shared" ref="BW126" si="508">IF(BH126&gt;0,($G126*BH126*$F$28),"0")</f>
        <v>0</v>
      </c>
    </row>
    <row r="127" spans="1:77" ht="19.5" thickBot="1">
      <c r="B127" s="130"/>
      <c r="C127" s="130"/>
      <c r="D127" s="133"/>
      <c r="E127" s="133"/>
      <c r="F127" s="185"/>
      <c r="G127" s="185"/>
      <c r="H127" s="185"/>
      <c r="I127" s="185"/>
      <c r="J127" s="189">
        <f>SUM(J37:J126)</f>
        <v>0</v>
      </c>
      <c r="K127" s="190">
        <f>SUM(K37:K126)</f>
        <v>0</v>
      </c>
      <c r="L127" s="223">
        <f>SUM(L37:L126)</f>
        <v>0</v>
      </c>
      <c r="M127" s="197"/>
      <c r="N127" s="45">
        <f t="shared" ref="N127:AR127" si="509">COUNTA(N37:N126)</f>
        <v>0</v>
      </c>
      <c r="O127" s="45">
        <f t="shared" si="509"/>
        <v>0</v>
      </c>
      <c r="P127" s="45">
        <f t="shared" si="509"/>
        <v>0</v>
      </c>
      <c r="Q127" s="45">
        <f t="shared" si="509"/>
        <v>0</v>
      </c>
      <c r="R127" s="45">
        <f t="shared" si="509"/>
        <v>0</v>
      </c>
      <c r="S127" s="45">
        <f t="shared" si="509"/>
        <v>0</v>
      </c>
      <c r="T127" s="45">
        <f t="shared" si="509"/>
        <v>0</v>
      </c>
      <c r="U127" s="45">
        <f t="shared" si="509"/>
        <v>0</v>
      </c>
      <c r="V127" s="45">
        <f t="shared" si="509"/>
        <v>0</v>
      </c>
      <c r="W127" s="45">
        <f t="shared" si="509"/>
        <v>0</v>
      </c>
      <c r="X127" s="45">
        <f t="shared" si="509"/>
        <v>0</v>
      </c>
      <c r="Y127" s="45">
        <f t="shared" si="509"/>
        <v>0</v>
      </c>
      <c r="Z127" s="45">
        <f t="shared" ref="Z127:AF127" si="510">COUNTA(Z37:Z126)</f>
        <v>0</v>
      </c>
      <c r="AA127" s="45">
        <f t="shared" si="510"/>
        <v>0</v>
      </c>
      <c r="AB127" s="45">
        <f t="shared" si="510"/>
        <v>0</v>
      </c>
      <c r="AC127" s="45">
        <f t="shared" si="510"/>
        <v>0</v>
      </c>
      <c r="AD127" s="45">
        <f t="shared" si="510"/>
        <v>0</v>
      </c>
      <c r="AE127" s="45">
        <f t="shared" si="510"/>
        <v>0</v>
      </c>
      <c r="AF127" s="45">
        <f t="shared" si="510"/>
        <v>0</v>
      </c>
      <c r="AG127" s="45">
        <f t="shared" si="509"/>
        <v>0</v>
      </c>
      <c r="AH127" s="45">
        <f t="shared" si="509"/>
        <v>0</v>
      </c>
      <c r="AI127" s="45">
        <f t="shared" si="509"/>
        <v>0</v>
      </c>
      <c r="AJ127" s="45">
        <f t="shared" si="509"/>
        <v>0</v>
      </c>
      <c r="AK127" s="45">
        <f t="shared" si="509"/>
        <v>0</v>
      </c>
      <c r="AL127" s="45">
        <f t="shared" si="509"/>
        <v>0</v>
      </c>
      <c r="AM127" s="45">
        <f t="shared" si="509"/>
        <v>0</v>
      </c>
      <c r="AN127" s="45">
        <f t="shared" si="509"/>
        <v>0</v>
      </c>
      <c r="AO127" s="45">
        <f t="shared" si="509"/>
        <v>0</v>
      </c>
      <c r="AP127" s="45">
        <f t="shared" si="509"/>
        <v>0</v>
      </c>
      <c r="AQ127" s="45">
        <f t="shared" si="509"/>
        <v>0</v>
      </c>
      <c r="AR127" s="45">
        <f t="shared" si="509"/>
        <v>0</v>
      </c>
      <c r="AS127" s="63"/>
      <c r="AT127" s="60">
        <f t="shared" ref="AT127:BW127" si="511">SUM(AT37:AT126)</f>
        <v>0</v>
      </c>
      <c r="AU127" s="60">
        <f t="shared" si="511"/>
        <v>0</v>
      </c>
      <c r="AV127" s="60">
        <f t="shared" si="511"/>
        <v>0</v>
      </c>
      <c r="AW127" s="60">
        <f t="shared" si="511"/>
        <v>0</v>
      </c>
      <c r="AX127" s="60">
        <f t="shared" si="511"/>
        <v>0</v>
      </c>
      <c r="AY127" s="60">
        <f t="shared" si="511"/>
        <v>0</v>
      </c>
      <c r="AZ127" s="60">
        <f t="shared" si="511"/>
        <v>0</v>
      </c>
      <c r="BA127" s="60">
        <f t="shared" si="511"/>
        <v>0</v>
      </c>
      <c r="BB127" s="60">
        <f t="shared" si="511"/>
        <v>0</v>
      </c>
      <c r="BC127" s="60">
        <f t="shared" si="511"/>
        <v>0</v>
      </c>
      <c r="BD127" s="60">
        <f t="shared" si="511"/>
        <v>0</v>
      </c>
      <c r="BE127" s="60">
        <f t="shared" si="511"/>
        <v>0</v>
      </c>
      <c r="BF127" s="60">
        <f t="shared" si="511"/>
        <v>0</v>
      </c>
      <c r="BG127" s="60">
        <f t="shared" si="511"/>
        <v>0</v>
      </c>
      <c r="BH127" s="60">
        <f t="shared" si="511"/>
        <v>0</v>
      </c>
      <c r="BI127" s="60">
        <f t="shared" si="511"/>
        <v>0</v>
      </c>
      <c r="BJ127" s="60">
        <f t="shared" si="511"/>
        <v>0</v>
      </c>
      <c r="BK127" s="60">
        <f t="shared" si="511"/>
        <v>0</v>
      </c>
      <c r="BL127" s="60">
        <f t="shared" si="511"/>
        <v>0</v>
      </c>
      <c r="BM127" s="60">
        <f t="shared" si="511"/>
        <v>0</v>
      </c>
      <c r="BN127" s="60">
        <f t="shared" si="511"/>
        <v>0</v>
      </c>
      <c r="BO127" s="60">
        <f t="shared" si="511"/>
        <v>0</v>
      </c>
      <c r="BP127" s="60">
        <f t="shared" si="511"/>
        <v>0</v>
      </c>
      <c r="BQ127" s="60">
        <f t="shared" si="511"/>
        <v>0</v>
      </c>
      <c r="BR127" s="60">
        <f t="shared" si="511"/>
        <v>0</v>
      </c>
      <c r="BS127" s="60">
        <f t="shared" si="511"/>
        <v>0</v>
      </c>
      <c r="BT127" s="60">
        <f t="shared" si="511"/>
        <v>0</v>
      </c>
      <c r="BU127" s="60">
        <f t="shared" si="511"/>
        <v>0</v>
      </c>
      <c r="BV127" s="60">
        <f t="shared" si="511"/>
        <v>0</v>
      </c>
      <c r="BW127" s="60">
        <f t="shared" si="511"/>
        <v>0</v>
      </c>
    </row>
    <row r="128" spans="1:77" ht="19.5" thickBot="1">
      <c r="A128" s="24"/>
      <c r="B128" s="24"/>
      <c r="F128" s="7"/>
      <c r="G128" s="7"/>
    </row>
    <row r="129" spans="4:10" ht="18" thickBot="1">
      <c r="H129" s="28"/>
      <c r="I129" s="29"/>
      <c r="J129" s="193"/>
    </row>
    <row r="130" spans="4:10" ht="18" thickBot="1">
      <c r="H130" s="28"/>
      <c r="I130" s="30"/>
      <c r="J130" s="194"/>
    </row>
    <row r="135" spans="4:10">
      <c r="H135"/>
    </row>
    <row r="136" spans="4:10">
      <c r="H136"/>
    </row>
    <row r="137" spans="4:10">
      <c r="D137" s="1"/>
      <c r="E137" s="1"/>
      <c r="F137" s="1"/>
      <c r="G137" s="1"/>
      <c r="H137"/>
    </row>
    <row r="138" spans="4:10">
      <c r="D138" s="1"/>
      <c r="E138" s="1"/>
      <c r="F138" s="1"/>
      <c r="G138" s="1"/>
      <c r="H138"/>
    </row>
    <row r="139" spans="4:10">
      <c r="D139" s="1"/>
      <c r="E139" s="1"/>
      <c r="F139" s="1"/>
      <c r="G139" s="1"/>
      <c r="H139"/>
    </row>
    <row r="140" spans="4:10">
      <c r="D140" s="1"/>
      <c r="E140" s="1"/>
      <c r="F140" s="1"/>
      <c r="G140" s="1"/>
      <c r="H140"/>
    </row>
    <row r="141" spans="4:10">
      <c r="D141" s="1"/>
      <c r="E141" s="1"/>
      <c r="F141" s="1"/>
      <c r="G141" s="1"/>
      <c r="H141"/>
    </row>
    <row r="142" spans="4:10">
      <c r="D142" s="1"/>
      <c r="E142" s="1"/>
      <c r="F142" s="1"/>
      <c r="G142" s="1"/>
      <c r="H142"/>
    </row>
    <row r="143" spans="4:10">
      <c r="D143" s="1"/>
      <c r="E143" s="1"/>
      <c r="F143" s="1"/>
      <c r="G143" s="1"/>
      <c r="H143"/>
    </row>
    <row r="144" spans="4:10">
      <c r="D144" s="1"/>
      <c r="E144" s="1"/>
      <c r="F144" s="1"/>
      <c r="G144" s="1"/>
      <c r="H144"/>
    </row>
    <row r="145" spans="4:8">
      <c r="D145" s="1"/>
      <c r="E145" s="1"/>
      <c r="F145" s="1"/>
      <c r="G145" s="1"/>
      <c r="H145"/>
    </row>
    <row r="146" spans="4:8">
      <c r="D146" s="1"/>
      <c r="E146" s="1"/>
      <c r="F146" s="1"/>
      <c r="G146" s="1"/>
      <c r="H146"/>
    </row>
    <row r="147" spans="4:8">
      <c r="D147" s="1"/>
      <c r="E147" s="1"/>
      <c r="F147" s="1"/>
      <c r="G147" s="1"/>
      <c r="H147"/>
    </row>
    <row r="148" spans="4:8">
      <c r="D148" s="1"/>
      <c r="E148" s="1"/>
      <c r="F148" s="1"/>
      <c r="G148" s="1"/>
      <c r="H148"/>
    </row>
    <row r="149" spans="4:8">
      <c r="D149" s="1"/>
      <c r="E149" s="1"/>
      <c r="F149" s="1"/>
      <c r="G149" s="1"/>
      <c r="H149"/>
    </row>
    <row r="150" spans="4:8">
      <c r="D150" s="1"/>
      <c r="E150" s="1"/>
      <c r="F150" s="1"/>
      <c r="G150" s="1"/>
      <c r="H150"/>
    </row>
    <row r="151" spans="4:8">
      <c r="D151" s="1"/>
      <c r="E151" s="1"/>
      <c r="F151" s="1"/>
      <c r="G151" s="1"/>
      <c r="H151"/>
    </row>
    <row r="152" spans="4:8">
      <c r="D152" s="1"/>
      <c r="E152" s="1"/>
      <c r="F152" s="1"/>
      <c r="G152" s="1"/>
      <c r="H152"/>
    </row>
    <row r="153" spans="4:8">
      <c r="D153" s="1"/>
      <c r="E153" s="1"/>
      <c r="F153" s="1"/>
      <c r="G153" s="1"/>
      <c r="H153"/>
    </row>
    <row r="154" spans="4:8">
      <c r="D154" s="1"/>
      <c r="E154" s="1"/>
      <c r="F154" s="1"/>
      <c r="G154" s="1"/>
      <c r="H154"/>
    </row>
    <row r="155" spans="4:8">
      <c r="D155" s="1"/>
      <c r="E155" s="1"/>
      <c r="F155" s="1"/>
      <c r="G155" s="1"/>
      <c r="H155"/>
    </row>
    <row r="156" spans="4:8">
      <c r="D156" s="1"/>
      <c r="E156" s="1"/>
      <c r="F156" s="1"/>
      <c r="G156" s="1"/>
      <c r="H156"/>
    </row>
    <row r="157" spans="4:8">
      <c r="D157" s="1"/>
      <c r="E157" s="1"/>
      <c r="F157" s="1"/>
      <c r="G157" s="1"/>
      <c r="H157"/>
    </row>
    <row r="158" spans="4:8">
      <c r="D158" s="1"/>
      <c r="E158" s="1"/>
      <c r="F158" s="1"/>
      <c r="G158" s="1"/>
      <c r="H158"/>
    </row>
    <row r="159" spans="4:8">
      <c r="D159" s="1"/>
      <c r="E159" s="1"/>
      <c r="F159" s="1"/>
      <c r="G159" s="1"/>
      <c r="H159"/>
    </row>
    <row r="160" spans="4:8">
      <c r="D160" s="1"/>
      <c r="E160" s="1"/>
      <c r="F160" s="1"/>
      <c r="G160" s="1"/>
      <c r="H160"/>
    </row>
    <row r="161" spans="4:8">
      <c r="D161" s="1"/>
      <c r="E161" s="1"/>
      <c r="F161" s="1"/>
      <c r="G161" s="1"/>
      <c r="H161"/>
    </row>
    <row r="162" spans="4:8">
      <c r="D162" s="1"/>
      <c r="E162" s="1"/>
      <c r="F162" s="1"/>
      <c r="G162" s="1"/>
      <c r="H162"/>
    </row>
    <row r="163" spans="4:8">
      <c r="D163" s="1"/>
      <c r="E163" s="1"/>
      <c r="F163" s="1"/>
      <c r="G163" s="1"/>
      <c r="H163"/>
    </row>
    <row r="164" spans="4:8">
      <c r="D164" s="1"/>
      <c r="E164" s="1"/>
      <c r="F164" s="1"/>
      <c r="G164" s="1"/>
      <c r="H164"/>
    </row>
    <row r="165" spans="4:8">
      <c r="D165" s="1"/>
      <c r="E165" s="1"/>
      <c r="F165" s="1"/>
      <c r="G165" s="1"/>
      <c r="H165"/>
    </row>
    <row r="166" spans="4:8">
      <c r="D166" s="1"/>
      <c r="E166" s="1"/>
      <c r="F166" s="1"/>
      <c r="G166" s="1"/>
      <c r="H166"/>
    </row>
    <row r="167" spans="4:8">
      <c r="D167" s="1"/>
      <c r="E167" s="1"/>
      <c r="F167" s="1"/>
      <c r="G167" s="1"/>
      <c r="H167"/>
    </row>
    <row r="168" spans="4:8">
      <c r="D168" s="1"/>
      <c r="E168" s="1"/>
      <c r="F168" s="1"/>
      <c r="G168" s="1"/>
      <c r="H168"/>
    </row>
    <row r="169" spans="4:8">
      <c r="D169" s="1"/>
      <c r="E169" s="1"/>
      <c r="F169" s="1"/>
      <c r="G169" s="1"/>
      <c r="H169"/>
    </row>
    <row r="170" spans="4:8">
      <c r="D170" s="1"/>
      <c r="E170" s="1"/>
      <c r="F170" s="1"/>
      <c r="G170" s="1"/>
      <c r="H170"/>
    </row>
    <row r="171" spans="4:8">
      <c r="D171" s="1"/>
      <c r="E171" s="1"/>
      <c r="F171" s="1"/>
      <c r="G171" s="1"/>
      <c r="H171"/>
    </row>
    <row r="172" spans="4:8">
      <c r="D172" s="1"/>
      <c r="E172" s="1"/>
      <c r="F172" s="1"/>
      <c r="G172" s="1"/>
      <c r="H172"/>
    </row>
    <row r="173" spans="4:8">
      <c r="D173" s="1"/>
      <c r="E173" s="1"/>
      <c r="F173" s="1"/>
      <c r="G173" s="1"/>
      <c r="H173"/>
    </row>
    <row r="174" spans="4:8">
      <c r="D174" s="1"/>
      <c r="E174" s="1"/>
      <c r="F174" s="1"/>
      <c r="G174" s="1"/>
      <c r="H174"/>
    </row>
    <row r="175" spans="4:8">
      <c r="D175" s="1"/>
      <c r="E175" s="1"/>
      <c r="F175" s="1"/>
      <c r="G175" s="1"/>
      <c r="H175"/>
    </row>
    <row r="176" spans="4:8">
      <c r="D176" s="1"/>
      <c r="E176" s="1"/>
      <c r="F176" s="1"/>
      <c r="G176" s="1"/>
      <c r="H176"/>
    </row>
    <row r="177" spans="4:8">
      <c r="D177" s="1"/>
      <c r="E177" s="1"/>
      <c r="F177" s="1"/>
      <c r="G177" s="1"/>
      <c r="H177"/>
    </row>
    <row r="178" spans="4:8">
      <c r="D178" s="1"/>
      <c r="E178" s="1"/>
      <c r="F178" s="1"/>
      <c r="G178" s="1"/>
      <c r="H178"/>
    </row>
    <row r="179" spans="4:8">
      <c r="D179" s="1"/>
      <c r="E179" s="1"/>
      <c r="F179" s="1"/>
      <c r="G179" s="1"/>
      <c r="H179"/>
    </row>
    <row r="180" spans="4:8">
      <c r="D180" s="1"/>
      <c r="E180" s="1"/>
      <c r="F180" s="1"/>
      <c r="G180" s="1"/>
      <c r="H180"/>
    </row>
    <row r="181" spans="4:8">
      <c r="D181" s="1"/>
      <c r="E181" s="1"/>
      <c r="F181" s="1"/>
      <c r="G181" s="1"/>
      <c r="H181"/>
    </row>
    <row r="182" spans="4:8">
      <c r="D182" s="1"/>
      <c r="E182" s="1"/>
      <c r="F182" s="1"/>
      <c r="G182" s="1"/>
      <c r="H182"/>
    </row>
    <row r="183" spans="4:8">
      <c r="D183" s="1"/>
      <c r="E183" s="1"/>
      <c r="F183" s="1"/>
      <c r="G183" s="1"/>
      <c r="H183"/>
    </row>
    <row r="184" spans="4:8">
      <c r="D184" s="1"/>
      <c r="E184" s="1"/>
      <c r="F184" s="1"/>
      <c r="G184" s="1"/>
      <c r="H184"/>
    </row>
    <row r="185" spans="4:8">
      <c r="D185" s="1"/>
      <c r="E185" s="1"/>
      <c r="F185" s="1"/>
      <c r="G185" s="1"/>
      <c r="H185"/>
    </row>
    <row r="186" spans="4:8">
      <c r="D186" s="1"/>
      <c r="E186" s="1"/>
      <c r="F186" s="1"/>
      <c r="G186" s="1"/>
      <c r="H186"/>
    </row>
    <row r="187" spans="4:8">
      <c r="D187" s="1"/>
      <c r="E187" s="1"/>
      <c r="F187" s="1"/>
      <c r="G187" s="1"/>
      <c r="H187"/>
    </row>
    <row r="188" spans="4:8">
      <c r="D188" s="1"/>
      <c r="E188" s="1"/>
      <c r="F188" s="1"/>
      <c r="G188" s="1"/>
      <c r="H188"/>
    </row>
    <row r="189" spans="4:8">
      <c r="D189" s="1"/>
      <c r="E189" s="1"/>
      <c r="F189" s="1"/>
      <c r="G189" s="1"/>
      <c r="H189"/>
    </row>
    <row r="190" spans="4:8">
      <c r="D190" s="1"/>
      <c r="E190" s="1"/>
      <c r="F190" s="1"/>
      <c r="G190" s="1"/>
      <c r="H190"/>
    </row>
    <row r="191" spans="4:8">
      <c r="D191" s="1"/>
      <c r="E191" s="1"/>
      <c r="F191" s="1"/>
      <c r="G191" s="1"/>
      <c r="H191"/>
    </row>
    <row r="192" spans="4:8">
      <c r="D192" s="1"/>
      <c r="E192" s="1"/>
      <c r="F192" s="1"/>
      <c r="G192" s="1"/>
      <c r="H192"/>
    </row>
    <row r="193" spans="4:8">
      <c r="D193" s="1"/>
      <c r="E193" s="1"/>
      <c r="F193" s="1"/>
      <c r="G193" s="1"/>
      <c r="H193"/>
    </row>
    <row r="194" spans="4:8">
      <c r="D194" s="1"/>
      <c r="E194" s="1"/>
      <c r="F194" s="1"/>
      <c r="G194" s="1"/>
      <c r="H194"/>
    </row>
    <row r="195" spans="4:8">
      <c r="D195" s="1"/>
      <c r="E195" s="1"/>
      <c r="F195" s="1"/>
      <c r="G195" s="1"/>
      <c r="H195"/>
    </row>
    <row r="196" spans="4:8">
      <c r="D196" s="1"/>
      <c r="E196" s="1"/>
      <c r="F196" s="1"/>
      <c r="G196" s="1"/>
      <c r="H196"/>
    </row>
    <row r="197" spans="4:8">
      <c r="D197" s="1"/>
      <c r="E197" s="1"/>
      <c r="F197" s="1"/>
      <c r="G197" s="1"/>
      <c r="H197"/>
    </row>
    <row r="198" spans="4:8">
      <c r="D198" s="1"/>
      <c r="E198" s="1"/>
      <c r="F198" s="1"/>
      <c r="G198" s="1"/>
      <c r="H198"/>
    </row>
    <row r="199" spans="4:8">
      <c r="D199" s="1"/>
      <c r="E199" s="1"/>
      <c r="F199" s="1"/>
      <c r="G199" s="1"/>
      <c r="H199"/>
    </row>
    <row r="200" spans="4:8">
      <c r="D200" s="1"/>
      <c r="E200" s="1"/>
      <c r="F200" s="1"/>
      <c r="G200" s="1"/>
      <c r="H200"/>
    </row>
    <row r="201" spans="4:8">
      <c r="D201" s="1"/>
      <c r="E201" s="1"/>
      <c r="F201" s="1"/>
      <c r="G201" s="1"/>
      <c r="H201"/>
    </row>
    <row r="202" spans="4:8">
      <c r="D202" s="1"/>
      <c r="E202" s="1"/>
      <c r="F202" s="1"/>
      <c r="G202" s="1"/>
      <c r="H202"/>
    </row>
    <row r="203" spans="4:8">
      <c r="D203" s="1"/>
      <c r="E203" s="1"/>
      <c r="F203" s="1"/>
      <c r="G203" s="1"/>
      <c r="H203"/>
    </row>
    <row r="204" spans="4:8">
      <c r="D204" s="1"/>
      <c r="E204" s="1"/>
      <c r="F204" s="1"/>
      <c r="G204" s="1"/>
      <c r="H204"/>
    </row>
    <row r="205" spans="4:8">
      <c r="D205" s="1"/>
      <c r="E205" s="1"/>
      <c r="F205" s="1"/>
      <c r="G205" s="1"/>
      <c r="H205"/>
    </row>
    <row r="206" spans="4:8">
      <c r="D206" s="1"/>
      <c r="E206" s="1"/>
      <c r="F206" s="1"/>
      <c r="G206" s="1"/>
      <c r="H206"/>
    </row>
    <row r="207" spans="4:8">
      <c r="D207" s="1"/>
      <c r="E207" s="1"/>
      <c r="F207" s="1"/>
      <c r="G207" s="1"/>
      <c r="H207"/>
    </row>
    <row r="208" spans="4:8">
      <c r="D208" s="1"/>
      <c r="E208" s="1"/>
      <c r="F208" s="1"/>
      <c r="G208" s="1"/>
      <c r="H208"/>
    </row>
    <row r="209" spans="4:8">
      <c r="D209" s="1"/>
      <c r="E209" s="1"/>
      <c r="F209" s="1"/>
      <c r="G209" s="1"/>
      <c r="H209"/>
    </row>
    <row r="210" spans="4:8">
      <c r="D210" s="1"/>
      <c r="E210" s="1"/>
      <c r="F210" s="1"/>
      <c r="G210" s="1"/>
      <c r="H210"/>
    </row>
    <row r="211" spans="4:8">
      <c r="D211" s="1"/>
      <c r="E211" s="1"/>
      <c r="F211" s="1"/>
      <c r="G211" s="1"/>
      <c r="H211"/>
    </row>
    <row r="212" spans="4:8">
      <c r="D212" s="1"/>
      <c r="E212" s="1"/>
      <c r="F212" s="1"/>
      <c r="G212" s="1"/>
      <c r="H212"/>
    </row>
    <row r="213" spans="4:8">
      <c r="D213" s="1"/>
      <c r="E213" s="1"/>
      <c r="F213" s="1"/>
      <c r="G213" s="1"/>
      <c r="H213"/>
    </row>
    <row r="214" spans="4:8">
      <c r="D214" s="1"/>
      <c r="E214" s="1"/>
      <c r="F214" s="1"/>
      <c r="G214" s="1"/>
      <c r="H214"/>
    </row>
    <row r="215" spans="4:8">
      <c r="D215" s="1"/>
      <c r="E215" s="1"/>
      <c r="F215" s="1"/>
      <c r="G215" s="1"/>
      <c r="H215"/>
    </row>
    <row r="216" spans="4:8">
      <c r="D216" s="1"/>
      <c r="E216" s="1"/>
      <c r="F216" s="1"/>
      <c r="G216" s="1"/>
      <c r="H216"/>
    </row>
    <row r="217" spans="4:8">
      <c r="D217" s="1"/>
      <c r="E217" s="1"/>
      <c r="F217" s="1"/>
      <c r="G217" s="1"/>
      <c r="H217"/>
    </row>
    <row r="218" spans="4:8">
      <c r="D218" s="1"/>
      <c r="E218" s="1"/>
      <c r="F218" s="1"/>
      <c r="G218" s="1"/>
      <c r="H218"/>
    </row>
    <row r="219" spans="4:8">
      <c r="D219" s="1"/>
      <c r="E219" s="1"/>
      <c r="F219" s="1"/>
      <c r="G219" s="1"/>
      <c r="H219"/>
    </row>
    <row r="220" spans="4:8">
      <c r="D220" s="1"/>
      <c r="E220" s="1"/>
      <c r="F220" s="1"/>
      <c r="G220" s="1"/>
      <c r="H220"/>
    </row>
    <row r="221" spans="4:8">
      <c r="D221" s="1"/>
      <c r="E221" s="1"/>
      <c r="F221" s="1"/>
      <c r="G221" s="1"/>
      <c r="H221"/>
    </row>
    <row r="222" spans="4:8">
      <c r="D222" s="1"/>
      <c r="E222" s="1"/>
      <c r="F222" s="1"/>
      <c r="G222" s="1"/>
      <c r="H222"/>
    </row>
    <row r="223" spans="4:8">
      <c r="D223" s="1"/>
      <c r="E223" s="1"/>
      <c r="F223" s="1"/>
      <c r="G223" s="1"/>
      <c r="H223"/>
    </row>
    <row r="224" spans="4:8">
      <c r="D224" s="1"/>
      <c r="E224" s="1"/>
      <c r="F224" s="1"/>
      <c r="G224" s="1"/>
      <c r="H224"/>
    </row>
    <row r="225" spans="4:8">
      <c r="D225" s="1"/>
      <c r="E225" s="1"/>
      <c r="F225" s="1"/>
      <c r="G225" s="1"/>
      <c r="H225"/>
    </row>
    <row r="226" spans="4:8">
      <c r="D226" s="1"/>
      <c r="E226" s="1"/>
      <c r="F226" s="1"/>
      <c r="G226" s="1"/>
      <c r="H226"/>
    </row>
    <row r="227" spans="4:8">
      <c r="D227" s="1"/>
      <c r="E227" s="1"/>
      <c r="F227" s="1"/>
      <c r="G227" s="1"/>
      <c r="H227"/>
    </row>
    <row r="228" spans="4:8">
      <c r="D228" s="1"/>
      <c r="E228" s="1"/>
      <c r="F228" s="1"/>
      <c r="G228" s="1"/>
      <c r="H228"/>
    </row>
    <row r="229" spans="4:8">
      <c r="D229" s="1"/>
      <c r="E229" s="1"/>
      <c r="F229" s="1"/>
      <c r="G229" s="1"/>
      <c r="H229"/>
    </row>
    <row r="230" spans="4:8">
      <c r="D230" s="1"/>
      <c r="E230" s="1"/>
      <c r="F230" s="1"/>
      <c r="G230" s="1"/>
      <c r="H230"/>
    </row>
    <row r="231" spans="4:8">
      <c r="D231" s="1"/>
      <c r="E231" s="1"/>
      <c r="F231" s="1"/>
      <c r="G231" s="1"/>
      <c r="H231"/>
    </row>
    <row r="232" spans="4:8">
      <c r="D232" s="1"/>
      <c r="E232" s="1"/>
      <c r="F232" s="1"/>
      <c r="G232" s="1"/>
      <c r="H232"/>
    </row>
    <row r="233" spans="4:8">
      <c r="D233" s="1"/>
      <c r="E233" s="1"/>
      <c r="F233" s="1"/>
      <c r="G233" s="1"/>
      <c r="H233"/>
    </row>
    <row r="234" spans="4:8">
      <c r="D234" s="1"/>
      <c r="E234" s="1"/>
      <c r="F234" s="1"/>
      <c r="G234" s="1"/>
      <c r="H234"/>
    </row>
    <row r="235" spans="4:8">
      <c r="D235" s="1"/>
      <c r="E235" s="1"/>
      <c r="F235" s="1"/>
      <c r="G235" s="1"/>
      <c r="H235"/>
    </row>
    <row r="236" spans="4:8">
      <c r="D236" s="1"/>
      <c r="E236" s="1"/>
      <c r="F236" s="1"/>
      <c r="G236" s="1"/>
      <c r="H236"/>
    </row>
    <row r="237" spans="4:8">
      <c r="D237" s="1"/>
      <c r="E237" s="1"/>
      <c r="F237" s="1"/>
      <c r="G237" s="1"/>
      <c r="H237"/>
    </row>
    <row r="238" spans="4:8">
      <c r="D238" s="1"/>
      <c r="E238" s="1"/>
      <c r="F238" s="1"/>
      <c r="G238" s="1"/>
      <c r="H238"/>
    </row>
    <row r="239" spans="4:8">
      <c r="D239" s="1"/>
      <c r="E239" s="1"/>
      <c r="F239" s="1"/>
      <c r="G239" s="1"/>
      <c r="H239"/>
    </row>
    <row r="240" spans="4:8">
      <c r="D240" s="1"/>
      <c r="E240" s="1"/>
      <c r="F240" s="1"/>
      <c r="G240" s="1"/>
      <c r="H240"/>
    </row>
    <row r="241" spans="4:8">
      <c r="D241" s="1"/>
      <c r="E241" s="1"/>
      <c r="F241" s="1"/>
      <c r="G241" s="1"/>
      <c r="H241"/>
    </row>
    <row r="242" spans="4:8">
      <c r="D242" s="1"/>
      <c r="E242" s="1"/>
      <c r="F242" s="1"/>
      <c r="G242" s="1"/>
      <c r="H242"/>
    </row>
    <row r="243" spans="4:8">
      <c r="D243" s="1"/>
      <c r="E243" s="1"/>
      <c r="F243" s="1"/>
      <c r="G243" s="1"/>
      <c r="H243"/>
    </row>
    <row r="244" spans="4:8">
      <c r="D244" s="1"/>
      <c r="E244" s="1"/>
      <c r="F244" s="1"/>
      <c r="G244" s="1"/>
      <c r="H244"/>
    </row>
    <row r="245" spans="4:8">
      <c r="D245" s="1"/>
      <c r="E245" s="1"/>
      <c r="F245" s="1"/>
      <c r="G245" s="1"/>
      <c r="H245"/>
    </row>
    <row r="246" spans="4:8">
      <c r="D246" s="1"/>
      <c r="E246" s="1"/>
      <c r="F246" s="1"/>
      <c r="G246" s="1"/>
      <c r="H246"/>
    </row>
    <row r="247" spans="4:8">
      <c r="D247" s="1"/>
      <c r="E247" s="1"/>
      <c r="F247" s="1"/>
      <c r="G247" s="1"/>
      <c r="H247"/>
    </row>
    <row r="248" spans="4:8">
      <c r="D248" s="1"/>
      <c r="E248" s="1"/>
      <c r="F248" s="1"/>
      <c r="G248" s="1"/>
      <c r="H248"/>
    </row>
    <row r="249" spans="4:8">
      <c r="D249" s="1"/>
      <c r="E249" s="1"/>
      <c r="F249" s="1"/>
      <c r="G249" s="1"/>
      <c r="H249"/>
    </row>
    <row r="250" spans="4:8">
      <c r="D250" s="1"/>
      <c r="E250" s="1"/>
      <c r="F250" s="1"/>
      <c r="G250" s="1"/>
      <c r="H250"/>
    </row>
    <row r="251" spans="4:8">
      <c r="D251" s="1"/>
      <c r="E251" s="1"/>
      <c r="F251" s="1"/>
      <c r="G251" s="1"/>
      <c r="H251"/>
    </row>
    <row r="252" spans="4:8">
      <c r="D252" s="1"/>
      <c r="E252" s="1"/>
      <c r="F252" s="1"/>
      <c r="G252" s="1"/>
      <c r="H252"/>
    </row>
    <row r="253" spans="4:8">
      <c r="D253" s="1"/>
      <c r="E253" s="1"/>
      <c r="F253" s="1"/>
      <c r="G253" s="1"/>
      <c r="H253"/>
    </row>
    <row r="254" spans="4:8">
      <c r="D254" s="1"/>
      <c r="E254" s="1"/>
      <c r="F254" s="1"/>
      <c r="G254" s="1"/>
      <c r="H254"/>
    </row>
    <row r="255" spans="4:8">
      <c r="D255" s="1"/>
      <c r="E255" s="1"/>
      <c r="F255" s="1"/>
      <c r="G255" s="1"/>
      <c r="H255"/>
    </row>
    <row r="256" spans="4:8">
      <c r="D256" s="1"/>
      <c r="E256" s="1"/>
      <c r="F256" s="1"/>
      <c r="G256" s="1"/>
      <c r="H256"/>
    </row>
    <row r="257" spans="4:8">
      <c r="D257" s="1"/>
      <c r="E257" s="1"/>
      <c r="F257" s="1"/>
      <c r="G257" s="1"/>
      <c r="H257"/>
    </row>
    <row r="258" spans="4:8">
      <c r="D258" s="1"/>
      <c r="E258" s="1"/>
      <c r="F258" s="1"/>
      <c r="G258" s="1"/>
      <c r="H258"/>
    </row>
    <row r="259" spans="4:8">
      <c r="D259" s="1"/>
      <c r="E259" s="1"/>
      <c r="F259" s="1"/>
      <c r="G259" s="1"/>
      <c r="H259"/>
    </row>
    <row r="260" spans="4:8">
      <c r="D260" s="1"/>
      <c r="E260" s="1"/>
      <c r="F260" s="1"/>
      <c r="G260" s="1"/>
      <c r="H260"/>
    </row>
    <row r="261" spans="4:8">
      <c r="D261" s="1"/>
      <c r="E261" s="1"/>
      <c r="F261" s="1"/>
      <c r="G261" s="1"/>
      <c r="H261"/>
    </row>
    <row r="262" spans="4:8">
      <c r="D262" s="1"/>
      <c r="E262" s="1"/>
      <c r="F262" s="1"/>
      <c r="G262" s="1"/>
      <c r="H262"/>
    </row>
    <row r="263" spans="4:8">
      <c r="D263" s="1"/>
      <c r="E263" s="1"/>
      <c r="F263" s="1"/>
      <c r="G263" s="1"/>
      <c r="H263"/>
    </row>
    <row r="264" spans="4:8">
      <c r="D264" s="1"/>
      <c r="E264" s="1"/>
      <c r="F264" s="1"/>
      <c r="G264" s="1"/>
      <c r="H264"/>
    </row>
    <row r="265" spans="4:8">
      <c r="D265" s="1"/>
      <c r="E265" s="1"/>
      <c r="F265" s="1"/>
      <c r="G265" s="1"/>
      <c r="H265"/>
    </row>
    <row r="266" spans="4:8">
      <c r="D266" s="1"/>
      <c r="E266" s="1"/>
      <c r="F266" s="1"/>
      <c r="G266" s="1"/>
      <c r="H266"/>
    </row>
    <row r="267" spans="4:8">
      <c r="D267" s="1"/>
      <c r="E267" s="1"/>
      <c r="F267" s="1"/>
      <c r="G267" s="1"/>
      <c r="H267"/>
    </row>
    <row r="268" spans="4:8">
      <c r="D268" s="1"/>
      <c r="E268" s="1"/>
      <c r="F268" s="1"/>
      <c r="G268" s="1"/>
      <c r="H268"/>
    </row>
    <row r="269" spans="4:8">
      <c r="D269" s="1"/>
      <c r="E269" s="1"/>
      <c r="F269" s="1"/>
      <c r="G269" s="1"/>
      <c r="H269"/>
    </row>
    <row r="270" spans="4:8">
      <c r="D270" s="1"/>
      <c r="E270" s="1"/>
      <c r="F270" s="1"/>
      <c r="G270" s="1"/>
      <c r="H270"/>
    </row>
    <row r="271" spans="4:8">
      <c r="D271" s="1"/>
      <c r="E271" s="1"/>
      <c r="F271" s="1"/>
      <c r="G271" s="1"/>
      <c r="H271"/>
    </row>
    <row r="272" spans="4:8">
      <c r="D272" s="1"/>
      <c r="E272" s="1"/>
      <c r="F272" s="1"/>
      <c r="G272" s="1"/>
      <c r="H272"/>
    </row>
    <row r="273" spans="4:8">
      <c r="D273" s="1"/>
      <c r="E273" s="1"/>
      <c r="F273" s="1"/>
      <c r="G273" s="1"/>
      <c r="H273"/>
    </row>
    <row r="274" spans="4:8">
      <c r="D274" s="1"/>
      <c r="E274" s="1"/>
      <c r="F274" s="1"/>
      <c r="G274" s="1"/>
      <c r="H274"/>
    </row>
    <row r="275" spans="4:8">
      <c r="D275" s="1"/>
      <c r="E275" s="1"/>
      <c r="F275" s="1"/>
      <c r="G275" s="1"/>
      <c r="H275"/>
    </row>
    <row r="276" spans="4:8">
      <c r="D276" s="1"/>
      <c r="E276" s="1"/>
      <c r="F276" s="1"/>
      <c r="G276" s="1"/>
      <c r="H276"/>
    </row>
    <row r="277" spans="4:8">
      <c r="D277" s="1"/>
      <c r="E277" s="1"/>
      <c r="F277" s="1"/>
      <c r="G277" s="1"/>
      <c r="H277"/>
    </row>
    <row r="278" spans="4:8">
      <c r="D278" s="1"/>
      <c r="E278" s="1"/>
      <c r="F278" s="1"/>
      <c r="G278" s="1"/>
      <c r="H278"/>
    </row>
    <row r="279" spans="4:8">
      <c r="D279" s="1"/>
      <c r="E279" s="1"/>
      <c r="F279" s="1"/>
      <c r="G279" s="1"/>
      <c r="H279"/>
    </row>
    <row r="280" spans="4:8">
      <c r="D280" s="1"/>
      <c r="E280" s="1"/>
      <c r="F280" s="1"/>
      <c r="G280" s="1"/>
      <c r="H280"/>
    </row>
    <row r="281" spans="4:8">
      <c r="D281" s="1"/>
      <c r="E281" s="1"/>
      <c r="F281" s="1"/>
      <c r="G281" s="1"/>
      <c r="H281"/>
    </row>
    <row r="282" spans="4:8">
      <c r="D282" s="1"/>
      <c r="E282" s="1"/>
      <c r="F282" s="1"/>
      <c r="G282" s="1"/>
      <c r="H282"/>
    </row>
    <row r="283" spans="4:8">
      <c r="D283" s="1"/>
      <c r="E283" s="1"/>
      <c r="F283" s="1"/>
      <c r="G283" s="1"/>
      <c r="H283"/>
    </row>
    <row r="284" spans="4:8">
      <c r="D284" s="1"/>
      <c r="E284" s="1"/>
      <c r="F284" s="1"/>
      <c r="G284" s="1"/>
      <c r="H284"/>
    </row>
    <row r="285" spans="4:8">
      <c r="D285" s="1"/>
      <c r="E285" s="1"/>
      <c r="F285" s="1"/>
      <c r="G285" s="1"/>
      <c r="H285"/>
    </row>
    <row r="286" spans="4:8">
      <c r="D286" s="1"/>
      <c r="E286" s="1"/>
      <c r="F286" s="1"/>
      <c r="G286" s="1"/>
      <c r="H286"/>
    </row>
    <row r="287" spans="4:8">
      <c r="D287" s="1"/>
      <c r="E287" s="1"/>
      <c r="F287" s="1"/>
      <c r="G287" s="1"/>
      <c r="H287"/>
    </row>
    <row r="288" spans="4:8">
      <c r="D288" s="1"/>
      <c r="E288" s="1"/>
      <c r="F288" s="1"/>
      <c r="G288" s="1"/>
      <c r="H288"/>
    </row>
    <row r="289" spans="4:8">
      <c r="D289" s="1"/>
      <c r="E289" s="1"/>
      <c r="F289" s="1"/>
      <c r="G289" s="1"/>
      <c r="H289"/>
    </row>
    <row r="290" spans="4:8">
      <c r="D290" s="1"/>
      <c r="E290" s="1"/>
      <c r="F290" s="1"/>
      <c r="G290" s="1"/>
      <c r="H290"/>
    </row>
    <row r="291" spans="4:8">
      <c r="D291" s="1"/>
      <c r="E291" s="1"/>
      <c r="F291" s="1"/>
      <c r="G291" s="1"/>
      <c r="H291"/>
    </row>
    <row r="292" spans="4:8">
      <c r="D292" s="1"/>
      <c r="E292" s="1"/>
      <c r="F292" s="1"/>
      <c r="G292" s="1"/>
      <c r="H292"/>
    </row>
    <row r="293" spans="4:8">
      <c r="D293" s="1"/>
      <c r="E293" s="1"/>
      <c r="F293" s="1"/>
      <c r="G293" s="1"/>
      <c r="H293"/>
    </row>
    <row r="294" spans="4:8">
      <c r="D294" s="1"/>
      <c r="E294" s="1"/>
      <c r="F294" s="1"/>
      <c r="G294" s="1"/>
      <c r="H294"/>
    </row>
    <row r="295" spans="4:8">
      <c r="D295" s="1"/>
      <c r="E295" s="1"/>
      <c r="F295" s="1"/>
      <c r="G295" s="1"/>
      <c r="H295"/>
    </row>
    <row r="296" spans="4:8">
      <c r="D296" s="1"/>
      <c r="E296" s="1"/>
      <c r="F296" s="1"/>
      <c r="G296" s="1"/>
      <c r="H296"/>
    </row>
    <row r="297" spans="4:8">
      <c r="D297" s="1"/>
      <c r="E297" s="1"/>
      <c r="F297" s="1"/>
      <c r="G297" s="1"/>
      <c r="H297"/>
    </row>
    <row r="298" spans="4:8">
      <c r="D298" s="1"/>
      <c r="E298" s="1"/>
      <c r="F298" s="1"/>
      <c r="G298" s="1"/>
      <c r="H298"/>
    </row>
    <row r="299" spans="4:8">
      <c r="D299" s="1"/>
      <c r="E299" s="1"/>
      <c r="F299" s="1"/>
      <c r="G299" s="1"/>
      <c r="H299"/>
    </row>
    <row r="300" spans="4:8">
      <c r="D300" s="1"/>
      <c r="E300" s="1"/>
      <c r="F300" s="1"/>
      <c r="G300" s="1"/>
      <c r="H300"/>
    </row>
    <row r="301" spans="4:8">
      <c r="D301" s="1"/>
      <c r="E301" s="1"/>
      <c r="F301" s="1"/>
      <c r="G301" s="1"/>
      <c r="H301"/>
    </row>
    <row r="302" spans="4:8">
      <c r="D302" s="1"/>
      <c r="E302" s="1"/>
      <c r="F302" s="1"/>
      <c r="G302" s="1"/>
      <c r="H302"/>
    </row>
    <row r="303" spans="4:8">
      <c r="D303" s="1"/>
      <c r="E303" s="1"/>
      <c r="F303" s="1"/>
      <c r="G303" s="1"/>
      <c r="H303"/>
    </row>
    <row r="304" spans="4:8">
      <c r="D304" s="1"/>
      <c r="E304" s="1"/>
      <c r="F304" s="1"/>
      <c r="G304" s="1"/>
      <c r="H304"/>
    </row>
    <row r="305" spans="4:8">
      <c r="D305" s="1"/>
      <c r="E305" s="1"/>
      <c r="F305" s="1"/>
      <c r="G305" s="1"/>
      <c r="H305"/>
    </row>
    <row r="306" spans="4:8">
      <c r="D306" s="1"/>
      <c r="E306" s="1"/>
      <c r="F306" s="1"/>
      <c r="G306" s="1"/>
      <c r="H306"/>
    </row>
    <row r="307" spans="4:8">
      <c r="D307" s="1"/>
      <c r="E307" s="1"/>
      <c r="F307" s="1"/>
      <c r="G307" s="1"/>
      <c r="H307"/>
    </row>
    <row r="308" spans="4:8">
      <c r="D308" s="1"/>
      <c r="E308" s="1"/>
      <c r="F308" s="1"/>
      <c r="G308" s="1"/>
      <c r="H308"/>
    </row>
    <row r="309" spans="4:8">
      <c r="D309" s="1"/>
      <c r="E309" s="1"/>
      <c r="F309" s="1"/>
      <c r="G309" s="1"/>
      <c r="H309"/>
    </row>
    <row r="310" spans="4:8">
      <c r="D310" s="1"/>
      <c r="E310" s="1"/>
      <c r="F310" s="1"/>
      <c r="G310" s="1"/>
      <c r="H310"/>
    </row>
    <row r="311" spans="4:8">
      <c r="D311" s="1"/>
      <c r="E311" s="1"/>
      <c r="F311" s="1"/>
      <c r="G311" s="1"/>
      <c r="H311"/>
    </row>
    <row r="312" spans="4:8">
      <c r="D312" s="1"/>
      <c r="E312" s="1"/>
      <c r="F312" s="1"/>
      <c r="G312" s="1"/>
      <c r="H312"/>
    </row>
    <row r="313" spans="4:8">
      <c r="D313" s="1"/>
      <c r="E313" s="1"/>
      <c r="F313" s="1"/>
      <c r="G313" s="1"/>
      <c r="H313"/>
    </row>
    <row r="314" spans="4:8">
      <c r="D314" s="1"/>
      <c r="E314" s="1"/>
      <c r="F314" s="1"/>
      <c r="G314" s="1"/>
      <c r="H314"/>
    </row>
    <row r="315" spans="4:8">
      <c r="D315" s="1"/>
      <c r="E315" s="1"/>
      <c r="F315" s="1"/>
      <c r="G315" s="1"/>
      <c r="H315"/>
    </row>
    <row r="316" spans="4:8">
      <c r="D316" s="1"/>
      <c r="E316" s="1"/>
      <c r="F316" s="1"/>
      <c r="G316" s="1"/>
      <c r="H316"/>
    </row>
    <row r="317" spans="4:8">
      <c r="D317" s="1"/>
      <c r="E317" s="1"/>
      <c r="F317" s="1"/>
      <c r="G317" s="1"/>
      <c r="H317"/>
    </row>
    <row r="318" spans="4:8">
      <c r="D318" s="1"/>
      <c r="E318" s="1"/>
      <c r="F318" s="1"/>
      <c r="G318" s="1"/>
      <c r="H318"/>
    </row>
    <row r="319" spans="4:8">
      <c r="D319" s="1"/>
      <c r="E319" s="1"/>
      <c r="F319" s="1"/>
      <c r="G319" s="1"/>
      <c r="H319"/>
    </row>
    <row r="320" spans="4:8">
      <c r="D320" s="1"/>
      <c r="E320" s="1"/>
      <c r="F320" s="1"/>
      <c r="G320" s="1"/>
      <c r="H320"/>
    </row>
    <row r="321" spans="4:8">
      <c r="D321" s="1"/>
      <c r="E321" s="1"/>
      <c r="F321" s="1"/>
      <c r="G321" s="1"/>
      <c r="H321"/>
    </row>
    <row r="322" spans="4:8">
      <c r="D322" s="1"/>
      <c r="E322" s="1"/>
      <c r="F322" s="1"/>
      <c r="G322" s="1"/>
      <c r="H322"/>
    </row>
    <row r="323" spans="4:8">
      <c r="D323" s="1"/>
      <c r="E323" s="1"/>
      <c r="F323" s="1"/>
      <c r="G323" s="1"/>
      <c r="H323"/>
    </row>
    <row r="324" spans="4:8">
      <c r="D324" s="1"/>
      <c r="E324" s="1"/>
      <c r="F324" s="1"/>
      <c r="G324" s="1"/>
      <c r="H324"/>
    </row>
    <row r="325" spans="4:8">
      <c r="D325" s="1"/>
      <c r="E325" s="1"/>
      <c r="F325" s="1"/>
      <c r="G325" s="1"/>
      <c r="H325"/>
    </row>
    <row r="326" spans="4:8">
      <c r="D326" s="1"/>
      <c r="E326" s="1"/>
      <c r="F326" s="1"/>
      <c r="G326" s="1"/>
      <c r="H326"/>
    </row>
    <row r="327" spans="4:8">
      <c r="D327" s="1"/>
      <c r="E327" s="1"/>
      <c r="F327" s="1"/>
      <c r="G327" s="1"/>
      <c r="H327"/>
    </row>
    <row r="328" spans="4:8">
      <c r="D328" s="1"/>
      <c r="E328" s="1"/>
      <c r="F328" s="1"/>
      <c r="G328" s="1"/>
      <c r="H328"/>
    </row>
    <row r="329" spans="4:8">
      <c r="D329" s="1"/>
      <c r="E329" s="1"/>
      <c r="F329" s="1"/>
      <c r="G329" s="1"/>
      <c r="H329"/>
    </row>
    <row r="330" spans="4:8">
      <c r="D330" s="1"/>
      <c r="E330" s="1"/>
      <c r="F330" s="1"/>
      <c r="G330" s="1"/>
      <c r="H330"/>
    </row>
    <row r="331" spans="4:8">
      <c r="D331" s="1"/>
      <c r="E331" s="1"/>
      <c r="F331" s="1"/>
      <c r="G331" s="1"/>
      <c r="H331"/>
    </row>
    <row r="332" spans="4:8">
      <c r="D332" s="1"/>
      <c r="E332" s="1"/>
      <c r="F332" s="1"/>
      <c r="G332" s="1"/>
      <c r="H332"/>
    </row>
    <row r="333" spans="4:8">
      <c r="D333" s="1"/>
      <c r="E333" s="1"/>
      <c r="F333" s="1"/>
      <c r="G333" s="1"/>
      <c r="H333"/>
    </row>
    <row r="334" spans="4:8">
      <c r="D334" s="1"/>
      <c r="E334" s="1"/>
      <c r="F334" s="1"/>
      <c r="G334" s="1"/>
      <c r="H334"/>
    </row>
    <row r="335" spans="4:8">
      <c r="D335" s="1"/>
      <c r="E335" s="1"/>
      <c r="F335" s="1"/>
      <c r="G335" s="1"/>
      <c r="H335"/>
    </row>
    <row r="336" spans="4:8">
      <c r="D336" s="1"/>
      <c r="E336" s="1"/>
      <c r="F336" s="1"/>
      <c r="G336" s="1"/>
      <c r="H336"/>
    </row>
    <row r="337" spans="4:8">
      <c r="D337" s="1"/>
      <c r="E337" s="1"/>
      <c r="F337" s="1"/>
      <c r="G337" s="1"/>
      <c r="H337"/>
    </row>
    <row r="338" spans="4:8">
      <c r="D338" s="1"/>
      <c r="E338" s="1"/>
      <c r="F338" s="1"/>
      <c r="G338" s="1"/>
      <c r="H338"/>
    </row>
    <row r="339" spans="4:8">
      <c r="D339" s="1"/>
      <c r="E339" s="1"/>
      <c r="F339" s="1"/>
      <c r="G339" s="1"/>
      <c r="H339"/>
    </row>
    <row r="340" spans="4:8">
      <c r="D340" s="1"/>
      <c r="E340" s="1"/>
      <c r="F340" s="1"/>
      <c r="G340" s="1"/>
      <c r="H340"/>
    </row>
    <row r="341" spans="4:8">
      <c r="D341" s="1"/>
      <c r="E341" s="1"/>
      <c r="F341" s="1"/>
      <c r="G341" s="1"/>
      <c r="H341"/>
    </row>
    <row r="342" spans="4:8">
      <c r="D342" s="1"/>
      <c r="E342" s="1"/>
      <c r="F342" s="1"/>
      <c r="G342" s="1"/>
      <c r="H342"/>
    </row>
    <row r="343" spans="4:8">
      <c r="D343" s="1"/>
      <c r="E343" s="1"/>
      <c r="F343" s="1"/>
      <c r="G343" s="1"/>
      <c r="H343"/>
    </row>
    <row r="344" spans="4:8">
      <c r="D344" s="1"/>
      <c r="E344" s="1"/>
      <c r="F344" s="1"/>
      <c r="G344" s="1"/>
      <c r="H344"/>
    </row>
    <row r="345" spans="4:8">
      <c r="D345" s="1"/>
      <c r="E345" s="1"/>
      <c r="F345" s="1"/>
      <c r="G345" s="1"/>
      <c r="H345"/>
    </row>
    <row r="346" spans="4:8">
      <c r="D346" s="1"/>
      <c r="E346" s="1"/>
      <c r="F346" s="1"/>
      <c r="G346" s="1"/>
      <c r="H346"/>
    </row>
    <row r="347" spans="4:8">
      <c r="D347" s="1"/>
      <c r="E347" s="1"/>
      <c r="F347" s="1"/>
      <c r="G347" s="1"/>
      <c r="H347"/>
    </row>
    <row r="348" spans="4:8">
      <c r="D348" s="1"/>
      <c r="E348" s="1"/>
      <c r="F348" s="1"/>
      <c r="G348" s="1"/>
      <c r="H348"/>
    </row>
    <row r="349" spans="4:8">
      <c r="D349" s="1"/>
      <c r="E349" s="1"/>
      <c r="F349" s="1"/>
      <c r="G349" s="1"/>
      <c r="H349"/>
    </row>
    <row r="350" spans="4:8">
      <c r="D350" s="1"/>
      <c r="E350" s="1"/>
      <c r="F350" s="1"/>
      <c r="G350" s="1"/>
      <c r="H350"/>
    </row>
    <row r="351" spans="4:8">
      <c r="D351" s="1"/>
      <c r="E351" s="1"/>
      <c r="F351" s="1"/>
      <c r="G351" s="1"/>
      <c r="H351"/>
    </row>
    <row r="352" spans="4:8">
      <c r="D352" s="1"/>
      <c r="E352" s="1"/>
      <c r="F352" s="1"/>
      <c r="G352" s="1"/>
      <c r="H352"/>
    </row>
    <row r="353" spans="4:8">
      <c r="D353" s="1"/>
      <c r="E353" s="1"/>
      <c r="F353" s="1"/>
      <c r="G353" s="1"/>
      <c r="H353"/>
    </row>
    <row r="354" spans="4:8">
      <c r="D354" s="1"/>
      <c r="E354" s="1"/>
      <c r="F354" s="1"/>
      <c r="G354" s="1"/>
      <c r="H354"/>
    </row>
    <row r="355" spans="4:8">
      <c r="D355" s="1"/>
      <c r="E355" s="1"/>
      <c r="F355" s="1"/>
      <c r="G355" s="1"/>
      <c r="H355"/>
    </row>
    <row r="356" spans="4:8">
      <c r="D356" s="1"/>
      <c r="E356" s="1"/>
      <c r="F356" s="1"/>
      <c r="G356" s="1"/>
      <c r="H356"/>
    </row>
    <row r="357" spans="4:8">
      <c r="D357" s="1"/>
      <c r="E357" s="1"/>
      <c r="F357" s="1"/>
      <c r="G357" s="1"/>
      <c r="H357"/>
    </row>
    <row r="358" spans="4:8">
      <c r="D358" s="1"/>
      <c r="E358" s="1"/>
      <c r="F358" s="1"/>
      <c r="G358" s="1"/>
      <c r="H358"/>
    </row>
    <row r="359" spans="4:8">
      <c r="D359" s="1"/>
      <c r="E359" s="1"/>
      <c r="F359" s="1"/>
      <c r="G359" s="1"/>
      <c r="H359"/>
    </row>
    <row r="360" spans="4:8">
      <c r="D360" s="1"/>
      <c r="E360" s="1"/>
      <c r="F360" s="1"/>
      <c r="G360" s="1"/>
      <c r="H360"/>
    </row>
    <row r="361" spans="4:8">
      <c r="D361" s="1"/>
      <c r="E361" s="1"/>
      <c r="F361" s="1"/>
      <c r="G361" s="1"/>
      <c r="H361"/>
    </row>
    <row r="362" spans="4:8">
      <c r="D362" s="1"/>
      <c r="E362" s="1"/>
      <c r="F362" s="1"/>
      <c r="G362" s="1"/>
      <c r="H362"/>
    </row>
    <row r="363" spans="4:8">
      <c r="D363" s="1"/>
      <c r="E363" s="1"/>
      <c r="F363" s="1"/>
      <c r="G363" s="1"/>
      <c r="H363"/>
    </row>
    <row r="364" spans="4:8">
      <c r="D364" s="1"/>
      <c r="E364" s="1"/>
      <c r="F364" s="1"/>
      <c r="G364" s="1"/>
      <c r="H364"/>
    </row>
    <row r="365" spans="4:8">
      <c r="D365" s="1"/>
      <c r="E365" s="1"/>
      <c r="F365" s="1"/>
      <c r="G365" s="1"/>
      <c r="H365"/>
    </row>
    <row r="366" spans="4:8">
      <c r="D366" s="1"/>
      <c r="E366" s="1"/>
      <c r="F366" s="1"/>
      <c r="G366" s="1"/>
      <c r="H366"/>
    </row>
    <row r="367" spans="4:8">
      <c r="D367" s="1"/>
      <c r="E367" s="1"/>
      <c r="F367" s="1"/>
      <c r="G367" s="1"/>
      <c r="H367"/>
    </row>
    <row r="368" spans="4:8">
      <c r="D368" s="1"/>
      <c r="E368" s="1"/>
      <c r="F368" s="1"/>
      <c r="G368" s="1"/>
      <c r="H368"/>
    </row>
    <row r="369" spans="4:8">
      <c r="D369" s="1"/>
      <c r="E369" s="1"/>
      <c r="F369" s="1"/>
      <c r="G369" s="1"/>
      <c r="H369"/>
    </row>
    <row r="370" spans="4:8">
      <c r="D370" s="1"/>
      <c r="E370" s="1"/>
      <c r="F370" s="1"/>
      <c r="G370" s="1"/>
      <c r="H370"/>
    </row>
    <row r="371" spans="4:8">
      <c r="D371" s="1"/>
      <c r="E371" s="1"/>
      <c r="F371" s="1"/>
      <c r="G371" s="1"/>
      <c r="H371"/>
    </row>
    <row r="372" spans="4:8">
      <c r="D372" s="1"/>
      <c r="E372" s="1"/>
      <c r="F372" s="1"/>
      <c r="G372" s="1"/>
      <c r="H372"/>
    </row>
    <row r="373" spans="4:8">
      <c r="D373" s="1"/>
      <c r="E373" s="1"/>
      <c r="F373" s="1"/>
      <c r="G373" s="1"/>
      <c r="H373"/>
    </row>
    <row r="374" spans="4:8">
      <c r="D374" s="1"/>
      <c r="E374" s="1"/>
      <c r="F374" s="1"/>
      <c r="G374" s="1"/>
      <c r="H374"/>
    </row>
    <row r="375" spans="4:8">
      <c r="D375" s="1"/>
      <c r="E375" s="1"/>
      <c r="F375" s="1"/>
      <c r="G375" s="1"/>
      <c r="H375"/>
    </row>
    <row r="376" spans="4:8">
      <c r="D376" s="1"/>
      <c r="E376" s="1"/>
      <c r="F376" s="1"/>
      <c r="G376" s="1"/>
      <c r="H376"/>
    </row>
    <row r="377" spans="4:8">
      <c r="D377" s="1"/>
      <c r="E377" s="1"/>
      <c r="F377" s="1"/>
      <c r="G377" s="1"/>
      <c r="H377"/>
    </row>
    <row r="378" spans="4:8">
      <c r="D378" s="1"/>
      <c r="E378" s="1"/>
      <c r="F378" s="1"/>
      <c r="G378" s="1"/>
      <c r="H378"/>
    </row>
    <row r="379" spans="4:8">
      <c r="D379" s="1"/>
      <c r="E379" s="1"/>
      <c r="F379" s="1"/>
      <c r="G379" s="1"/>
      <c r="H379"/>
    </row>
    <row r="380" spans="4:8">
      <c r="D380" s="1"/>
      <c r="E380" s="1"/>
      <c r="F380" s="1"/>
      <c r="G380" s="1"/>
      <c r="H380"/>
    </row>
    <row r="381" spans="4:8">
      <c r="D381" s="1"/>
      <c r="E381" s="1"/>
      <c r="F381" s="1"/>
      <c r="G381" s="1"/>
      <c r="H381"/>
    </row>
    <row r="382" spans="4:8">
      <c r="D382" s="1"/>
      <c r="E382" s="1"/>
      <c r="F382" s="1"/>
      <c r="G382" s="1"/>
      <c r="H382"/>
    </row>
    <row r="383" spans="4:8">
      <c r="D383" s="1"/>
      <c r="E383" s="1"/>
      <c r="F383" s="1"/>
      <c r="G383" s="1"/>
      <c r="H383"/>
    </row>
    <row r="384" spans="4:8">
      <c r="D384" s="1"/>
      <c r="E384" s="1"/>
      <c r="F384" s="1"/>
      <c r="G384" s="1"/>
      <c r="H384"/>
    </row>
    <row r="385" spans="4:8">
      <c r="D385" s="1"/>
      <c r="E385" s="1"/>
      <c r="F385" s="1"/>
      <c r="G385" s="1"/>
      <c r="H385"/>
    </row>
    <row r="386" spans="4:8">
      <c r="D386" s="1"/>
      <c r="E386" s="1"/>
      <c r="F386" s="1"/>
      <c r="G386" s="1"/>
      <c r="H386"/>
    </row>
    <row r="387" spans="4:8">
      <c r="D387" s="1"/>
      <c r="E387" s="1"/>
      <c r="F387" s="1"/>
      <c r="G387" s="1"/>
      <c r="H387"/>
    </row>
    <row r="388" spans="4:8">
      <c r="D388" s="1"/>
      <c r="E388" s="1"/>
      <c r="F388" s="1"/>
      <c r="G388" s="1"/>
      <c r="H388"/>
    </row>
    <row r="389" spans="4:8">
      <c r="D389" s="1"/>
      <c r="E389" s="1"/>
      <c r="F389" s="1"/>
      <c r="G389" s="1"/>
      <c r="H389"/>
    </row>
    <row r="390" spans="4:8">
      <c r="D390" s="1"/>
      <c r="E390" s="1"/>
      <c r="F390" s="1"/>
      <c r="G390" s="1"/>
      <c r="H390"/>
    </row>
    <row r="391" spans="4:8">
      <c r="D391" s="1"/>
      <c r="E391" s="1"/>
      <c r="F391" s="1"/>
      <c r="G391" s="1"/>
      <c r="H391"/>
    </row>
    <row r="392" spans="4:8">
      <c r="D392" s="1"/>
      <c r="E392" s="1"/>
      <c r="F392" s="1"/>
      <c r="G392" s="1"/>
      <c r="H392"/>
    </row>
    <row r="393" spans="4:8">
      <c r="D393" s="1"/>
      <c r="E393" s="1"/>
      <c r="F393" s="1"/>
      <c r="G393" s="1"/>
      <c r="H393"/>
    </row>
    <row r="394" spans="4:8">
      <c r="D394" s="1"/>
      <c r="E394" s="1"/>
      <c r="F394" s="1"/>
      <c r="G394" s="1"/>
      <c r="H394"/>
    </row>
    <row r="395" spans="4:8">
      <c r="D395" s="1"/>
      <c r="E395" s="1"/>
      <c r="F395" s="1"/>
      <c r="G395" s="1"/>
      <c r="H395"/>
    </row>
    <row r="396" spans="4:8">
      <c r="D396" s="1"/>
      <c r="E396" s="1"/>
      <c r="F396" s="1"/>
      <c r="G396" s="1"/>
      <c r="H396"/>
    </row>
    <row r="397" spans="4:8">
      <c r="D397" s="1"/>
      <c r="E397" s="1"/>
      <c r="F397" s="1"/>
      <c r="G397" s="1"/>
      <c r="H397"/>
    </row>
    <row r="398" spans="4:8">
      <c r="D398" s="1"/>
      <c r="E398" s="1"/>
      <c r="F398" s="1"/>
      <c r="G398" s="1"/>
      <c r="H398"/>
    </row>
    <row r="399" spans="4:8">
      <c r="D399" s="1"/>
      <c r="E399" s="1"/>
      <c r="F399" s="1"/>
      <c r="G399" s="1"/>
      <c r="H399"/>
    </row>
    <row r="400" spans="4:8">
      <c r="D400" s="1"/>
      <c r="E400" s="1"/>
      <c r="F400" s="1"/>
      <c r="G400" s="1"/>
      <c r="H400"/>
    </row>
    <row r="401" spans="4:8">
      <c r="D401" s="1"/>
      <c r="E401" s="1"/>
      <c r="F401" s="1"/>
      <c r="G401" s="1"/>
      <c r="H401"/>
    </row>
    <row r="402" spans="4:8">
      <c r="D402" s="1"/>
      <c r="E402" s="1"/>
      <c r="F402" s="1"/>
      <c r="G402" s="1"/>
      <c r="H402"/>
    </row>
    <row r="403" spans="4:8">
      <c r="D403" s="1"/>
      <c r="E403" s="1"/>
      <c r="F403" s="1"/>
      <c r="G403" s="1"/>
      <c r="H403"/>
    </row>
    <row r="404" spans="4:8">
      <c r="D404" s="1"/>
      <c r="E404" s="1"/>
      <c r="F404" s="1"/>
      <c r="G404" s="1"/>
      <c r="H404"/>
    </row>
    <row r="405" spans="4:8">
      <c r="D405" s="1"/>
      <c r="E405" s="1"/>
      <c r="F405" s="1"/>
      <c r="G405" s="1"/>
      <c r="H405"/>
    </row>
    <row r="406" spans="4:8">
      <c r="D406" s="1"/>
      <c r="E406" s="1"/>
      <c r="F406" s="1"/>
      <c r="G406" s="1"/>
      <c r="H406"/>
    </row>
    <row r="407" spans="4:8">
      <c r="D407" s="1"/>
      <c r="E407" s="1"/>
      <c r="F407" s="1"/>
      <c r="G407" s="1"/>
      <c r="H407"/>
    </row>
    <row r="408" spans="4:8">
      <c r="D408" s="1"/>
      <c r="E408" s="1"/>
      <c r="F408" s="1"/>
      <c r="G408" s="1"/>
      <c r="H408"/>
    </row>
    <row r="409" spans="4:8">
      <c r="D409" s="1"/>
      <c r="E409" s="1"/>
      <c r="F409" s="1"/>
      <c r="G409" s="1"/>
      <c r="H409"/>
    </row>
    <row r="410" spans="4:8">
      <c r="D410" s="1"/>
      <c r="E410" s="1"/>
      <c r="F410" s="1"/>
      <c r="G410" s="1"/>
      <c r="H410"/>
    </row>
    <row r="411" spans="4:8">
      <c r="D411" s="1"/>
      <c r="E411" s="1"/>
      <c r="F411" s="1"/>
      <c r="G411" s="1"/>
      <c r="H411"/>
    </row>
    <row r="412" spans="4:8">
      <c r="D412" s="1"/>
      <c r="E412" s="1"/>
      <c r="F412" s="1"/>
      <c r="G412" s="1"/>
      <c r="H412"/>
    </row>
    <row r="413" spans="4:8">
      <c r="D413" s="1"/>
      <c r="E413" s="1"/>
      <c r="F413" s="1"/>
      <c r="G413" s="1"/>
      <c r="H413"/>
    </row>
    <row r="414" spans="4:8">
      <c r="D414" s="1"/>
      <c r="E414" s="1"/>
      <c r="F414" s="1"/>
      <c r="G414" s="1"/>
      <c r="H414"/>
    </row>
    <row r="415" spans="4:8">
      <c r="D415" s="1"/>
      <c r="E415" s="1"/>
      <c r="F415" s="1"/>
      <c r="G415" s="1"/>
      <c r="H415"/>
    </row>
    <row r="416" spans="4:8">
      <c r="D416" s="1"/>
      <c r="E416" s="1"/>
      <c r="F416" s="1"/>
      <c r="G416" s="1"/>
      <c r="H416"/>
    </row>
    <row r="417" spans="4:8">
      <c r="D417" s="1"/>
      <c r="E417" s="1"/>
      <c r="F417" s="1"/>
      <c r="G417" s="1"/>
      <c r="H417"/>
    </row>
    <row r="418" spans="4:8">
      <c r="D418" s="1"/>
      <c r="E418" s="1"/>
      <c r="F418" s="1"/>
      <c r="G418" s="1"/>
      <c r="H418"/>
    </row>
    <row r="419" spans="4:8">
      <c r="D419" s="1"/>
      <c r="E419" s="1"/>
      <c r="F419" s="1"/>
      <c r="G419" s="1"/>
      <c r="H419"/>
    </row>
    <row r="420" spans="4:8">
      <c r="D420" s="1"/>
      <c r="E420" s="1"/>
      <c r="F420" s="1"/>
      <c r="G420" s="1"/>
      <c r="H420"/>
    </row>
    <row r="421" spans="4:8">
      <c r="D421" s="1"/>
      <c r="E421" s="1"/>
      <c r="F421" s="1"/>
      <c r="G421" s="1"/>
      <c r="H421"/>
    </row>
    <row r="422" spans="4:8">
      <c r="D422" s="1"/>
      <c r="E422" s="1"/>
      <c r="F422" s="1"/>
      <c r="G422" s="1"/>
      <c r="H422"/>
    </row>
    <row r="423" spans="4:8">
      <c r="D423" s="1"/>
      <c r="E423" s="1"/>
      <c r="F423" s="1"/>
      <c r="G423" s="1"/>
      <c r="H423"/>
    </row>
    <row r="424" spans="4:8">
      <c r="D424" s="1"/>
      <c r="E424" s="1"/>
      <c r="F424" s="1"/>
      <c r="G424" s="1"/>
      <c r="H424"/>
    </row>
    <row r="425" spans="4:8">
      <c r="D425" s="1"/>
      <c r="E425" s="1"/>
      <c r="F425" s="1"/>
      <c r="G425" s="1"/>
      <c r="H425"/>
    </row>
    <row r="426" spans="4:8">
      <c r="D426" s="1"/>
      <c r="E426" s="1"/>
      <c r="F426" s="1"/>
      <c r="G426" s="1"/>
      <c r="H426"/>
    </row>
    <row r="427" spans="4:8">
      <c r="D427" s="1"/>
      <c r="E427" s="1"/>
      <c r="F427" s="1"/>
      <c r="G427" s="1"/>
      <c r="H427"/>
    </row>
    <row r="428" spans="4:8">
      <c r="D428" s="1"/>
      <c r="E428" s="1"/>
      <c r="F428" s="1"/>
      <c r="G428" s="1"/>
      <c r="H428"/>
    </row>
    <row r="429" spans="4:8">
      <c r="D429" s="1"/>
      <c r="E429" s="1"/>
      <c r="F429" s="1"/>
      <c r="G429" s="1"/>
      <c r="H429"/>
    </row>
    <row r="430" spans="4:8">
      <c r="D430" s="1"/>
      <c r="E430" s="1"/>
      <c r="F430" s="1"/>
      <c r="G430" s="1"/>
      <c r="H430"/>
    </row>
    <row r="431" spans="4:8">
      <c r="D431" s="1"/>
      <c r="E431" s="1"/>
      <c r="F431" s="1"/>
      <c r="G431" s="1"/>
      <c r="H431"/>
    </row>
    <row r="432" spans="4:8">
      <c r="D432" s="1"/>
      <c r="E432" s="1"/>
      <c r="F432" s="1"/>
      <c r="G432" s="1"/>
      <c r="H432"/>
    </row>
    <row r="433" spans="4:8">
      <c r="D433" s="1"/>
      <c r="E433" s="1"/>
      <c r="F433" s="1"/>
      <c r="G433" s="1"/>
      <c r="H433"/>
    </row>
    <row r="434" spans="4:8">
      <c r="D434" s="1"/>
      <c r="E434" s="1"/>
      <c r="F434" s="1"/>
      <c r="G434" s="1"/>
      <c r="H434"/>
    </row>
    <row r="435" spans="4:8">
      <c r="D435" s="1"/>
      <c r="E435" s="1"/>
      <c r="F435" s="1"/>
      <c r="G435" s="1"/>
      <c r="H435"/>
    </row>
    <row r="436" spans="4:8">
      <c r="D436" s="1"/>
      <c r="E436" s="1"/>
      <c r="F436" s="1"/>
      <c r="G436" s="1"/>
      <c r="H436"/>
    </row>
    <row r="437" spans="4:8">
      <c r="D437" s="1"/>
      <c r="E437" s="1"/>
      <c r="F437" s="1"/>
      <c r="G437" s="1"/>
      <c r="H437"/>
    </row>
    <row r="438" spans="4:8">
      <c r="D438" s="1"/>
      <c r="E438" s="1"/>
      <c r="F438" s="1"/>
      <c r="G438" s="1"/>
      <c r="H438"/>
    </row>
    <row r="439" spans="4:8">
      <c r="D439" s="1"/>
      <c r="E439" s="1"/>
      <c r="F439" s="1"/>
      <c r="G439" s="1"/>
      <c r="H439"/>
    </row>
    <row r="440" spans="4:8">
      <c r="D440" s="1"/>
      <c r="E440" s="1"/>
      <c r="F440" s="1"/>
      <c r="G440" s="1"/>
      <c r="H440"/>
    </row>
    <row r="441" spans="4:8">
      <c r="D441" s="1"/>
      <c r="E441" s="1"/>
      <c r="F441" s="1"/>
      <c r="G441" s="1"/>
      <c r="H441"/>
    </row>
    <row r="442" spans="4:8">
      <c r="D442" s="1"/>
      <c r="E442" s="1"/>
      <c r="F442" s="1"/>
      <c r="G442" s="1"/>
      <c r="H442"/>
    </row>
    <row r="443" spans="4:8">
      <c r="D443" s="1"/>
      <c r="E443" s="1"/>
      <c r="F443" s="1"/>
      <c r="G443" s="1"/>
      <c r="H443"/>
    </row>
    <row r="444" spans="4:8">
      <c r="D444" s="1"/>
      <c r="E444" s="1"/>
      <c r="F444" s="1"/>
      <c r="G444" s="1"/>
      <c r="H444"/>
    </row>
    <row r="445" spans="4:8">
      <c r="D445" s="1"/>
      <c r="E445" s="1"/>
      <c r="F445" s="1"/>
      <c r="G445" s="1"/>
      <c r="H445"/>
    </row>
    <row r="446" spans="4:8">
      <c r="D446" s="1"/>
      <c r="E446" s="1"/>
      <c r="F446" s="1"/>
      <c r="G446" s="1"/>
      <c r="H446"/>
    </row>
    <row r="447" spans="4:8">
      <c r="D447" s="1"/>
      <c r="E447" s="1"/>
      <c r="F447" s="1"/>
      <c r="G447" s="1"/>
      <c r="H447"/>
    </row>
    <row r="448" spans="4:8">
      <c r="D448" s="1"/>
      <c r="E448" s="1"/>
      <c r="F448" s="1"/>
      <c r="G448" s="1"/>
      <c r="H448"/>
    </row>
    <row r="449" spans="4:8">
      <c r="D449" s="1"/>
      <c r="E449" s="1"/>
      <c r="F449" s="1"/>
      <c r="G449" s="1"/>
      <c r="H449"/>
    </row>
    <row r="450" spans="4:8">
      <c r="D450" s="1"/>
      <c r="E450" s="1"/>
      <c r="F450" s="1"/>
      <c r="G450" s="1"/>
      <c r="H450"/>
    </row>
    <row r="451" spans="4:8">
      <c r="D451" s="1"/>
      <c r="E451" s="1"/>
      <c r="F451" s="1"/>
      <c r="G451" s="1"/>
      <c r="H451"/>
    </row>
    <row r="452" spans="4:8">
      <c r="D452" s="1"/>
      <c r="E452" s="1"/>
      <c r="F452" s="1"/>
      <c r="G452" s="1"/>
      <c r="H452"/>
    </row>
    <row r="453" spans="4:8">
      <c r="D453" s="1"/>
      <c r="E453" s="1"/>
      <c r="F453" s="1"/>
      <c r="G453" s="1"/>
      <c r="H453"/>
    </row>
    <row r="454" spans="4:8">
      <c r="D454" s="1"/>
      <c r="E454" s="1"/>
      <c r="F454" s="1"/>
      <c r="G454" s="1"/>
      <c r="H454"/>
    </row>
    <row r="455" spans="4:8">
      <c r="D455" s="1"/>
      <c r="E455" s="1"/>
      <c r="F455" s="1"/>
      <c r="G455" s="1"/>
      <c r="H455"/>
    </row>
    <row r="456" spans="4:8">
      <c r="D456" s="1"/>
      <c r="E456" s="1"/>
      <c r="F456" s="1"/>
      <c r="G456" s="1"/>
      <c r="H456"/>
    </row>
    <row r="457" spans="4:8">
      <c r="D457" s="1"/>
      <c r="E457" s="1"/>
      <c r="F457" s="1"/>
      <c r="G457" s="1"/>
      <c r="H457"/>
    </row>
    <row r="458" spans="4:8">
      <c r="D458" s="1"/>
      <c r="E458" s="1"/>
      <c r="F458" s="1"/>
      <c r="G458" s="1"/>
      <c r="H458"/>
    </row>
    <row r="459" spans="4:8">
      <c r="D459" s="1"/>
      <c r="E459" s="1"/>
      <c r="F459" s="1"/>
      <c r="G459" s="1"/>
      <c r="H459"/>
    </row>
    <row r="460" spans="4:8">
      <c r="D460" s="1"/>
      <c r="E460" s="1"/>
      <c r="F460" s="1"/>
      <c r="G460" s="1"/>
      <c r="H460"/>
    </row>
    <row r="461" spans="4:8">
      <c r="D461" s="1"/>
      <c r="E461" s="1"/>
      <c r="F461" s="1"/>
      <c r="G461" s="1"/>
      <c r="H461"/>
    </row>
    <row r="462" spans="4:8">
      <c r="D462" s="1"/>
      <c r="E462" s="1"/>
      <c r="F462" s="1"/>
      <c r="G462" s="1"/>
      <c r="H462"/>
    </row>
    <row r="463" spans="4:8">
      <c r="D463" s="1"/>
      <c r="E463" s="1"/>
      <c r="F463" s="1"/>
      <c r="G463" s="1"/>
      <c r="H463"/>
    </row>
    <row r="464" spans="4:8">
      <c r="D464" s="1"/>
      <c r="E464" s="1"/>
      <c r="F464" s="1"/>
      <c r="G464" s="1"/>
      <c r="H464"/>
    </row>
    <row r="465" spans="4:8">
      <c r="D465" s="1"/>
      <c r="E465" s="1"/>
      <c r="F465" s="1"/>
      <c r="G465" s="1"/>
      <c r="H465"/>
    </row>
    <row r="466" spans="4:8">
      <c r="D466" s="1"/>
      <c r="E466" s="1"/>
      <c r="F466" s="1"/>
      <c r="G466" s="1"/>
      <c r="H466"/>
    </row>
    <row r="467" spans="4:8">
      <c r="D467" s="1"/>
      <c r="E467" s="1"/>
      <c r="F467" s="1"/>
      <c r="G467" s="1"/>
      <c r="H467"/>
    </row>
    <row r="468" spans="4:8">
      <c r="D468" s="1"/>
      <c r="E468" s="1"/>
      <c r="F468" s="1"/>
      <c r="G468" s="1"/>
      <c r="H468"/>
    </row>
    <row r="469" spans="4:8">
      <c r="D469" s="1"/>
      <c r="E469" s="1"/>
      <c r="F469" s="1"/>
      <c r="G469" s="1"/>
      <c r="H469"/>
    </row>
    <row r="470" spans="4:8">
      <c r="D470" s="1"/>
      <c r="E470" s="1"/>
      <c r="F470" s="1"/>
      <c r="G470" s="1"/>
      <c r="H470"/>
    </row>
    <row r="471" spans="4:8">
      <c r="D471" s="1"/>
      <c r="E471" s="1"/>
      <c r="F471" s="1"/>
      <c r="G471" s="1"/>
      <c r="H471"/>
    </row>
    <row r="472" spans="4:8">
      <c r="D472" s="1"/>
      <c r="E472" s="1"/>
      <c r="F472" s="1"/>
      <c r="G472" s="1"/>
      <c r="H472"/>
    </row>
    <row r="473" spans="4:8">
      <c r="D473" s="1"/>
      <c r="E473" s="1"/>
      <c r="F473" s="1"/>
      <c r="G473" s="1"/>
      <c r="H473"/>
    </row>
    <row r="474" spans="4:8">
      <c r="D474" s="1"/>
      <c r="E474" s="1"/>
      <c r="F474" s="1"/>
      <c r="G474" s="1"/>
      <c r="H474"/>
    </row>
    <row r="475" spans="4:8">
      <c r="D475" s="1"/>
      <c r="E475" s="1"/>
      <c r="F475" s="1"/>
      <c r="G475" s="1"/>
      <c r="H475"/>
    </row>
    <row r="476" spans="4:8">
      <c r="D476" s="1"/>
      <c r="E476" s="1"/>
      <c r="F476" s="1"/>
      <c r="G476" s="1"/>
      <c r="H476"/>
    </row>
    <row r="477" spans="4:8">
      <c r="D477" s="1"/>
      <c r="E477" s="1"/>
      <c r="F477" s="1"/>
      <c r="G477" s="1"/>
      <c r="H477"/>
    </row>
    <row r="478" spans="4:8">
      <c r="D478" s="1"/>
      <c r="E478" s="1"/>
      <c r="F478" s="1"/>
      <c r="G478" s="1"/>
      <c r="H478"/>
    </row>
    <row r="479" spans="4:8">
      <c r="D479" s="1"/>
      <c r="E479" s="1"/>
      <c r="F479" s="1"/>
      <c r="G479" s="1"/>
      <c r="H479"/>
    </row>
    <row r="480" spans="4:8">
      <c r="D480" s="1"/>
      <c r="E480" s="1"/>
      <c r="F480" s="1"/>
      <c r="G480" s="1"/>
      <c r="H480"/>
    </row>
    <row r="481" spans="4:8">
      <c r="D481" s="1"/>
      <c r="E481" s="1"/>
      <c r="F481" s="1"/>
      <c r="G481" s="1"/>
      <c r="H481"/>
    </row>
    <row r="482" spans="4:8">
      <c r="D482" s="1"/>
      <c r="E482" s="1"/>
      <c r="F482" s="1"/>
      <c r="G482" s="1"/>
      <c r="H482"/>
    </row>
    <row r="483" spans="4:8">
      <c r="D483" s="1"/>
      <c r="E483" s="1"/>
      <c r="F483" s="1"/>
      <c r="G483" s="1"/>
      <c r="H483"/>
    </row>
    <row r="484" spans="4:8">
      <c r="D484" s="1"/>
      <c r="E484" s="1"/>
      <c r="F484" s="1"/>
      <c r="G484" s="1"/>
      <c r="H484"/>
    </row>
    <row r="485" spans="4:8">
      <c r="D485" s="1"/>
      <c r="E485" s="1"/>
      <c r="F485" s="1"/>
      <c r="G485" s="1"/>
      <c r="H485"/>
    </row>
    <row r="486" spans="4:8">
      <c r="D486" s="1"/>
      <c r="E486" s="1"/>
      <c r="F486" s="1"/>
      <c r="G486" s="1"/>
      <c r="H486"/>
    </row>
    <row r="487" spans="4:8">
      <c r="D487" s="1"/>
      <c r="E487" s="1"/>
      <c r="F487" s="1"/>
      <c r="G487" s="1"/>
      <c r="H487"/>
    </row>
    <row r="488" spans="4:8">
      <c r="D488" s="1"/>
      <c r="E488" s="1"/>
      <c r="F488" s="1"/>
      <c r="G488" s="1"/>
      <c r="H488"/>
    </row>
    <row r="489" spans="4:8">
      <c r="D489" s="1"/>
      <c r="E489" s="1"/>
      <c r="F489" s="1"/>
      <c r="G489" s="1"/>
      <c r="H489"/>
    </row>
    <row r="490" spans="4:8">
      <c r="D490" s="1"/>
      <c r="E490" s="1"/>
      <c r="F490" s="1"/>
      <c r="G490" s="1"/>
      <c r="H490"/>
    </row>
    <row r="491" spans="4:8">
      <c r="D491" s="1"/>
      <c r="E491" s="1"/>
      <c r="F491" s="1"/>
      <c r="G491" s="1"/>
      <c r="H491"/>
    </row>
    <row r="492" spans="4:8">
      <c r="D492" s="1"/>
      <c r="E492" s="1"/>
      <c r="F492" s="1"/>
      <c r="G492" s="1"/>
      <c r="H492"/>
    </row>
    <row r="493" spans="4:8">
      <c r="D493" s="1"/>
      <c r="E493" s="1"/>
      <c r="F493" s="1"/>
      <c r="G493" s="1"/>
      <c r="H493"/>
    </row>
    <row r="494" spans="4:8">
      <c r="D494" s="1"/>
      <c r="E494" s="1"/>
      <c r="F494" s="1"/>
      <c r="G494" s="1"/>
      <c r="H494"/>
    </row>
    <row r="495" spans="4:8">
      <c r="D495" s="1"/>
      <c r="E495" s="1"/>
      <c r="F495" s="1"/>
      <c r="G495" s="1"/>
      <c r="H495"/>
    </row>
    <row r="496" spans="4:8">
      <c r="D496" s="1"/>
      <c r="E496" s="1"/>
      <c r="F496" s="1"/>
      <c r="G496" s="1"/>
      <c r="H496"/>
    </row>
    <row r="497" spans="4:8">
      <c r="D497" s="1"/>
      <c r="E497" s="1"/>
      <c r="F497" s="1"/>
      <c r="G497" s="1"/>
      <c r="H497"/>
    </row>
    <row r="498" spans="4:8">
      <c r="D498" s="1"/>
      <c r="E498" s="1"/>
      <c r="F498" s="1"/>
      <c r="G498" s="1"/>
      <c r="H498"/>
    </row>
    <row r="499" spans="4:8">
      <c r="D499" s="1"/>
      <c r="E499" s="1"/>
      <c r="F499" s="1"/>
      <c r="G499" s="1"/>
      <c r="H499"/>
    </row>
    <row r="500" spans="4:8">
      <c r="D500" s="1"/>
      <c r="E500" s="1"/>
      <c r="F500" s="1"/>
      <c r="G500" s="1"/>
      <c r="H500"/>
    </row>
    <row r="501" spans="4:8">
      <c r="D501" s="1"/>
      <c r="E501" s="1"/>
      <c r="F501" s="1"/>
      <c r="G501" s="1"/>
      <c r="H501"/>
    </row>
    <row r="502" spans="4:8">
      <c r="D502" s="1"/>
      <c r="E502" s="1"/>
      <c r="F502" s="1"/>
      <c r="G502" s="1"/>
      <c r="H502"/>
    </row>
    <row r="503" spans="4:8">
      <c r="D503" s="1"/>
      <c r="E503" s="1"/>
      <c r="F503" s="1"/>
      <c r="G503" s="1"/>
      <c r="H503"/>
    </row>
    <row r="504" spans="4:8">
      <c r="D504" s="1"/>
      <c r="E504" s="1"/>
      <c r="F504" s="1"/>
      <c r="G504" s="1"/>
      <c r="H504"/>
    </row>
    <row r="505" spans="4:8">
      <c r="D505" s="1"/>
      <c r="E505" s="1"/>
      <c r="F505" s="1"/>
      <c r="G505" s="1"/>
      <c r="H505"/>
    </row>
    <row r="506" spans="4:8">
      <c r="D506" s="1"/>
      <c r="E506" s="1"/>
      <c r="F506" s="1"/>
      <c r="G506" s="1"/>
      <c r="H506"/>
    </row>
    <row r="507" spans="4:8">
      <c r="D507" s="1"/>
      <c r="E507" s="1"/>
      <c r="F507" s="1"/>
      <c r="G507" s="1"/>
      <c r="H507"/>
    </row>
    <row r="508" spans="4:8">
      <c r="D508" s="1"/>
      <c r="E508" s="1"/>
      <c r="F508" s="1"/>
      <c r="G508" s="1"/>
      <c r="H508"/>
    </row>
    <row r="509" spans="4:8">
      <c r="D509" s="1"/>
      <c r="E509" s="1"/>
      <c r="F509" s="1"/>
      <c r="G509" s="1"/>
      <c r="H509"/>
    </row>
    <row r="510" spans="4:8">
      <c r="D510" s="1"/>
      <c r="E510" s="1"/>
      <c r="F510" s="1"/>
      <c r="G510" s="1"/>
      <c r="H510"/>
    </row>
    <row r="511" spans="4:8">
      <c r="D511" s="1"/>
      <c r="E511" s="1"/>
      <c r="F511" s="1"/>
      <c r="G511" s="1"/>
      <c r="H511"/>
    </row>
    <row r="512" spans="4:8">
      <c r="D512" s="1"/>
      <c r="E512" s="1"/>
      <c r="F512" s="1"/>
      <c r="G512" s="1"/>
      <c r="H512"/>
    </row>
    <row r="513" spans="4:8">
      <c r="D513" s="1"/>
      <c r="E513" s="1"/>
      <c r="F513" s="1"/>
      <c r="G513" s="1"/>
      <c r="H513"/>
    </row>
    <row r="514" spans="4:8">
      <c r="D514" s="1"/>
      <c r="E514" s="1"/>
      <c r="F514" s="1"/>
      <c r="G514" s="1"/>
      <c r="H514"/>
    </row>
    <row r="515" spans="4:8">
      <c r="D515" s="1"/>
      <c r="E515" s="1"/>
      <c r="F515" s="1"/>
      <c r="G515" s="1"/>
      <c r="H515"/>
    </row>
    <row r="516" spans="4:8">
      <c r="D516" s="1"/>
      <c r="E516" s="1"/>
      <c r="F516" s="1"/>
      <c r="G516" s="1"/>
      <c r="H516"/>
    </row>
    <row r="517" spans="4:8">
      <c r="D517" s="1"/>
      <c r="E517" s="1"/>
      <c r="F517" s="1"/>
      <c r="G517" s="1"/>
      <c r="H517"/>
    </row>
    <row r="518" spans="4:8">
      <c r="D518" s="1"/>
      <c r="E518" s="1"/>
      <c r="F518" s="1"/>
      <c r="G518" s="1"/>
      <c r="H518"/>
    </row>
    <row r="519" spans="4:8">
      <c r="D519" s="1"/>
      <c r="E519" s="1"/>
      <c r="F519" s="1"/>
      <c r="G519" s="1"/>
      <c r="H519"/>
    </row>
    <row r="520" spans="4:8">
      <c r="D520" s="1"/>
      <c r="E520" s="1"/>
      <c r="F520" s="1"/>
      <c r="G520" s="1"/>
      <c r="H520"/>
    </row>
    <row r="521" spans="4:8">
      <c r="D521" s="1"/>
      <c r="E521" s="1"/>
      <c r="F521" s="1"/>
      <c r="G521" s="1"/>
      <c r="H521"/>
    </row>
    <row r="522" spans="4:8">
      <c r="D522" s="1"/>
      <c r="E522" s="1"/>
      <c r="F522" s="1"/>
      <c r="G522" s="1"/>
      <c r="H522"/>
    </row>
    <row r="523" spans="4:8">
      <c r="D523" s="1"/>
      <c r="E523" s="1"/>
      <c r="F523" s="1"/>
      <c r="G523" s="1"/>
      <c r="H523"/>
    </row>
    <row r="524" spans="4:8">
      <c r="D524" s="1"/>
      <c r="E524" s="1"/>
      <c r="F524" s="1"/>
      <c r="G524" s="1"/>
      <c r="H524"/>
    </row>
    <row r="525" spans="4:8">
      <c r="D525" s="1"/>
      <c r="E525" s="1"/>
      <c r="F525" s="1"/>
      <c r="G525" s="1"/>
      <c r="H525"/>
    </row>
    <row r="526" spans="4:8">
      <c r="D526" s="1"/>
      <c r="E526" s="1"/>
      <c r="F526" s="1"/>
      <c r="G526" s="1"/>
      <c r="H526"/>
    </row>
    <row r="527" spans="4:8">
      <c r="D527" s="1"/>
      <c r="E527" s="1"/>
      <c r="F527" s="1"/>
      <c r="G527" s="1"/>
      <c r="H527"/>
    </row>
    <row r="528" spans="4:8">
      <c r="D528" s="1"/>
      <c r="E528" s="1"/>
      <c r="F528" s="1"/>
      <c r="G528" s="1"/>
      <c r="H528"/>
    </row>
    <row r="529" spans="4:8">
      <c r="D529" s="1"/>
      <c r="E529" s="1"/>
      <c r="F529" s="1"/>
      <c r="G529" s="1"/>
      <c r="H529"/>
    </row>
    <row r="530" spans="4:8">
      <c r="D530" s="1"/>
      <c r="E530" s="1"/>
      <c r="F530" s="1"/>
      <c r="G530" s="1"/>
      <c r="H530"/>
    </row>
    <row r="531" spans="4:8">
      <c r="D531" s="1"/>
      <c r="E531" s="1"/>
      <c r="F531" s="1"/>
      <c r="G531" s="1"/>
      <c r="H531"/>
    </row>
    <row r="532" spans="4:8">
      <c r="D532" s="1"/>
      <c r="E532" s="1"/>
      <c r="F532" s="1"/>
      <c r="G532" s="1"/>
      <c r="H532"/>
    </row>
    <row r="533" spans="4:8">
      <c r="D533" s="1"/>
      <c r="E533" s="1"/>
      <c r="F533" s="1"/>
      <c r="G533" s="1"/>
      <c r="H533"/>
    </row>
    <row r="534" spans="4:8">
      <c r="D534" s="1"/>
      <c r="E534" s="1"/>
      <c r="F534" s="1"/>
      <c r="G534" s="1"/>
      <c r="H534"/>
    </row>
    <row r="535" spans="4:8">
      <c r="D535" s="1"/>
      <c r="E535" s="1"/>
      <c r="F535" s="1"/>
      <c r="G535" s="1"/>
      <c r="H535"/>
    </row>
    <row r="536" spans="4:8">
      <c r="D536" s="1"/>
      <c r="E536" s="1"/>
      <c r="F536" s="1"/>
      <c r="G536" s="1"/>
      <c r="H536"/>
    </row>
    <row r="537" spans="4:8">
      <c r="D537" s="1"/>
      <c r="E537" s="1"/>
      <c r="F537" s="1"/>
      <c r="G537" s="1"/>
      <c r="H537"/>
    </row>
    <row r="538" spans="4:8">
      <c r="D538" s="1"/>
      <c r="E538" s="1"/>
      <c r="F538" s="1"/>
      <c r="G538" s="1"/>
      <c r="H538"/>
    </row>
    <row r="539" spans="4:8">
      <c r="D539" s="1"/>
      <c r="E539" s="1"/>
      <c r="F539" s="1"/>
      <c r="G539" s="1"/>
      <c r="H539"/>
    </row>
    <row r="540" spans="4:8">
      <c r="D540" s="1"/>
      <c r="E540" s="1"/>
      <c r="F540" s="1"/>
      <c r="G540" s="1"/>
      <c r="H540"/>
    </row>
    <row r="541" spans="4:8">
      <c r="D541" s="1"/>
      <c r="E541" s="1"/>
      <c r="F541" s="1"/>
      <c r="G541" s="1"/>
      <c r="H541"/>
    </row>
    <row r="542" spans="4:8">
      <c r="D542" s="1"/>
      <c r="E542" s="1"/>
      <c r="F542" s="1"/>
      <c r="G542" s="1"/>
      <c r="H542"/>
    </row>
    <row r="543" spans="4:8">
      <c r="D543" s="1"/>
      <c r="E543" s="1"/>
      <c r="F543" s="1"/>
      <c r="G543" s="1"/>
      <c r="H543"/>
    </row>
    <row r="544" spans="4:8">
      <c r="D544" s="1"/>
      <c r="E544" s="1"/>
      <c r="F544" s="1"/>
      <c r="G544" s="1"/>
      <c r="H544"/>
    </row>
    <row r="545" spans="4:8">
      <c r="D545" s="1"/>
      <c r="E545" s="1"/>
      <c r="F545" s="1"/>
      <c r="G545" s="1"/>
      <c r="H545"/>
    </row>
    <row r="546" spans="4:8">
      <c r="D546" s="1"/>
      <c r="E546" s="1"/>
      <c r="F546" s="1"/>
      <c r="G546" s="1"/>
      <c r="H546"/>
    </row>
    <row r="547" spans="4:8">
      <c r="D547" s="1"/>
      <c r="E547" s="1"/>
      <c r="F547" s="1"/>
      <c r="G547" s="1"/>
      <c r="H547"/>
    </row>
    <row r="548" spans="4:8">
      <c r="D548" s="1"/>
      <c r="E548" s="1"/>
      <c r="F548" s="1"/>
      <c r="G548" s="1"/>
      <c r="H548"/>
    </row>
    <row r="549" spans="4:8">
      <c r="D549" s="1"/>
      <c r="E549" s="1"/>
      <c r="F549" s="1"/>
      <c r="G549" s="1"/>
      <c r="H549"/>
    </row>
    <row r="550" spans="4:8">
      <c r="D550" s="1"/>
      <c r="E550" s="1"/>
      <c r="F550" s="1"/>
      <c r="G550" s="1"/>
      <c r="H550"/>
    </row>
    <row r="551" spans="4:8">
      <c r="D551" s="1"/>
      <c r="E551" s="1"/>
      <c r="F551" s="1"/>
      <c r="G551" s="1"/>
      <c r="H551"/>
    </row>
    <row r="552" spans="4:8">
      <c r="D552" s="1"/>
      <c r="E552" s="1"/>
      <c r="F552" s="1"/>
      <c r="G552" s="1"/>
      <c r="H552"/>
    </row>
    <row r="553" spans="4:8">
      <c r="D553" s="1"/>
      <c r="E553" s="1"/>
      <c r="F553" s="1"/>
      <c r="G553" s="1"/>
      <c r="H553"/>
    </row>
    <row r="554" spans="4:8">
      <c r="D554" s="1"/>
      <c r="E554" s="1"/>
      <c r="F554" s="1"/>
      <c r="G554" s="1"/>
      <c r="H554"/>
    </row>
    <row r="555" spans="4:8">
      <c r="D555" s="1"/>
      <c r="E555" s="1"/>
      <c r="F555" s="1"/>
      <c r="G555" s="1"/>
      <c r="H555"/>
    </row>
    <row r="556" spans="4:8">
      <c r="D556" s="1"/>
      <c r="E556" s="1"/>
      <c r="F556" s="1"/>
      <c r="G556" s="1"/>
      <c r="H556"/>
    </row>
    <row r="557" spans="4:8">
      <c r="D557" s="1"/>
      <c r="E557" s="1"/>
      <c r="F557" s="1"/>
      <c r="G557" s="1"/>
      <c r="H557"/>
    </row>
    <row r="558" spans="4:8">
      <c r="D558" s="1"/>
      <c r="E558" s="1"/>
      <c r="F558" s="1"/>
      <c r="G558" s="1"/>
      <c r="H558"/>
    </row>
    <row r="559" spans="4:8">
      <c r="D559" s="1"/>
      <c r="E559" s="1"/>
      <c r="F559" s="1"/>
      <c r="G559" s="1"/>
      <c r="H559"/>
    </row>
    <row r="560" spans="4:8">
      <c r="D560" s="1"/>
      <c r="E560" s="1"/>
      <c r="F560" s="1"/>
      <c r="G560" s="1"/>
      <c r="H560"/>
    </row>
    <row r="561" spans="4:8">
      <c r="D561" s="1"/>
      <c r="E561" s="1"/>
      <c r="F561" s="1"/>
      <c r="G561" s="1"/>
      <c r="H561"/>
    </row>
    <row r="562" spans="4:8">
      <c r="D562" s="1"/>
      <c r="E562" s="1"/>
      <c r="F562" s="1"/>
      <c r="G562" s="1"/>
      <c r="H562"/>
    </row>
    <row r="563" spans="4:8">
      <c r="D563" s="1"/>
      <c r="E563" s="1"/>
      <c r="F563" s="1"/>
      <c r="G563" s="1"/>
      <c r="H563"/>
    </row>
    <row r="564" spans="4:8">
      <c r="D564" s="1"/>
      <c r="E564" s="1"/>
      <c r="F564" s="1"/>
      <c r="G564" s="1"/>
      <c r="H564"/>
    </row>
    <row r="565" spans="4:8">
      <c r="D565" s="1"/>
      <c r="E565" s="1"/>
      <c r="F565" s="1"/>
      <c r="G565" s="1"/>
      <c r="H565"/>
    </row>
    <row r="566" spans="4:8">
      <c r="D566" s="1"/>
      <c r="E566" s="1"/>
      <c r="F566" s="1"/>
      <c r="G566" s="1"/>
      <c r="H566"/>
    </row>
    <row r="567" spans="4:8">
      <c r="D567" s="1"/>
      <c r="E567" s="1"/>
      <c r="F567" s="1"/>
      <c r="G567" s="1"/>
      <c r="H567"/>
    </row>
    <row r="568" spans="4:8">
      <c r="D568" s="1"/>
      <c r="E568" s="1"/>
      <c r="F568" s="1"/>
      <c r="G568" s="1"/>
      <c r="H568"/>
    </row>
    <row r="569" spans="4:8">
      <c r="D569" s="1"/>
      <c r="E569" s="1"/>
      <c r="F569" s="1"/>
      <c r="G569" s="1"/>
      <c r="H569"/>
    </row>
    <row r="570" spans="4:8">
      <c r="D570" s="1"/>
      <c r="E570" s="1"/>
      <c r="F570" s="1"/>
      <c r="G570" s="1"/>
      <c r="H570"/>
    </row>
    <row r="571" spans="4:8">
      <c r="D571" s="1"/>
      <c r="E571" s="1"/>
      <c r="F571" s="1"/>
      <c r="G571" s="1"/>
      <c r="H571"/>
    </row>
    <row r="572" spans="4:8">
      <c r="D572" s="1"/>
      <c r="E572" s="1"/>
      <c r="F572" s="1"/>
      <c r="G572" s="1"/>
      <c r="H572"/>
    </row>
    <row r="573" spans="4:8">
      <c r="D573" s="1"/>
      <c r="E573" s="1"/>
      <c r="F573" s="1"/>
      <c r="G573" s="1"/>
      <c r="H573"/>
    </row>
    <row r="574" spans="4:8">
      <c r="D574" s="1"/>
      <c r="E574" s="1"/>
      <c r="F574" s="1"/>
      <c r="G574" s="1"/>
      <c r="H574"/>
    </row>
    <row r="575" spans="4:8">
      <c r="D575" s="1"/>
      <c r="E575" s="1"/>
      <c r="F575" s="1"/>
      <c r="G575" s="1"/>
      <c r="H575"/>
    </row>
    <row r="576" spans="4:8">
      <c r="D576" s="1"/>
      <c r="E576" s="1"/>
      <c r="F576" s="1"/>
      <c r="G576" s="1"/>
      <c r="H576"/>
    </row>
    <row r="577" spans="4:8">
      <c r="D577" s="1"/>
      <c r="E577" s="1"/>
      <c r="F577" s="1"/>
      <c r="G577" s="1"/>
      <c r="H577"/>
    </row>
    <row r="578" spans="4:8">
      <c r="D578" s="1"/>
      <c r="E578" s="1"/>
      <c r="F578" s="1"/>
      <c r="G578" s="1"/>
      <c r="H578"/>
    </row>
    <row r="579" spans="4:8">
      <c r="D579" s="1"/>
      <c r="E579" s="1"/>
      <c r="F579" s="1"/>
      <c r="G579" s="1"/>
      <c r="H579"/>
    </row>
    <row r="580" spans="4:8">
      <c r="D580" s="1"/>
      <c r="E580" s="1"/>
      <c r="F580" s="1"/>
      <c r="G580" s="1"/>
      <c r="H580"/>
    </row>
    <row r="581" spans="4:8">
      <c r="D581" s="1"/>
      <c r="E581" s="1"/>
      <c r="F581" s="1"/>
      <c r="G581" s="1"/>
      <c r="H581"/>
    </row>
    <row r="582" spans="4:8">
      <c r="D582" s="1"/>
      <c r="E582" s="1"/>
      <c r="F582" s="1"/>
      <c r="G582" s="1"/>
      <c r="H582"/>
    </row>
    <row r="583" spans="4:8">
      <c r="D583" s="1"/>
      <c r="E583" s="1"/>
      <c r="F583" s="1"/>
      <c r="G583" s="1"/>
      <c r="H583"/>
    </row>
    <row r="584" spans="4:8">
      <c r="D584" s="1"/>
      <c r="E584" s="1"/>
      <c r="F584" s="1"/>
      <c r="G584" s="1"/>
      <c r="H584"/>
    </row>
    <row r="585" spans="4:8">
      <c r="D585" s="1"/>
      <c r="E585" s="1"/>
      <c r="F585" s="1"/>
      <c r="G585" s="1"/>
      <c r="H585"/>
    </row>
    <row r="586" spans="4:8">
      <c r="D586" s="1"/>
      <c r="E586" s="1"/>
      <c r="F586" s="1"/>
      <c r="G586" s="1"/>
      <c r="H586"/>
    </row>
    <row r="587" spans="4:8">
      <c r="D587" s="1"/>
      <c r="E587" s="1"/>
      <c r="F587" s="1"/>
      <c r="G587" s="1"/>
      <c r="H587"/>
    </row>
    <row r="588" spans="4:8">
      <c r="D588" s="1"/>
      <c r="E588" s="1"/>
      <c r="F588" s="1"/>
      <c r="G588" s="1"/>
      <c r="H588"/>
    </row>
    <row r="589" spans="4:8">
      <c r="D589" s="1"/>
      <c r="E589" s="1"/>
      <c r="F589" s="1"/>
      <c r="G589" s="1"/>
      <c r="H589"/>
    </row>
    <row r="590" spans="4:8">
      <c r="D590" s="1"/>
      <c r="E590" s="1"/>
      <c r="F590" s="1"/>
      <c r="G590" s="1"/>
      <c r="H590"/>
    </row>
    <row r="591" spans="4:8">
      <c r="D591" s="1"/>
      <c r="E591" s="1"/>
      <c r="F591" s="1"/>
      <c r="G591" s="1"/>
      <c r="H591"/>
    </row>
    <row r="592" spans="4:8">
      <c r="D592" s="1"/>
      <c r="E592" s="1"/>
      <c r="F592" s="1"/>
      <c r="G592" s="1"/>
      <c r="H592"/>
    </row>
    <row r="593" spans="4:8">
      <c r="D593" s="1"/>
      <c r="E593" s="1"/>
      <c r="F593" s="1"/>
      <c r="G593" s="1"/>
      <c r="H593"/>
    </row>
    <row r="594" spans="4:8">
      <c r="D594" s="1"/>
      <c r="E594" s="1"/>
      <c r="F594" s="1"/>
      <c r="G594" s="1"/>
      <c r="H594"/>
    </row>
    <row r="595" spans="4:8">
      <c r="D595" s="1"/>
      <c r="E595" s="1"/>
      <c r="F595" s="1"/>
      <c r="G595" s="1"/>
      <c r="H595"/>
    </row>
    <row r="596" spans="4:8">
      <c r="D596" s="1"/>
      <c r="E596" s="1"/>
      <c r="F596" s="1"/>
      <c r="G596" s="1"/>
      <c r="H596"/>
    </row>
    <row r="597" spans="4:8">
      <c r="D597" s="1"/>
      <c r="E597" s="1"/>
      <c r="F597" s="1"/>
      <c r="G597" s="1"/>
      <c r="H597"/>
    </row>
    <row r="598" spans="4:8">
      <c r="D598" s="1"/>
      <c r="E598" s="1"/>
      <c r="F598" s="1"/>
      <c r="G598" s="1"/>
      <c r="H598"/>
    </row>
    <row r="599" spans="4:8">
      <c r="D599" s="1"/>
      <c r="E599" s="1"/>
      <c r="F599" s="1"/>
      <c r="G599" s="1"/>
      <c r="H599"/>
    </row>
    <row r="600" spans="4:8">
      <c r="D600" s="1"/>
      <c r="E600" s="1"/>
      <c r="F600" s="1"/>
      <c r="G600" s="1"/>
      <c r="H600"/>
    </row>
    <row r="601" spans="4:8">
      <c r="D601" s="1"/>
      <c r="E601" s="1"/>
      <c r="F601" s="1"/>
      <c r="G601" s="1"/>
      <c r="H601"/>
    </row>
    <row r="602" spans="4:8">
      <c r="D602" s="1"/>
      <c r="E602" s="1"/>
      <c r="F602" s="1"/>
      <c r="G602" s="1"/>
      <c r="H602"/>
    </row>
    <row r="603" spans="4:8">
      <c r="D603" s="1"/>
      <c r="E603" s="1"/>
      <c r="F603" s="1"/>
      <c r="G603" s="1"/>
      <c r="H603"/>
    </row>
    <row r="604" spans="4:8">
      <c r="D604" s="1"/>
      <c r="E604" s="1"/>
      <c r="F604" s="1"/>
      <c r="G604" s="1"/>
      <c r="H604"/>
    </row>
    <row r="605" spans="4:8">
      <c r="D605" s="1"/>
      <c r="E605" s="1"/>
      <c r="F605" s="1"/>
      <c r="G605" s="1"/>
      <c r="H605"/>
    </row>
    <row r="606" spans="4:8">
      <c r="D606" s="1"/>
      <c r="E606" s="1"/>
      <c r="F606" s="1"/>
      <c r="G606" s="1"/>
      <c r="H606"/>
    </row>
    <row r="607" spans="4:8">
      <c r="D607" s="1"/>
      <c r="E607" s="1"/>
      <c r="F607" s="1"/>
      <c r="G607" s="1"/>
      <c r="H607"/>
    </row>
    <row r="608" spans="4:8">
      <c r="D608" s="1"/>
      <c r="E608" s="1"/>
      <c r="F608" s="1"/>
      <c r="G608" s="1"/>
      <c r="H608"/>
    </row>
    <row r="609" spans="4:8">
      <c r="D609" s="1"/>
      <c r="E609" s="1"/>
      <c r="F609" s="1"/>
      <c r="G609" s="1"/>
      <c r="H609"/>
    </row>
    <row r="610" spans="4:8">
      <c r="D610" s="1"/>
      <c r="E610" s="1"/>
      <c r="F610" s="1"/>
      <c r="G610" s="1"/>
      <c r="H610"/>
    </row>
    <row r="611" spans="4:8">
      <c r="D611" s="1"/>
      <c r="E611" s="1"/>
      <c r="F611" s="1"/>
      <c r="G611" s="1"/>
      <c r="H611"/>
    </row>
    <row r="612" spans="4:8">
      <c r="D612" s="1"/>
      <c r="E612" s="1"/>
      <c r="F612" s="1"/>
      <c r="G612" s="1"/>
      <c r="H612"/>
    </row>
    <row r="613" spans="4:8">
      <c r="D613" s="1"/>
      <c r="E613" s="1"/>
      <c r="F613" s="1"/>
      <c r="G613" s="1"/>
      <c r="H613"/>
    </row>
    <row r="614" spans="4:8">
      <c r="D614" s="1"/>
      <c r="E614" s="1"/>
      <c r="F614" s="1"/>
      <c r="G614" s="1"/>
      <c r="H614"/>
    </row>
    <row r="615" spans="4:8">
      <c r="D615" s="1"/>
      <c r="E615" s="1"/>
      <c r="F615" s="1"/>
      <c r="G615" s="1"/>
      <c r="H615"/>
    </row>
    <row r="616" spans="4:8">
      <c r="D616" s="1"/>
      <c r="E616" s="1"/>
      <c r="F616" s="1"/>
      <c r="G616" s="1"/>
      <c r="H616"/>
    </row>
    <row r="617" spans="4:8">
      <c r="D617" s="1"/>
      <c r="E617" s="1"/>
      <c r="F617" s="1"/>
      <c r="G617" s="1"/>
      <c r="H617"/>
    </row>
    <row r="618" spans="4:8">
      <c r="D618" s="1"/>
      <c r="E618" s="1"/>
      <c r="F618" s="1"/>
      <c r="G618" s="1"/>
      <c r="H618"/>
    </row>
    <row r="619" spans="4:8">
      <c r="D619" s="1"/>
      <c r="E619" s="1"/>
      <c r="F619" s="1"/>
      <c r="G619" s="1"/>
      <c r="H619"/>
    </row>
    <row r="620" spans="4:8">
      <c r="D620" s="1"/>
      <c r="E620" s="1"/>
      <c r="F620" s="1"/>
      <c r="G620" s="1"/>
      <c r="H620"/>
    </row>
    <row r="621" spans="4:8">
      <c r="D621" s="1"/>
      <c r="E621" s="1"/>
      <c r="F621" s="1"/>
      <c r="G621" s="1"/>
      <c r="H621"/>
    </row>
    <row r="622" spans="4:8">
      <c r="D622" s="1"/>
      <c r="E622" s="1"/>
      <c r="F622" s="1"/>
      <c r="G622" s="1"/>
      <c r="H622"/>
    </row>
    <row r="623" spans="4:8">
      <c r="D623" s="1"/>
      <c r="E623" s="1"/>
      <c r="F623" s="1"/>
      <c r="G623" s="1"/>
      <c r="H623"/>
    </row>
    <row r="624" spans="4:8">
      <c r="D624" s="1"/>
      <c r="E624" s="1"/>
      <c r="F624" s="1"/>
      <c r="G624" s="1"/>
      <c r="H624"/>
    </row>
    <row r="625" spans="4:8">
      <c r="D625" s="1"/>
      <c r="E625" s="1"/>
      <c r="F625" s="1"/>
      <c r="G625" s="1"/>
      <c r="H625"/>
    </row>
    <row r="626" spans="4:8">
      <c r="D626" s="1"/>
      <c r="E626" s="1"/>
      <c r="F626" s="1"/>
      <c r="G626" s="1"/>
      <c r="H626"/>
    </row>
    <row r="627" spans="4:8">
      <c r="D627" s="1"/>
      <c r="E627" s="1"/>
      <c r="F627" s="1"/>
      <c r="G627" s="1"/>
      <c r="H627"/>
    </row>
    <row r="628" spans="4:8">
      <c r="D628" s="1"/>
      <c r="E628" s="1"/>
      <c r="F628" s="1"/>
      <c r="G628" s="1"/>
      <c r="H628"/>
    </row>
    <row r="629" spans="4:8">
      <c r="D629" s="1"/>
      <c r="E629" s="1"/>
      <c r="F629" s="1"/>
      <c r="G629" s="1"/>
      <c r="H629"/>
    </row>
    <row r="630" spans="4:8">
      <c r="D630" s="1"/>
      <c r="E630" s="1"/>
      <c r="F630" s="1"/>
      <c r="G630" s="1"/>
      <c r="H630"/>
    </row>
    <row r="631" spans="4:8">
      <c r="D631" s="1"/>
      <c r="E631" s="1"/>
      <c r="F631" s="1"/>
      <c r="G631" s="1"/>
      <c r="H631"/>
    </row>
    <row r="632" spans="4:8">
      <c r="D632" s="1"/>
      <c r="E632" s="1"/>
      <c r="F632" s="1"/>
      <c r="G632" s="1"/>
      <c r="H632"/>
    </row>
    <row r="633" spans="4:8">
      <c r="D633" s="1"/>
      <c r="E633" s="1"/>
      <c r="F633" s="1"/>
      <c r="G633" s="1"/>
      <c r="H633"/>
    </row>
    <row r="634" spans="4:8">
      <c r="D634" s="1"/>
      <c r="E634" s="1"/>
      <c r="F634" s="1"/>
      <c r="G634" s="1"/>
      <c r="H634"/>
    </row>
    <row r="635" spans="4:8">
      <c r="D635" s="1"/>
      <c r="E635" s="1"/>
      <c r="F635" s="1"/>
      <c r="G635" s="1"/>
      <c r="H635"/>
    </row>
    <row r="636" spans="4:8">
      <c r="D636" s="1"/>
      <c r="E636" s="1"/>
      <c r="F636" s="1"/>
      <c r="G636" s="1"/>
      <c r="H636"/>
    </row>
    <row r="637" spans="4:8">
      <c r="D637" s="1"/>
      <c r="E637" s="1"/>
      <c r="F637" s="1"/>
      <c r="G637" s="1"/>
      <c r="H637"/>
    </row>
    <row r="638" spans="4:8">
      <c r="D638" s="1"/>
      <c r="E638" s="1"/>
      <c r="F638" s="1"/>
      <c r="G638" s="1"/>
      <c r="H638"/>
    </row>
    <row r="639" spans="4:8">
      <c r="D639" s="1"/>
      <c r="E639" s="1"/>
      <c r="F639" s="1"/>
      <c r="G639" s="1"/>
      <c r="H639"/>
    </row>
    <row r="640" spans="4:8">
      <c r="D640" s="1"/>
      <c r="E640" s="1"/>
      <c r="F640" s="1"/>
      <c r="G640" s="1"/>
      <c r="H640"/>
    </row>
    <row r="641" spans="4:8">
      <c r="D641" s="1"/>
      <c r="E641" s="1"/>
      <c r="F641" s="1"/>
      <c r="G641" s="1"/>
      <c r="H641"/>
    </row>
    <row r="642" spans="4:8">
      <c r="D642" s="1"/>
      <c r="E642" s="1"/>
      <c r="F642" s="1"/>
      <c r="G642" s="1"/>
      <c r="H642"/>
    </row>
    <row r="643" spans="4:8">
      <c r="D643" s="1"/>
      <c r="E643" s="1"/>
      <c r="F643" s="1"/>
      <c r="G643" s="1"/>
      <c r="H643"/>
    </row>
    <row r="644" spans="4:8">
      <c r="D644" s="1"/>
      <c r="E644" s="1"/>
      <c r="F644" s="1"/>
      <c r="G644" s="1"/>
      <c r="H644"/>
    </row>
    <row r="645" spans="4:8">
      <c r="D645" s="1"/>
      <c r="E645" s="1"/>
      <c r="F645" s="1"/>
      <c r="G645" s="1"/>
      <c r="H645"/>
    </row>
    <row r="646" spans="4:8">
      <c r="D646" s="1"/>
      <c r="E646" s="1"/>
      <c r="F646" s="1"/>
      <c r="G646" s="1"/>
      <c r="H646"/>
    </row>
    <row r="647" spans="4:8">
      <c r="D647" s="1"/>
      <c r="E647" s="1"/>
      <c r="F647" s="1"/>
      <c r="G647" s="1"/>
      <c r="H647"/>
    </row>
    <row r="648" spans="4:8">
      <c r="D648" s="1"/>
      <c r="E648" s="1"/>
      <c r="F648" s="1"/>
      <c r="G648" s="1"/>
      <c r="H648"/>
    </row>
    <row r="649" spans="4:8">
      <c r="D649" s="1"/>
      <c r="E649" s="1"/>
      <c r="F649" s="1"/>
      <c r="G649" s="1"/>
      <c r="H649"/>
    </row>
    <row r="650" spans="4:8">
      <c r="D650" s="1"/>
      <c r="E650" s="1"/>
      <c r="F650" s="1"/>
      <c r="G650" s="1"/>
      <c r="H650"/>
    </row>
    <row r="651" spans="4:8">
      <c r="D651" s="1"/>
      <c r="E651" s="1"/>
      <c r="F651" s="1"/>
      <c r="G651" s="1"/>
      <c r="H651"/>
    </row>
    <row r="652" spans="4:8">
      <c r="D652" s="1"/>
      <c r="E652" s="1"/>
      <c r="F652" s="1"/>
      <c r="G652" s="1"/>
      <c r="H652"/>
    </row>
    <row r="653" spans="4:8">
      <c r="D653" s="1"/>
      <c r="E653" s="1"/>
      <c r="F653" s="1"/>
      <c r="G653" s="1"/>
      <c r="H653"/>
    </row>
    <row r="654" spans="4:8">
      <c r="D654" s="1"/>
      <c r="E654" s="1"/>
      <c r="F654" s="1"/>
      <c r="G654" s="1"/>
      <c r="H654"/>
    </row>
    <row r="655" spans="4:8">
      <c r="D655" s="1"/>
      <c r="E655" s="1"/>
      <c r="F655" s="1"/>
      <c r="G655" s="1"/>
      <c r="H655"/>
    </row>
    <row r="656" spans="4:8">
      <c r="D656" s="1"/>
      <c r="E656" s="1"/>
      <c r="F656" s="1"/>
      <c r="G656" s="1"/>
      <c r="H656"/>
    </row>
    <row r="657" spans="4:8">
      <c r="D657" s="1"/>
      <c r="E657" s="1"/>
      <c r="F657" s="1"/>
      <c r="G657" s="1"/>
      <c r="H657"/>
    </row>
    <row r="658" spans="4:8">
      <c r="D658" s="1"/>
      <c r="E658" s="1"/>
      <c r="F658" s="1"/>
      <c r="G658" s="1"/>
      <c r="H658"/>
    </row>
    <row r="659" spans="4:8">
      <c r="D659" s="1"/>
      <c r="E659" s="1"/>
      <c r="F659" s="1"/>
      <c r="G659" s="1"/>
      <c r="H659"/>
    </row>
    <row r="660" spans="4:8">
      <c r="D660" s="1"/>
      <c r="E660" s="1"/>
      <c r="F660" s="1"/>
      <c r="G660" s="1"/>
      <c r="H660"/>
    </row>
    <row r="661" spans="4:8">
      <c r="D661" s="1"/>
      <c r="E661" s="1"/>
      <c r="F661" s="1"/>
      <c r="G661" s="1"/>
      <c r="H661"/>
    </row>
    <row r="662" spans="4:8">
      <c r="D662" s="1"/>
      <c r="E662" s="1"/>
      <c r="F662" s="1"/>
      <c r="G662" s="1"/>
      <c r="H662"/>
    </row>
    <row r="663" spans="4:8">
      <c r="D663" s="1"/>
      <c r="E663" s="1"/>
      <c r="F663" s="1"/>
      <c r="G663" s="1"/>
      <c r="H663"/>
    </row>
    <row r="664" spans="4:8">
      <c r="D664" s="1"/>
      <c r="E664" s="1"/>
      <c r="F664" s="1"/>
      <c r="G664" s="1"/>
      <c r="H664"/>
    </row>
    <row r="665" spans="4:8">
      <c r="D665" s="1"/>
      <c r="E665" s="1"/>
      <c r="F665" s="1"/>
      <c r="G665" s="1"/>
      <c r="H665"/>
    </row>
    <row r="666" spans="4:8">
      <c r="D666" s="1"/>
      <c r="E666" s="1"/>
      <c r="F666" s="1"/>
      <c r="G666" s="1"/>
      <c r="H666"/>
    </row>
    <row r="667" spans="4:8">
      <c r="D667" s="1"/>
      <c r="E667" s="1"/>
      <c r="F667" s="1"/>
      <c r="G667" s="1"/>
      <c r="H667"/>
    </row>
    <row r="668" spans="4:8">
      <c r="D668" s="1"/>
      <c r="E668" s="1"/>
      <c r="F668" s="1"/>
      <c r="G668" s="1"/>
      <c r="H668"/>
    </row>
    <row r="669" spans="4:8">
      <c r="D669" s="1"/>
      <c r="E669" s="1"/>
      <c r="F669" s="1"/>
      <c r="G669" s="1"/>
      <c r="H669"/>
    </row>
    <row r="670" spans="4:8">
      <c r="D670" s="1"/>
      <c r="E670" s="1"/>
      <c r="F670" s="1"/>
      <c r="G670" s="1"/>
      <c r="H670"/>
    </row>
    <row r="671" spans="4:8">
      <c r="D671" s="1"/>
      <c r="E671" s="1"/>
      <c r="F671" s="1"/>
      <c r="G671" s="1"/>
      <c r="H671"/>
    </row>
    <row r="672" spans="4:8">
      <c r="D672" s="1"/>
      <c r="E672" s="1"/>
      <c r="F672" s="1"/>
      <c r="G672" s="1"/>
      <c r="H672"/>
    </row>
    <row r="673" spans="4:8">
      <c r="D673" s="1"/>
      <c r="E673" s="1"/>
      <c r="F673" s="1"/>
      <c r="G673" s="1"/>
      <c r="H673"/>
    </row>
    <row r="674" spans="4:8">
      <c r="D674" s="1"/>
      <c r="E674" s="1"/>
      <c r="F674" s="1"/>
      <c r="G674" s="1"/>
      <c r="H674"/>
    </row>
    <row r="675" spans="4:8">
      <c r="D675" s="1"/>
      <c r="E675" s="1"/>
      <c r="F675" s="1"/>
      <c r="G675" s="1"/>
      <c r="H675"/>
    </row>
    <row r="676" spans="4:8">
      <c r="D676" s="1"/>
      <c r="E676" s="1"/>
      <c r="F676" s="1"/>
      <c r="G676" s="1"/>
      <c r="H676"/>
    </row>
    <row r="677" spans="4:8">
      <c r="D677" s="1"/>
      <c r="E677" s="1"/>
      <c r="F677" s="1"/>
      <c r="G677" s="1"/>
      <c r="H677"/>
    </row>
    <row r="678" spans="4:8">
      <c r="D678" s="1"/>
      <c r="E678" s="1"/>
      <c r="F678" s="1"/>
      <c r="G678" s="1"/>
      <c r="H678"/>
    </row>
    <row r="679" spans="4:8">
      <c r="D679" s="1"/>
      <c r="E679" s="1"/>
      <c r="F679" s="1"/>
      <c r="G679" s="1"/>
      <c r="H679"/>
    </row>
    <row r="680" spans="4:8">
      <c r="D680" s="1"/>
      <c r="E680" s="1"/>
      <c r="F680" s="1"/>
      <c r="G680" s="1"/>
      <c r="H680"/>
    </row>
    <row r="681" spans="4:8">
      <c r="D681" s="1"/>
      <c r="E681" s="1"/>
      <c r="F681" s="1"/>
      <c r="G681" s="1"/>
      <c r="H681"/>
    </row>
    <row r="682" spans="4:8">
      <c r="D682" s="1"/>
      <c r="E682" s="1"/>
      <c r="F682" s="1"/>
      <c r="G682" s="1"/>
      <c r="H682"/>
    </row>
    <row r="683" spans="4:8">
      <c r="D683" s="1"/>
      <c r="E683" s="1"/>
      <c r="F683" s="1"/>
      <c r="G683" s="1"/>
      <c r="H683"/>
    </row>
    <row r="684" spans="4:8">
      <c r="D684" s="1"/>
      <c r="E684" s="1"/>
      <c r="F684" s="1"/>
      <c r="G684" s="1"/>
      <c r="H684"/>
    </row>
    <row r="685" spans="4:8">
      <c r="D685" s="1"/>
      <c r="E685" s="1"/>
      <c r="F685" s="1"/>
      <c r="G685" s="1"/>
      <c r="H685"/>
    </row>
    <row r="686" spans="4:8">
      <c r="D686" s="1"/>
      <c r="E686" s="1"/>
      <c r="F686" s="1"/>
      <c r="G686" s="1"/>
      <c r="H686"/>
    </row>
    <row r="687" spans="4:8">
      <c r="D687" s="1"/>
      <c r="E687" s="1"/>
      <c r="F687" s="1"/>
      <c r="G687" s="1"/>
      <c r="H687"/>
    </row>
    <row r="688" spans="4:8">
      <c r="D688" s="1"/>
      <c r="E688" s="1"/>
      <c r="F688" s="1"/>
      <c r="G688" s="1"/>
      <c r="H688"/>
    </row>
    <row r="689" spans="4:8">
      <c r="D689" s="1"/>
      <c r="E689" s="1"/>
      <c r="F689" s="1"/>
      <c r="G689" s="1"/>
      <c r="H689"/>
    </row>
    <row r="690" spans="4:8">
      <c r="D690" s="1"/>
      <c r="E690" s="1"/>
      <c r="F690" s="1"/>
      <c r="G690" s="1"/>
      <c r="H690"/>
    </row>
    <row r="691" spans="4:8">
      <c r="D691" s="1"/>
      <c r="E691" s="1"/>
      <c r="F691" s="1"/>
      <c r="G691" s="1"/>
      <c r="H691"/>
    </row>
    <row r="692" spans="4:8">
      <c r="D692" s="1"/>
      <c r="E692" s="1"/>
      <c r="F692" s="1"/>
      <c r="G692" s="1"/>
      <c r="H692"/>
    </row>
    <row r="693" spans="4:8">
      <c r="D693" s="1"/>
      <c r="E693" s="1"/>
      <c r="F693" s="1"/>
      <c r="G693" s="1"/>
      <c r="H693"/>
    </row>
    <row r="694" spans="4:8">
      <c r="D694" s="1"/>
      <c r="E694" s="1"/>
      <c r="F694" s="1"/>
      <c r="G694" s="1"/>
      <c r="H694"/>
    </row>
    <row r="695" spans="4:8">
      <c r="D695" s="1"/>
      <c r="E695" s="1"/>
      <c r="F695" s="1"/>
      <c r="G695" s="1"/>
      <c r="H695"/>
    </row>
    <row r="696" spans="4:8">
      <c r="D696" s="1"/>
      <c r="E696" s="1"/>
      <c r="F696" s="1"/>
      <c r="G696" s="1"/>
      <c r="H696"/>
    </row>
    <row r="697" spans="4:8">
      <c r="D697" s="1"/>
      <c r="E697" s="1"/>
      <c r="F697" s="1"/>
      <c r="G697" s="1"/>
      <c r="H697"/>
    </row>
    <row r="698" spans="4:8">
      <c r="D698" s="1"/>
      <c r="E698" s="1"/>
      <c r="F698" s="1"/>
      <c r="G698" s="1"/>
      <c r="H698"/>
    </row>
    <row r="699" spans="4:8">
      <c r="D699" s="1"/>
      <c r="E699" s="1"/>
      <c r="F699" s="1"/>
      <c r="G699" s="1"/>
      <c r="H699"/>
    </row>
    <row r="700" spans="4:8">
      <c r="D700" s="1"/>
      <c r="E700" s="1"/>
      <c r="F700" s="1"/>
      <c r="G700" s="1"/>
      <c r="H700"/>
    </row>
    <row r="701" spans="4:8">
      <c r="D701" s="1"/>
      <c r="E701" s="1"/>
      <c r="F701" s="1"/>
      <c r="G701" s="1"/>
      <c r="H701"/>
    </row>
    <row r="702" spans="4:8">
      <c r="D702" s="1"/>
      <c r="E702" s="1"/>
      <c r="F702" s="1"/>
      <c r="G702" s="1"/>
      <c r="H702"/>
    </row>
    <row r="703" spans="4:8">
      <c r="D703" s="1"/>
      <c r="E703" s="1"/>
      <c r="F703" s="1"/>
      <c r="G703" s="1"/>
      <c r="H703"/>
    </row>
    <row r="704" spans="4:8">
      <c r="D704" s="1"/>
      <c r="E704" s="1"/>
      <c r="F704" s="1"/>
      <c r="G704" s="1"/>
      <c r="H704"/>
    </row>
    <row r="705" spans="4:8">
      <c r="D705" s="1"/>
      <c r="E705" s="1"/>
      <c r="F705" s="1"/>
      <c r="G705" s="1"/>
      <c r="H705"/>
    </row>
    <row r="706" spans="4:8">
      <c r="D706" s="1"/>
      <c r="E706" s="1"/>
      <c r="F706" s="1"/>
      <c r="G706" s="1"/>
      <c r="H706"/>
    </row>
    <row r="707" spans="4:8">
      <c r="D707" s="1"/>
      <c r="E707" s="1"/>
      <c r="F707" s="1"/>
      <c r="G707" s="1"/>
      <c r="H707"/>
    </row>
    <row r="708" spans="4:8">
      <c r="D708" s="1"/>
      <c r="E708" s="1"/>
      <c r="F708" s="1"/>
      <c r="G708" s="1"/>
      <c r="H708"/>
    </row>
    <row r="709" spans="4:8">
      <c r="D709" s="1"/>
      <c r="E709" s="1"/>
      <c r="F709" s="1"/>
      <c r="G709" s="1"/>
      <c r="H709"/>
    </row>
    <row r="710" spans="4:8">
      <c r="D710" s="1"/>
      <c r="E710" s="1"/>
      <c r="F710" s="1"/>
      <c r="G710" s="1"/>
      <c r="H710"/>
    </row>
    <row r="711" spans="4:8">
      <c r="D711" s="1"/>
      <c r="E711" s="1"/>
      <c r="F711" s="1"/>
      <c r="G711" s="1"/>
      <c r="H711"/>
    </row>
    <row r="712" spans="4:8">
      <c r="D712" s="1"/>
      <c r="E712" s="1"/>
      <c r="F712" s="1"/>
      <c r="G712" s="1"/>
      <c r="H712"/>
    </row>
    <row r="713" spans="4:8">
      <c r="D713" s="1"/>
      <c r="E713" s="1"/>
      <c r="F713" s="1"/>
      <c r="G713" s="1"/>
      <c r="H713"/>
    </row>
    <row r="714" spans="4:8">
      <c r="D714" s="1"/>
      <c r="E714" s="1"/>
      <c r="F714" s="1"/>
      <c r="G714" s="1"/>
      <c r="H714"/>
    </row>
    <row r="715" spans="4:8">
      <c r="D715" s="1"/>
      <c r="E715" s="1"/>
      <c r="F715" s="1"/>
      <c r="G715" s="1"/>
      <c r="H715"/>
    </row>
    <row r="716" spans="4:8">
      <c r="D716" s="1"/>
      <c r="E716" s="1"/>
      <c r="F716" s="1"/>
      <c r="G716" s="1"/>
      <c r="H716"/>
    </row>
    <row r="717" spans="4:8">
      <c r="D717" s="1"/>
      <c r="E717" s="1"/>
      <c r="F717" s="1"/>
      <c r="G717" s="1"/>
      <c r="H717"/>
    </row>
    <row r="718" spans="4:8">
      <c r="D718" s="1"/>
      <c r="E718" s="1"/>
      <c r="F718" s="1"/>
      <c r="G718" s="1"/>
      <c r="H718"/>
    </row>
    <row r="719" spans="4:8">
      <c r="D719" s="1"/>
      <c r="E719" s="1"/>
      <c r="F719" s="1"/>
      <c r="G719" s="1"/>
      <c r="H719"/>
    </row>
    <row r="720" spans="4:8">
      <c r="D720" s="1"/>
      <c r="E720" s="1"/>
      <c r="F720" s="1"/>
      <c r="G720" s="1"/>
      <c r="H720"/>
    </row>
    <row r="721" spans="4:8">
      <c r="D721" s="1"/>
      <c r="E721" s="1"/>
      <c r="F721" s="1"/>
      <c r="G721" s="1"/>
      <c r="H721"/>
    </row>
    <row r="722" spans="4:8">
      <c r="D722" s="1"/>
      <c r="E722" s="1"/>
      <c r="F722" s="1"/>
      <c r="G722" s="1"/>
      <c r="H722"/>
    </row>
    <row r="723" spans="4:8">
      <c r="D723" s="1"/>
      <c r="E723" s="1"/>
      <c r="F723" s="1"/>
      <c r="G723" s="1"/>
      <c r="H723"/>
    </row>
    <row r="724" spans="4:8">
      <c r="D724" s="1"/>
      <c r="E724" s="1"/>
      <c r="F724" s="1"/>
      <c r="G724" s="1"/>
      <c r="H724"/>
    </row>
    <row r="725" spans="4:8">
      <c r="D725" s="1"/>
      <c r="E725" s="1"/>
      <c r="F725" s="1"/>
      <c r="G725" s="1"/>
      <c r="H725"/>
    </row>
    <row r="726" spans="4:8">
      <c r="D726" s="1"/>
      <c r="E726" s="1"/>
      <c r="F726" s="1"/>
      <c r="G726" s="1"/>
      <c r="H726"/>
    </row>
    <row r="727" spans="4:8">
      <c r="D727" s="1"/>
      <c r="E727" s="1"/>
      <c r="F727" s="1"/>
      <c r="G727" s="1"/>
      <c r="H727"/>
    </row>
    <row r="728" spans="4:8">
      <c r="D728" s="1"/>
      <c r="E728" s="1"/>
      <c r="F728" s="1"/>
      <c r="G728" s="1"/>
      <c r="H728"/>
    </row>
    <row r="729" spans="4:8">
      <c r="D729" s="1"/>
      <c r="E729" s="1"/>
      <c r="F729" s="1"/>
      <c r="G729" s="1"/>
      <c r="H729"/>
    </row>
    <row r="730" spans="4:8">
      <c r="D730" s="1"/>
      <c r="E730" s="1"/>
      <c r="F730" s="1"/>
      <c r="G730" s="1"/>
      <c r="H730"/>
    </row>
    <row r="731" spans="4:8">
      <c r="D731" s="1"/>
      <c r="E731" s="1"/>
      <c r="F731" s="1"/>
      <c r="G731" s="1"/>
      <c r="H731"/>
    </row>
    <row r="732" spans="4:8">
      <c r="D732" s="1"/>
      <c r="E732" s="1"/>
      <c r="F732" s="1"/>
      <c r="G732" s="1"/>
      <c r="H732"/>
    </row>
    <row r="733" spans="4:8">
      <c r="D733" s="1"/>
      <c r="E733" s="1"/>
      <c r="F733" s="1"/>
      <c r="G733" s="1"/>
      <c r="H733"/>
    </row>
    <row r="734" spans="4:8">
      <c r="D734" s="1"/>
      <c r="E734" s="1"/>
      <c r="F734" s="1"/>
      <c r="G734" s="1"/>
      <c r="H734"/>
    </row>
    <row r="735" spans="4:8">
      <c r="D735" s="1"/>
      <c r="E735" s="1"/>
      <c r="F735" s="1"/>
      <c r="G735" s="1"/>
      <c r="H735"/>
    </row>
    <row r="736" spans="4:8">
      <c r="D736" s="1"/>
      <c r="E736" s="1"/>
      <c r="F736" s="1"/>
      <c r="G736" s="1"/>
      <c r="H736"/>
    </row>
    <row r="737" spans="4:8">
      <c r="D737" s="1"/>
      <c r="E737" s="1"/>
      <c r="F737" s="1"/>
      <c r="G737" s="1"/>
      <c r="H737"/>
    </row>
    <row r="738" spans="4:8">
      <c r="D738" s="1"/>
      <c r="E738" s="1"/>
      <c r="F738" s="1"/>
      <c r="G738" s="1"/>
      <c r="H738"/>
    </row>
    <row r="739" spans="4:8">
      <c r="D739" s="1"/>
      <c r="E739" s="1"/>
      <c r="F739" s="1"/>
      <c r="G739" s="1"/>
      <c r="H739"/>
    </row>
    <row r="740" spans="4:8">
      <c r="D740" s="1"/>
      <c r="E740" s="1"/>
      <c r="F740" s="1"/>
      <c r="G740" s="1"/>
      <c r="H740"/>
    </row>
    <row r="741" spans="4:8">
      <c r="D741" s="1"/>
      <c r="E741" s="1"/>
      <c r="F741" s="1"/>
      <c r="G741" s="1"/>
      <c r="H741"/>
    </row>
    <row r="742" spans="4:8">
      <c r="D742" s="1"/>
      <c r="E742" s="1"/>
      <c r="F742" s="1"/>
      <c r="G742" s="1"/>
      <c r="H742"/>
    </row>
    <row r="743" spans="4:8">
      <c r="D743" s="1"/>
      <c r="E743" s="1"/>
      <c r="F743" s="1"/>
      <c r="G743" s="1"/>
      <c r="H743"/>
    </row>
    <row r="744" spans="4:8">
      <c r="D744" s="1"/>
      <c r="E744" s="1"/>
      <c r="F744" s="1"/>
      <c r="G744" s="1"/>
      <c r="H744"/>
    </row>
    <row r="745" spans="4:8">
      <c r="D745" s="1"/>
      <c r="E745" s="1"/>
      <c r="F745" s="1"/>
      <c r="G745" s="1"/>
      <c r="H745"/>
    </row>
    <row r="746" spans="4:8">
      <c r="D746" s="1"/>
      <c r="E746" s="1"/>
      <c r="F746" s="1"/>
      <c r="G746" s="1"/>
      <c r="H746"/>
    </row>
    <row r="747" spans="4:8">
      <c r="D747" s="1"/>
      <c r="E747" s="1"/>
      <c r="F747" s="1"/>
      <c r="G747" s="1"/>
      <c r="H747"/>
    </row>
    <row r="748" spans="4:8">
      <c r="D748" s="1"/>
      <c r="E748" s="1"/>
      <c r="F748" s="1"/>
      <c r="G748" s="1"/>
      <c r="H748"/>
    </row>
    <row r="749" spans="4:8">
      <c r="D749" s="1"/>
      <c r="E749" s="1"/>
      <c r="F749" s="1"/>
      <c r="G749" s="1"/>
      <c r="H749"/>
    </row>
    <row r="750" spans="4:8">
      <c r="D750" s="1"/>
      <c r="E750" s="1"/>
      <c r="F750" s="1"/>
      <c r="G750" s="1"/>
      <c r="H750"/>
    </row>
    <row r="751" spans="4:8">
      <c r="D751" s="1"/>
      <c r="E751" s="1"/>
      <c r="F751" s="1"/>
      <c r="G751" s="1"/>
      <c r="H751"/>
    </row>
    <row r="752" spans="4:8">
      <c r="D752" s="1"/>
      <c r="E752" s="1"/>
      <c r="F752" s="1"/>
      <c r="G752" s="1"/>
      <c r="H752"/>
    </row>
    <row r="753" spans="4:8">
      <c r="D753" s="1"/>
      <c r="E753" s="1"/>
      <c r="F753" s="1"/>
      <c r="G753" s="1"/>
      <c r="H753"/>
    </row>
    <row r="754" spans="4:8">
      <c r="D754" s="1"/>
      <c r="E754" s="1"/>
      <c r="F754" s="1"/>
      <c r="G754" s="1"/>
      <c r="H754"/>
    </row>
    <row r="755" spans="4:8">
      <c r="D755" s="1"/>
      <c r="E755" s="1"/>
      <c r="F755" s="1"/>
      <c r="G755" s="1"/>
      <c r="H755"/>
    </row>
    <row r="756" spans="4:8">
      <c r="D756" s="1"/>
      <c r="E756" s="1"/>
      <c r="F756" s="1"/>
      <c r="G756" s="1"/>
      <c r="H756"/>
    </row>
    <row r="757" spans="4:8">
      <c r="D757" s="1"/>
      <c r="E757" s="1"/>
      <c r="F757" s="1"/>
      <c r="G757" s="1"/>
      <c r="H757"/>
    </row>
    <row r="758" spans="4:8">
      <c r="D758" s="1"/>
      <c r="E758" s="1"/>
      <c r="F758" s="1"/>
      <c r="G758" s="1"/>
      <c r="H758"/>
    </row>
    <row r="759" spans="4:8">
      <c r="D759" s="1"/>
      <c r="E759" s="1"/>
      <c r="F759" s="1"/>
      <c r="G759" s="1"/>
      <c r="H759"/>
    </row>
    <row r="760" spans="4:8">
      <c r="D760" s="1"/>
      <c r="E760" s="1"/>
      <c r="F760" s="1"/>
      <c r="G760" s="1"/>
      <c r="H760"/>
    </row>
    <row r="761" spans="4:8">
      <c r="D761" s="1"/>
      <c r="E761" s="1"/>
      <c r="F761" s="1"/>
      <c r="G761" s="1"/>
      <c r="H761"/>
    </row>
    <row r="762" spans="4:8">
      <c r="D762" s="1"/>
      <c r="E762" s="1"/>
      <c r="F762" s="1"/>
      <c r="G762" s="1"/>
      <c r="H762"/>
    </row>
    <row r="763" spans="4:8">
      <c r="D763" s="1"/>
      <c r="E763" s="1"/>
      <c r="F763" s="1"/>
      <c r="G763" s="1"/>
      <c r="H763"/>
    </row>
    <row r="764" spans="4:8">
      <c r="D764" s="1"/>
      <c r="E764" s="1"/>
      <c r="F764" s="1"/>
      <c r="G764" s="1"/>
      <c r="H764"/>
    </row>
    <row r="765" spans="4:8">
      <c r="D765" s="1"/>
      <c r="E765" s="1"/>
      <c r="F765" s="1"/>
      <c r="G765" s="1"/>
      <c r="H765"/>
    </row>
    <row r="766" spans="4:8">
      <c r="D766" s="1"/>
      <c r="E766" s="1"/>
      <c r="F766" s="1"/>
      <c r="G766" s="1"/>
      <c r="H766"/>
    </row>
    <row r="767" spans="4:8">
      <c r="D767" s="1"/>
      <c r="E767" s="1"/>
      <c r="F767" s="1"/>
      <c r="G767" s="1"/>
      <c r="H767"/>
    </row>
    <row r="768" spans="4:8">
      <c r="D768" s="1"/>
      <c r="E768" s="1"/>
      <c r="F768" s="1"/>
      <c r="G768" s="1"/>
      <c r="H768"/>
    </row>
    <row r="769" spans="4:8">
      <c r="D769" s="1"/>
      <c r="E769" s="1"/>
      <c r="F769" s="1"/>
      <c r="G769" s="1"/>
      <c r="H769"/>
    </row>
    <row r="770" spans="4:8">
      <c r="D770" s="1"/>
      <c r="E770" s="1"/>
      <c r="F770" s="1"/>
      <c r="G770" s="1"/>
      <c r="H770"/>
    </row>
    <row r="771" spans="4:8">
      <c r="D771" s="1"/>
      <c r="E771" s="1"/>
      <c r="F771" s="1"/>
      <c r="G771" s="1"/>
      <c r="H771"/>
    </row>
    <row r="772" spans="4:8">
      <c r="D772" s="1"/>
      <c r="E772" s="1"/>
      <c r="F772" s="1"/>
      <c r="G772" s="1"/>
      <c r="H772"/>
    </row>
    <row r="773" spans="4:8">
      <c r="D773" s="1"/>
      <c r="E773" s="1"/>
      <c r="F773" s="1"/>
      <c r="G773" s="1"/>
      <c r="H773"/>
    </row>
    <row r="774" spans="4:8">
      <c r="D774" s="1"/>
      <c r="E774" s="1"/>
      <c r="F774" s="1"/>
      <c r="G774" s="1"/>
      <c r="H774"/>
    </row>
    <row r="775" spans="4:8">
      <c r="D775" s="1"/>
      <c r="E775" s="1"/>
      <c r="F775" s="1"/>
      <c r="G775" s="1"/>
      <c r="H775"/>
    </row>
    <row r="776" spans="4:8">
      <c r="D776" s="1"/>
      <c r="E776" s="1"/>
      <c r="F776" s="1"/>
      <c r="G776" s="1"/>
      <c r="H776"/>
    </row>
    <row r="777" spans="4:8">
      <c r="D777" s="1"/>
      <c r="E777" s="1"/>
      <c r="F777" s="1"/>
      <c r="G777" s="1"/>
      <c r="H777"/>
    </row>
    <row r="778" spans="4:8">
      <c r="D778" s="1"/>
      <c r="E778" s="1"/>
      <c r="F778" s="1"/>
      <c r="G778" s="1"/>
      <c r="H778"/>
    </row>
    <row r="779" spans="4:8">
      <c r="D779" s="1"/>
      <c r="E779" s="1"/>
      <c r="F779" s="1"/>
      <c r="G779" s="1"/>
      <c r="H779"/>
    </row>
    <row r="780" spans="4:8">
      <c r="D780" s="1"/>
      <c r="E780" s="1"/>
      <c r="F780" s="1"/>
      <c r="G780" s="1"/>
      <c r="H780"/>
    </row>
    <row r="781" spans="4:8">
      <c r="D781" s="1"/>
      <c r="E781" s="1"/>
      <c r="F781" s="1"/>
      <c r="G781" s="1"/>
      <c r="H781"/>
    </row>
    <row r="782" spans="4:8">
      <c r="D782" s="1"/>
      <c r="E782" s="1"/>
      <c r="F782" s="1"/>
      <c r="G782" s="1"/>
      <c r="H782"/>
    </row>
    <row r="783" spans="4:8">
      <c r="D783" s="1"/>
      <c r="E783" s="1"/>
      <c r="F783" s="1"/>
      <c r="G783" s="1"/>
      <c r="H783"/>
    </row>
    <row r="784" spans="4:8">
      <c r="D784" s="1"/>
      <c r="E784" s="1"/>
      <c r="F784" s="1"/>
      <c r="G784" s="1"/>
      <c r="H784"/>
    </row>
    <row r="785" spans="4:8">
      <c r="D785" s="1"/>
      <c r="E785" s="1"/>
      <c r="F785" s="1"/>
      <c r="G785" s="1"/>
      <c r="H785"/>
    </row>
    <row r="786" spans="4:8">
      <c r="D786" s="1"/>
      <c r="E786" s="1"/>
      <c r="F786" s="1"/>
      <c r="G786" s="1"/>
      <c r="H786"/>
    </row>
    <row r="787" spans="4:8">
      <c r="D787" s="1"/>
      <c r="E787" s="1"/>
      <c r="F787" s="1"/>
      <c r="G787" s="1"/>
      <c r="H787"/>
    </row>
    <row r="788" spans="4:8">
      <c r="D788" s="1"/>
      <c r="E788" s="1"/>
      <c r="F788" s="1"/>
      <c r="G788" s="1"/>
      <c r="H788"/>
    </row>
    <row r="789" spans="4:8">
      <c r="D789" s="1"/>
      <c r="E789" s="1"/>
      <c r="F789" s="1"/>
      <c r="G789" s="1"/>
      <c r="H789"/>
    </row>
    <row r="790" spans="4:8">
      <c r="D790" s="1"/>
      <c r="E790" s="1"/>
      <c r="F790" s="1"/>
      <c r="G790" s="1"/>
      <c r="H790"/>
    </row>
    <row r="791" spans="4:8">
      <c r="D791" s="1"/>
      <c r="E791" s="1"/>
      <c r="F791" s="1"/>
      <c r="G791" s="1"/>
      <c r="H791"/>
    </row>
    <row r="792" spans="4:8">
      <c r="D792" s="1"/>
      <c r="E792" s="1"/>
      <c r="F792" s="1"/>
      <c r="G792" s="1"/>
      <c r="H792"/>
    </row>
    <row r="793" spans="4:8">
      <c r="D793" s="1"/>
      <c r="E793" s="1"/>
      <c r="F793" s="1"/>
      <c r="G793" s="1"/>
      <c r="H793"/>
    </row>
    <row r="794" spans="4:8">
      <c r="D794" s="1"/>
      <c r="E794" s="1"/>
      <c r="F794" s="1"/>
      <c r="G794" s="1"/>
      <c r="H794"/>
    </row>
    <row r="795" spans="4:8">
      <c r="D795" s="1"/>
      <c r="E795" s="1"/>
      <c r="F795" s="1"/>
      <c r="G795" s="1"/>
      <c r="H795"/>
    </row>
    <row r="796" spans="4:8">
      <c r="D796" s="1"/>
      <c r="E796" s="1"/>
      <c r="F796" s="1"/>
      <c r="G796" s="1"/>
      <c r="H796"/>
    </row>
    <row r="797" spans="4:8">
      <c r="D797" s="1"/>
      <c r="E797" s="1"/>
      <c r="F797" s="1"/>
      <c r="G797" s="1"/>
      <c r="H797"/>
    </row>
    <row r="798" spans="4:8">
      <c r="D798" s="1"/>
      <c r="E798" s="1"/>
      <c r="F798" s="1"/>
      <c r="G798" s="1"/>
      <c r="H798"/>
    </row>
    <row r="799" spans="4:8">
      <c r="D799" s="1"/>
      <c r="E799" s="1"/>
      <c r="F799" s="1"/>
      <c r="G799" s="1"/>
      <c r="H799"/>
    </row>
    <row r="800" spans="4:8">
      <c r="D800" s="1"/>
      <c r="E800" s="1"/>
      <c r="F800" s="1"/>
      <c r="G800" s="1"/>
      <c r="H800"/>
    </row>
    <row r="801" spans="4:8">
      <c r="D801" s="1"/>
      <c r="E801" s="1"/>
      <c r="F801" s="1"/>
      <c r="G801" s="1"/>
      <c r="H801"/>
    </row>
    <row r="802" spans="4:8">
      <c r="D802" s="1"/>
      <c r="E802" s="1"/>
      <c r="F802" s="1"/>
      <c r="G802" s="1"/>
      <c r="H802"/>
    </row>
    <row r="803" spans="4:8">
      <c r="D803" s="1"/>
      <c r="E803" s="1"/>
      <c r="F803" s="1"/>
      <c r="G803" s="1"/>
      <c r="H803"/>
    </row>
    <row r="804" spans="4:8">
      <c r="D804" s="1"/>
      <c r="E804" s="1"/>
      <c r="F804" s="1"/>
      <c r="G804" s="1"/>
      <c r="H804"/>
    </row>
    <row r="805" spans="4:8">
      <c r="D805" s="1"/>
      <c r="E805" s="1"/>
      <c r="F805" s="1"/>
      <c r="G805" s="1"/>
      <c r="H805"/>
    </row>
    <row r="806" spans="4:8">
      <c r="D806" s="1"/>
      <c r="E806" s="1"/>
      <c r="F806" s="1"/>
      <c r="G806" s="1"/>
      <c r="H806"/>
    </row>
    <row r="807" spans="4:8">
      <c r="D807" s="1"/>
      <c r="E807" s="1"/>
      <c r="F807" s="1"/>
      <c r="G807" s="1"/>
      <c r="H807"/>
    </row>
    <row r="808" spans="4:8">
      <c r="D808" s="1"/>
      <c r="E808" s="1"/>
      <c r="F808" s="1"/>
      <c r="G808" s="1"/>
      <c r="H808"/>
    </row>
    <row r="809" spans="4:8">
      <c r="D809" s="1"/>
      <c r="E809" s="1"/>
      <c r="F809" s="1"/>
      <c r="G809" s="1"/>
      <c r="H809"/>
    </row>
    <row r="810" spans="4:8">
      <c r="D810" s="1"/>
      <c r="E810" s="1"/>
      <c r="F810" s="1"/>
      <c r="G810" s="1"/>
      <c r="H810"/>
    </row>
    <row r="811" spans="4:8">
      <c r="D811" s="1"/>
      <c r="E811" s="1"/>
      <c r="F811" s="1"/>
      <c r="G811" s="1"/>
      <c r="H811"/>
    </row>
    <row r="812" spans="4:8">
      <c r="D812" s="1"/>
      <c r="E812" s="1"/>
      <c r="F812" s="1"/>
      <c r="G812" s="1"/>
      <c r="H812"/>
    </row>
    <row r="813" spans="4:8">
      <c r="D813" s="1"/>
      <c r="E813" s="1"/>
      <c r="F813" s="1"/>
      <c r="G813" s="1"/>
      <c r="H813"/>
    </row>
    <row r="814" spans="4:8">
      <c r="D814" s="1"/>
      <c r="E814" s="1"/>
      <c r="F814" s="1"/>
      <c r="G814" s="1"/>
      <c r="H814"/>
    </row>
    <row r="815" spans="4:8">
      <c r="D815" s="1"/>
      <c r="E815" s="1"/>
      <c r="F815" s="1"/>
      <c r="G815" s="1"/>
      <c r="H815"/>
    </row>
    <row r="816" spans="4:8">
      <c r="D816" s="1"/>
      <c r="E816" s="1"/>
      <c r="F816" s="1"/>
      <c r="G816" s="1"/>
      <c r="H816"/>
    </row>
    <row r="817" spans="4:8">
      <c r="D817" s="1"/>
      <c r="E817" s="1"/>
      <c r="F817" s="1"/>
      <c r="G817" s="1"/>
      <c r="H817"/>
    </row>
    <row r="818" spans="4:8">
      <c r="D818" s="1"/>
      <c r="E818" s="1"/>
      <c r="F818" s="1"/>
      <c r="G818" s="1"/>
      <c r="H818"/>
    </row>
    <row r="819" spans="4:8">
      <c r="D819" s="1"/>
      <c r="E819" s="1"/>
      <c r="F819" s="1"/>
      <c r="G819" s="1"/>
      <c r="H819"/>
    </row>
    <row r="820" spans="4:8">
      <c r="D820" s="1"/>
      <c r="E820" s="1"/>
      <c r="F820" s="1"/>
      <c r="G820" s="1"/>
      <c r="H820"/>
    </row>
    <row r="821" spans="4:8">
      <c r="D821" s="1"/>
      <c r="E821" s="1"/>
      <c r="F821" s="1"/>
      <c r="G821" s="1"/>
      <c r="H821"/>
    </row>
    <row r="822" spans="4:8">
      <c r="D822" s="1"/>
      <c r="E822" s="1"/>
      <c r="F822" s="1"/>
      <c r="G822" s="1"/>
      <c r="H822"/>
    </row>
    <row r="823" spans="4:8">
      <c r="D823" s="1"/>
      <c r="E823" s="1"/>
      <c r="F823" s="1"/>
      <c r="G823" s="1"/>
      <c r="H823"/>
    </row>
    <row r="824" spans="4:8">
      <c r="D824" s="1"/>
      <c r="E824" s="1"/>
      <c r="F824" s="1"/>
      <c r="G824" s="1"/>
      <c r="H824"/>
    </row>
    <row r="825" spans="4:8">
      <c r="D825" s="1"/>
      <c r="E825" s="1"/>
      <c r="F825" s="1"/>
      <c r="G825" s="1"/>
      <c r="H825"/>
    </row>
    <row r="826" spans="4:8">
      <c r="D826" s="1"/>
      <c r="E826" s="1"/>
      <c r="F826" s="1"/>
      <c r="G826" s="1"/>
      <c r="H826"/>
    </row>
    <row r="827" spans="4:8">
      <c r="D827" s="1"/>
      <c r="E827" s="1"/>
      <c r="F827" s="1"/>
      <c r="G827" s="1"/>
      <c r="H827"/>
    </row>
    <row r="828" spans="4:8">
      <c r="D828" s="1"/>
      <c r="E828" s="1"/>
      <c r="F828" s="1"/>
      <c r="G828" s="1"/>
      <c r="H828"/>
    </row>
    <row r="829" spans="4:8">
      <c r="D829" s="1"/>
      <c r="E829" s="1"/>
      <c r="F829" s="1"/>
      <c r="G829" s="1"/>
      <c r="H829"/>
    </row>
    <row r="830" spans="4:8">
      <c r="D830" s="1"/>
      <c r="E830" s="1"/>
      <c r="F830" s="1"/>
      <c r="G830" s="1"/>
      <c r="H830"/>
    </row>
    <row r="831" spans="4:8">
      <c r="D831" s="1"/>
      <c r="E831" s="1"/>
      <c r="F831" s="1"/>
      <c r="G831" s="1"/>
      <c r="H831"/>
    </row>
    <row r="832" spans="4:8">
      <c r="D832" s="1"/>
      <c r="E832" s="1"/>
      <c r="F832" s="1"/>
      <c r="G832" s="1"/>
      <c r="H832"/>
    </row>
    <row r="833" spans="4:8">
      <c r="D833" s="1"/>
      <c r="E833" s="1"/>
      <c r="F833" s="1"/>
      <c r="G833" s="1"/>
      <c r="H833"/>
    </row>
    <row r="834" spans="4:8">
      <c r="D834" s="1"/>
      <c r="E834" s="1"/>
      <c r="F834" s="1"/>
      <c r="G834" s="1"/>
      <c r="H834"/>
    </row>
    <row r="835" spans="4:8">
      <c r="D835" s="1"/>
      <c r="E835" s="1"/>
      <c r="F835" s="1"/>
      <c r="G835" s="1"/>
      <c r="H835"/>
    </row>
    <row r="836" spans="4:8">
      <c r="D836" s="1"/>
      <c r="E836" s="1"/>
      <c r="F836" s="1"/>
      <c r="G836" s="1"/>
      <c r="H836"/>
    </row>
    <row r="837" spans="4:8">
      <c r="D837" s="1"/>
      <c r="E837" s="1"/>
      <c r="F837" s="1"/>
      <c r="G837" s="1"/>
      <c r="H837"/>
    </row>
    <row r="838" spans="4:8">
      <c r="D838" s="1"/>
      <c r="E838" s="1"/>
      <c r="F838" s="1"/>
      <c r="G838" s="1"/>
      <c r="H838"/>
    </row>
    <row r="839" spans="4:8">
      <c r="D839" s="1"/>
      <c r="E839" s="1"/>
      <c r="F839" s="1"/>
      <c r="G839" s="1"/>
      <c r="H839"/>
    </row>
    <row r="840" spans="4:8">
      <c r="D840" s="1"/>
      <c r="E840" s="1"/>
      <c r="F840" s="1"/>
      <c r="G840" s="1"/>
      <c r="H840"/>
    </row>
    <row r="841" spans="4:8">
      <c r="D841" s="1"/>
      <c r="E841" s="1"/>
      <c r="F841" s="1"/>
      <c r="G841" s="1"/>
      <c r="H841"/>
    </row>
    <row r="842" spans="4:8">
      <c r="D842" s="1"/>
      <c r="E842" s="1"/>
      <c r="F842" s="1"/>
      <c r="G842" s="1"/>
      <c r="H842"/>
    </row>
    <row r="843" spans="4:8">
      <c r="D843" s="1"/>
      <c r="E843" s="1"/>
      <c r="F843" s="1"/>
      <c r="G843" s="1"/>
      <c r="H843"/>
    </row>
    <row r="844" spans="4:8">
      <c r="D844" s="1"/>
      <c r="E844" s="1"/>
      <c r="F844" s="1"/>
      <c r="G844" s="1"/>
      <c r="H844"/>
    </row>
    <row r="845" spans="4:8">
      <c r="D845" s="1"/>
      <c r="E845" s="1"/>
      <c r="F845" s="1"/>
      <c r="G845" s="1"/>
      <c r="H845"/>
    </row>
    <row r="846" spans="4:8">
      <c r="D846" s="1"/>
      <c r="E846" s="1"/>
      <c r="F846" s="1"/>
      <c r="G846" s="1"/>
      <c r="H846"/>
    </row>
    <row r="847" spans="4:8">
      <c r="D847" s="1"/>
      <c r="E847" s="1"/>
      <c r="F847" s="1"/>
      <c r="G847" s="1"/>
      <c r="H847"/>
    </row>
    <row r="848" spans="4:8">
      <c r="D848" s="1"/>
      <c r="E848" s="1"/>
      <c r="F848" s="1"/>
      <c r="G848" s="1"/>
      <c r="H848"/>
    </row>
    <row r="849" spans="4:8">
      <c r="D849" s="1"/>
      <c r="E849" s="1"/>
      <c r="F849" s="1"/>
      <c r="G849" s="1"/>
      <c r="H849"/>
    </row>
    <row r="850" spans="4:8">
      <c r="D850" s="1"/>
      <c r="E850" s="1"/>
      <c r="F850" s="1"/>
      <c r="G850" s="1"/>
      <c r="H850"/>
    </row>
    <row r="851" spans="4:8">
      <c r="D851" s="1"/>
      <c r="E851" s="1"/>
      <c r="F851" s="1"/>
      <c r="G851" s="1"/>
      <c r="H851"/>
    </row>
    <row r="852" spans="4:8">
      <c r="D852" s="1"/>
      <c r="E852" s="1"/>
      <c r="F852" s="1"/>
      <c r="G852" s="1"/>
      <c r="H852"/>
    </row>
    <row r="853" spans="4:8">
      <c r="D853" s="1"/>
      <c r="E853" s="1"/>
      <c r="F853" s="1"/>
      <c r="G853" s="1"/>
      <c r="H853"/>
    </row>
    <row r="854" spans="4:8">
      <c r="D854" s="1"/>
      <c r="E854" s="1"/>
      <c r="F854" s="1"/>
      <c r="G854" s="1"/>
      <c r="H854"/>
    </row>
    <row r="855" spans="4:8">
      <c r="D855" s="1"/>
      <c r="E855" s="1"/>
      <c r="F855" s="1"/>
      <c r="G855" s="1"/>
      <c r="H855"/>
    </row>
    <row r="856" spans="4:8">
      <c r="D856" s="1"/>
      <c r="E856" s="1"/>
      <c r="F856" s="1"/>
      <c r="G856" s="1"/>
      <c r="H856"/>
    </row>
    <row r="857" spans="4:8">
      <c r="D857" s="1"/>
      <c r="E857" s="1"/>
      <c r="F857" s="1"/>
      <c r="G857" s="1"/>
      <c r="H857"/>
    </row>
    <row r="858" spans="4:8">
      <c r="D858" s="1"/>
      <c r="E858" s="1"/>
      <c r="F858" s="1"/>
      <c r="G858" s="1"/>
      <c r="H858"/>
    </row>
    <row r="859" spans="4:8">
      <c r="D859" s="1"/>
      <c r="E859" s="1"/>
      <c r="F859" s="1"/>
      <c r="G859" s="1"/>
      <c r="H859"/>
    </row>
    <row r="860" spans="4:8">
      <c r="D860" s="1"/>
      <c r="E860" s="1"/>
      <c r="F860" s="1"/>
      <c r="G860" s="1"/>
      <c r="H860"/>
    </row>
    <row r="861" spans="4:8">
      <c r="D861" s="1"/>
      <c r="E861" s="1"/>
      <c r="F861" s="1"/>
      <c r="G861" s="1"/>
      <c r="H861"/>
    </row>
    <row r="862" spans="4:8">
      <c r="D862" s="1"/>
      <c r="E862" s="1"/>
      <c r="F862" s="1"/>
      <c r="G862" s="1"/>
      <c r="H862"/>
    </row>
    <row r="863" spans="4:8">
      <c r="D863" s="1"/>
      <c r="E863" s="1"/>
      <c r="F863" s="1"/>
      <c r="G863" s="1"/>
      <c r="H863"/>
    </row>
    <row r="864" spans="4:8">
      <c r="D864" s="1"/>
      <c r="E864" s="1"/>
      <c r="F864" s="1"/>
      <c r="G864" s="1"/>
      <c r="H864"/>
    </row>
    <row r="865" spans="4:8">
      <c r="D865" s="1"/>
      <c r="E865" s="1"/>
      <c r="F865" s="1"/>
      <c r="G865" s="1"/>
      <c r="H865"/>
    </row>
    <row r="866" spans="4:8">
      <c r="D866" s="1"/>
      <c r="E866" s="1"/>
      <c r="F866" s="1"/>
      <c r="G866" s="1"/>
      <c r="H866"/>
    </row>
    <row r="867" spans="4:8">
      <c r="D867" s="1"/>
      <c r="E867" s="1"/>
      <c r="F867" s="1"/>
      <c r="G867" s="1"/>
      <c r="H867"/>
    </row>
    <row r="868" spans="4:8">
      <c r="D868" s="1"/>
      <c r="E868" s="1"/>
      <c r="F868" s="1"/>
      <c r="G868" s="1"/>
      <c r="H868"/>
    </row>
    <row r="869" spans="4:8">
      <c r="D869" s="1"/>
      <c r="E869" s="1"/>
      <c r="F869" s="1"/>
      <c r="G869" s="1"/>
      <c r="H869"/>
    </row>
    <row r="870" spans="4:8">
      <c r="D870" s="1"/>
      <c r="E870" s="1"/>
      <c r="F870" s="1"/>
      <c r="G870" s="1"/>
      <c r="H870"/>
    </row>
    <row r="871" spans="4:8">
      <c r="D871" s="1"/>
      <c r="E871" s="1"/>
      <c r="F871" s="1"/>
      <c r="G871" s="1"/>
      <c r="H871"/>
    </row>
    <row r="872" spans="4:8">
      <c r="D872" s="1"/>
      <c r="E872" s="1"/>
      <c r="F872" s="1"/>
      <c r="G872" s="1"/>
      <c r="H872"/>
    </row>
    <row r="873" spans="4:8">
      <c r="D873" s="1"/>
      <c r="E873" s="1"/>
      <c r="F873" s="1"/>
      <c r="G873" s="1"/>
      <c r="H873"/>
    </row>
    <row r="874" spans="4:8">
      <c r="D874" s="1"/>
      <c r="E874" s="1"/>
      <c r="F874" s="1"/>
      <c r="G874" s="1"/>
      <c r="H874"/>
    </row>
    <row r="875" spans="4:8">
      <c r="D875" s="1"/>
      <c r="E875" s="1"/>
      <c r="F875" s="1"/>
      <c r="G875" s="1"/>
      <c r="H875"/>
    </row>
    <row r="876" spans="4:8">
      <c r="D876" s="1"/>
      <c r="E876" s="1"/>
      <c r="F876" s="1"/>
      <c r="G876" s="1"/>
      <c r="H876"/>
    </row>
    <row r="877" spans="4:8">
      <c r="D877" s="1"/>
      <c r="E877" s="1"/>
      <c r="F877" s="1"/>
      <c r="G877" s="1"/>
      <c r="H877"/>
    </row>
    <row r="878" spans="4:8">
      <c r="D878" s="1"/>
      <c r="E878" s="1"/>
      <c r="F878" s="1"/>
      <c r="G878" s="1"/>
      <c r="H878"/>
    </row>
    <row r="879" spans="4:8">
      <c r="D879" s="1"/>
      <c r="E879" s="1"/>
      <c r="F879" s="1"/>
      <c r="G879" s="1"/>
      <c r="H879"/>
    </row>
    <row r="880" spans="4:8">
      <c r="D880" s="1"/>
      <c r="E880" s="1"/>
      <c r="F880" s="1"/>
      <c r="G880" s="1"/>
      <c r="H880"/>
    </row>
    <row r="881" spans="4:8">
      <c r="D881" s="1"/>
      <c r="E881" s="1"/>
      <c r="F881" s="1"/>
      <c r="G881" s="1"/>
      <c r="H881"/>
    </row>
    <row r="882" spans="4:8">
      <c r="D882" s="1"/>
      <c r="E882" s="1"/>
      <c r="F882" s="1"/>
      <c r="G882" s="1"/>
      <c r="H882"/>
    </row>
    <row r="883" spans="4:8">
      <c r="D883" s="1"/>
      <c r="E883" s="1"/>
      <c r="F883" s="1"/>
      <c r="G883" s="1"/>
      <c r="H883"/>
    </row>
    <row r="884" spans="4:8">
      <c r="D884" s="1"/>
      <c r="E884" s="1"/>
      <c r="F884" s="1"/>
      <c r="G884" s="1"/>
      <c r="H884"/>
    </row>
    <row r="885" spans="4:8">
      <c r="D885" s="1"/>
      <c r="E885" s="1"/>
      <c r="F885" s="1"/>
      <c r="G885" s="1"/>
      <c r="H885"/>
    </row>
    <row r="886" spans="4:8">
      <c r="D886" s="1"/>
      <c r="E886" s="1"/>
      <c r="F886" s="1"/>
      <c r="G886" s="1"/>
      <c r="H886"/>
    </row>
    <row r="887" spans="4:8">
      <c r="D887" s="1"/>
      <c r="E887" s="1"/>
      <c r="F887" s="1"/>
      <c r="G887" s="1"/>
      <c r="H887"/>
    </row>
    <row r="888" spans="4:8">
      <c r="D888" s="1"/>
      <c r="E888" s="1"/>
      <c r="F888" s="1"/>
      <c r="G888" s="1"/>
      <c r="H888"/>
    </row>
    <row r="889" spans="4:8">
      <c r="D889" s="1"/>
      <c r="E889" s="1"/>
      <c r="F889" s="1"/>
      <c r="G889" s="1"/>
      <c r="H889"/>
    </row>
    <row r="890" spans="4:8">
      <c r="D890" s="1"/>
      <c r="E890" s="1"/>
      <c r="F890" s="1"/>
      <c r="G890" s="1"/>
      <c r="H890"/>
    </row>
    <row r="891" spans="4:8">
      <c r="D891" s="1"/>
      <c r="E891" s="1"/>
      <c r="F891" s="1"/>
      <c r="G891" s="1"/>
      <c r="H891"/>
    </row>
    <row r="892" spans="4:8">
      <c r="D892" s="1"/>
      <c r="E892" s="1"/>
      <c r="F892" s="1"/>
      <c r="G892" s="1"/>
      <c r="H892"/>
    </row>
    <row r="893" spans="4:8">
      <c r="D893" s="1"/>
      <c r="E893" s="1"/>
      <c r="F893" s="1"/>
      <c r="G893" s="1"/>
      <c r="H893"/>
    </row>
    <row r="894" spans="4:8">
      <c r="D894" s="1"/>
      <c r="E894" s="1"/>
      <c r="F894" s="1"/>
      <c r="G894" s="1"/>
      <c r="H894"/>
    </row>
    <row r="895" spans="4:8">
      <c r="D895" s="1"/>
      <c r="E895" s="1"/>
      <c r="F895" s="1"/>
      <c r="G895" s="1"/>
      <c r="H895"/>
    </row>
    <row r="896" spans="4:8">
      <c r="D896" s="1"/>
      <c r="E896" s="1"/>
      <c r="F896" s="1"/>
      <c r="G896" s="1"/>
      <c r="H896"/>
    </row>
    <row r="897" spans="4:8">
      <c r="D897" s="1"/>
      <c r="E897" s="1"/>
      <c r="F897" s="1"/>
      <c r="G897" s="1"/>
      <c r="H897"/>
    </row>
    <row r="898" spans="4:8">
      <c r="D898" s="1"/>
      <c r="E898" s="1"/>
      <c r="F898" s="1"/>
      <c r="G898" s="1"/>
      <c r="H898"/>
    </row>
    <row r="899" spans="4:8">
      <c r="D899" s="1"/>
      <c r="E899" s="1"/>
      <c r="F899" s="1"/>
      <c r="G899" s="1"/>
      <c r="H899"/>
    </row>
    <row r="900" spans="4:8">
      <c r="D900" s="1"/>
      <c r="E900" s="1"/>
      <c r="F900" s="1"/>
      <c r="G900" s="1"/>
      <c r="H900"/>
    </row>
    <row r="901" spans="4:8">
      <c r="D901" s="1"/>
      <c r="E901" s="1"/>
      <c r="F901" s="1"/>
      <c r="G901" s="1"/>
      <c r="H901"/>
    </row>
    <row r="902" spans="4:8">
      <c r="D902" s="1"/>
      <c r="E902" s="1"/>
      <c r="F902" s="1"/>
      <c r="G902" s="1"/>
      <c r="H902"/>
    </row>
    <row r="903" spans="4:8">
      <c r="D903" s="1"/>
      <c r="E903" s="1"/>
      <c r="F903" s="1"/>
      <c r="G903" s="1"/>
      <c r="H903"/>
    </row>
    <row r="904" spans="4:8">
      <c r="D904" s="1"/>
      <c r="E904" s="1"/>
      <c r="F904" s="1"/>
      <c r="G904" s="1"/>
      <c r="H904"/>
    </row>
    <row r="905" spans="4:8">
      <c r="D905" s="1"/>
      <c r="E905" s="1"/>
      <c r="F905" s="1"/>
      <c r="G905" s="1"/>
      <c r="H905"/>
    </row>
    <row r="906" spans="4:8">
      <c r="D906" s="1"/>
      <c r="E906" s="1"/>
      <c r="F906" s="1"/>
      <c r="G906" s="1"/>
      <c r="H906"/>
    </row>
    <row r="907" spans="4:8">
      <c r="D907" s="1"/>
      <c r="E907" s="1"/>
      <c r="F907" s="1"/>
      <c r="G907" s="1"/>
      <c r="H907"/>
    </row>
    <row r="908" spans="4:8">
      <c r="D908" s="1"/>
      <c r="E908" s="1"/>
      <c r="F908" s="1"/>
      <c r="G908" s="1"/>
      <c r="H908"/>
    </row>
    <row r="909" spans="4:8">
      <c r="D909" s="1"/>
      <c r="E909" s="1"/>
      <c r="F909" s="1"/>
      <c r="G909" s="1"/>
      <c r="H909"/>
    </row>
    <row r="910" spans="4:8">
      <c r="D910" s="1"/>
      <c r="E910" s="1"/>
      <c r="F910" s="1"/>
      <c r="G910" s="1"/>
      <c r="H910"/>
    </row>
    <row r="911" spans="4:8">
      <c r="D911" s="1"/>
      <c r="E911" s="1"/>
      <c r="F911" s="1"/>
      <c r="G911" s="1"/>
      <c r="H911"/>
    </row>
    <row r="912" spans="4:8">
      <c r="D912" s="1"/>
      <c r="E912" s="1"/>
      <c r="F912" s="1"/>
      <c r="G912" s="1"/>
      <c r="H912"/>
    </row>
    <row r="913" spans="4:8">
      <c r="D913" s="1"/>
      <c r="E913" s="1"/>
      <c r="F913" s="1"/>
      <c r="G913" s="1"/>
      <c r="H913"/>
    </row>
    <row r="914" spans="4:8">
      <c r="D914" s="1"/>
      <c r="E914" s="1"/>
      <c r="F914" s="1"/>
      <c r="G914" s="1"/>
      <c r="H914"/>
    </row>
    <row r="915" spans="4:8">
      <c r="D915" s="1"/>
      <c r="E915" s="1"/>
      <c r="F915" s="1"/>
      <c r="G915" s="1"/>
      <c r="H915"/>
    </row>
    <row r="916" spans="4:8">
      <c r="D916" s="1"/>
      <c r="E916" s="1"/>
      <c r="F916" s="1"/>
      <c r="G916" s="1"/>
      <c r="H916"/>
    </row>
    <row r="917" spans="4:8">
      <c r="D917" s="1"/>
      <c r="E917" s="1"/>
      <c r="F917" s="1"/>
      <c r="G917" s="1"/>
      <c r="H917"/>
    </row>
    <row r="918" spans="4:8">
      <c r="D918" s="1"/>
      <c r="E918" s="1"/>
      <c r="F918" s="1"/>
      <c r="G918" s="1"/>
      <c r="H918"/>
    </row>
    <row r="919" spans="4:8">
      <c r="D919" s="1"/>
      <c r="E919" s="1"/>
      <c r="F919" s="1"/>
      <c r="G919" s="1"/>
      <c r="H919"/>
    </row>
    <row r="920" spans="4:8">
      <c r="D920" s="1"/>
      <c r="E920" s="1"/>
      <c r="F920" s="1"/>
      <c r="G920" s="1"/>
      <c r="H920"/>
    </row>
    <row r="921" spans="4:8">
      <c r="D921" s="1"/>
      <c r="E921" s="1"/>
      <c r="F921" s="1"/>
      <c r="G921" s="1"/>
      <c r="H921"/>
    </row>
    <row r="922" spans="4:8">
      <c r="D922" s="1"/>
      <c r="E922" s="1"/>
      <c r="F922" s="1"/>
      <c r="G922" s="1"/>
      <c r="H922"/>
    </row>
    <row r="923" spans="4:8">
      <c r="D923" s="1"/>
      <c r="E923" s="1"/>
      <c r="F923" s="1"/>
      <c r="G923" s="1"/>
      <c r="H923"/>
    </row>
    <row r="924" spans="4:8">
      <c r="D924" s="1"/>
      <c r="E924" s="1"/>
      <c r="F924" s="1"/>
      <c r="G924" s="1"/>
      <c r="H924"/>
    </row>
    <row r="925" spans="4:8">
      <c r="D925" s="1"/>
      <c r="E925" s="1"/>
      <c r="F925" s="1"/>
      <c r="G925" s="1"/>
      <c r="H925"/>
    </row>
    <row r="926" spans="4:8">
      <c r="D926" s="1"/>
      <c r="E926" s="1"/>
      <c r="F926" s="1"/>
      <c r="G926" s="1"/>
      <c r="H926"/>
    </row>
    <row r="927" spans="4:8">
      <c r="D927" s="1"/>
      <c r="E927" s="1"/>
      <c r="F927" s="1"/>
      <c r="G927" s="1"/>
      <c r="H927"/>
    </row>
    <row r="928" spans="4:8">
      <c r="D928" s="1"/>
      <c r="E928" s="1"/>
      <c r="F928" s="1"/>
      <c r="G928" s="1"/>
      <c r="H928"/>
    </row>
    <row r="929" spans="4:8">
      <c r="D929" s="1"/>
      <c r="E929" s="1"/>
      <c r="F929" s="1"/>
      <c r="G929" s="1"/>
      <c r="H929"/>
    </row>
    <row r="930" spans="4:8">
      <c r="D930" s="1"/>
      <c r="E930" s="1"/>
      <c r="F930" s="1"/>
      <c r="G930" s="1"/>
      <c r="H930"/>
    </row>
    <row r="931" spans="4:8">
      <c r="D931" s="1"/>
      <c r="E931" s="1"/>
      <c r="F931" s="1"/>
      <c r="G931" s="1"/>
      <c r="H931"/>
    </row>
    <row r="932" spans="4:8">
      <c r="D932" s="1"/>
      <c r="E932" s="1"/>
      <c r="F932" s="1"/>
      <c r="G932" s="1"/>
      <c r="H932"/>
    </row>
    <row r="933" spans="4:8">
      <c r="D933" s="1"/>
      <c r="E933" s="1"/>
      <c r="F933" s="1"/>
      <c r="G933" s="1"/>
      <c r="H933"/>
    </row>
    <row r="934" spans="4:8">
      <c r="D934" s="1"/>
      <c r="E934" s="1"/>
      <c r="F934" s="1"/>
      <c r="G934" s="1"/>
      <c r="H934"/>
    </row>
    <row r="935" spans="4:8">
      <c r="D935" s="1"/>
      <c r="E935" s="1"/>
      <c r="F935" s="1"/>
      <c r="G935" s="1"/>
      <c r="H935"/>
    </row>
    <row r="936" spans="4:8">
      <c r="D936" s="1"/>
      <c r="E936" s="1"/>
      <c r="F936" s="1"/>
      <c r="G936" s="1"/>
      <c r="H936"/>
    </row>
    <row r="937" spans="4:8">
      <c r="D937" s="1"/>
      <c r="E937" s="1"/>
      <c r="F937" s="1"/>
      <c r="G937" s="1"/>
      <c r="H937"/>
    </row>
    <row r="938" spans="4:8">
      <c r="D938" s="1"/>
      <c r="E938" s="1"/>
      <c r="F938" s="1"/>
      <c r="G938" s="1"/>
      <c r="H938"/>
    </row>
    <row r="939" spans="4:8">
      <c r="D939" s="1"/>
      <c r="E939" s="1"/>
      <c r="F939" s="1"/>
      <c r="G939" s="1"/>
      <c r="H939"/>
    </row>
    <row r="940" spans="4:8">
      <c r="D940" s="1"/>
      <c r="E940" s="1"/>
      <c r="F940" s="1"/>
      <c r="G940" s="1"/>
      <c r="H940"/>
    </row>
    <row r="941" spans="4:8">
      <c r="D941" s="1"/>
      <c r="E941" s="1"/>
      <c r="F941" s="1"/>
      <c r="G941" s="1"/>
      <c r="H941"/>
    </row>
    <row r="942" spans="4:8">
      <c r="D942" s="1"/>
      <c r="E942" s="1"/>
      <c r="F942" s="1"/>
      <c r="G942" s="1"/>
      <c r="H942"/>
    </row>
    <row r="943" spans="4:8">
      <c r="D943" s="1"/>
      <c r="E943" s="1"/>
      <c r="F943" s="1"/>
      <c r="G943" s="1"/>
      <c r="H943"/>
    </row>
    <row r="944" spans="4:8">
      <c r="D944" s="1"/>
      <c r="E944" s="1"/>
      <c r="F944" s="1"/>
      <c r="G944" s="1"/>
      <c r="H944"/>
    </row>
    <row r="945" spans="4:8">
      <c r="D945" s="1"/>
      <c r="E945" s="1"/>
      <c r="F945" s="1"/>
      <c r="G945" s="1"/>
      <c r="H945"/>
    </row>
    <row r="946" spans="4:8">
      <c r="D946" s="1"/>
      <c r="E946" s="1"/>
      <c r="F946" s="1"/>
      <c r="G946" s="1"/>
      <c r="H946"/>
    </row>
    <row r="947" spans="4:8">
      <c r="D947" s="1"/>
      <c r="E947" s="1"/>
      <c r="F947" s="1"/>
      <c r="G947" s="1"/>
      <c r="H947"/>
    </row>
    <row r="948" spans="4:8">
      <c r="D948" s="1"/>
      <c r="E948" s="1"/>
      <c r="F948" s="1"/>
      <c r="G948" s="1"/>
      <c r="H948"/>
    </row>
    <row r="949" spans="4:8">
      <c r="D949" s="1"/>
      <c r="E949" s="1"/>
      <c r="F949" s="1"/>
      <c r="G949" s="1"/>
      <c r="H949"/>
    </row>
    <row r="950" spans="4:8">
      <c r="D950" s="1"/>
      <c r="E950" s="1"/>
      <c r="F950" s="1"/>
      <c r="G950" s="1"/>
      <c r="H950"/>
    </row>
    <row r="951" spans="4:8">
      <c r="D951" s="1"/>
      <c r="E951" s="1"/>
      <c r="F951" s="1"/>
      <c r="G951" s="1"/>
      <c r="H951"/>
    </row>
    <row r="952" spans="4:8">
      <c r="D952" s="1"/>
      <c r="E952" s="1"/>
      <c r="F952" s="1"/>
      <c r="G952" s="1"/>
      <c r="H952"/>
    </row>
    <row r="953" spans="4:8">
      <c r="D953" s="1"/>
      <c r="E953" s="1"/>
      <c r="F953" s="1"/>
      <c r="G953" s="1"/>
      <c r="H953"/>
    </row>
    <row r="954" spans="4:8">
      <c r="D954" s="1"/>
      <c r="E954" s="1"/>
      <c r="F954" s="1"/>
      <c r="G954" s="1"/>
      <c r="H954"/>
    </row>
    <row r="955" spans="4:8">
      <c r="D955" s="1"/>
      <c r="E955" s="1"/>
      <c r="F955" s="1"/>
      <c r="G955" s="1"/>
      <c r="H955"/>
    </row>
    <row r="956" spans="4:8">
      <c r="D956" s="1"/>
      <c r="E956" s="1"/>
      <c r="F956" s="1"/>
      <c r="G956" s="1"/>
      <c r="H956"/>
    </row>
    <row r="957" spans="4:8">
      <c r="D957" s="1"/>
      <c r="E957" s="1"/>
      <c r="F957" s="1"/>
      <c r="G957" s="1"/>
      <c r="H957"/>
    </row>
    <row r="958" spans="4:8">
      <c r="D958" s="1"/>
      <c r="E958" s="1"/>
      <c r="F958" s="1"/>
      <c r="G958" s="1"/>
      <c r="H958"/>
    </row>
    <row r="959" spans="4:8">
      <c r="D959" s="1"/>
      <c r="E959" s="1"/>
      <c r="F959" s="1"/>
      <c r="G959" s="1"/>
      <c r="H959"/>
    </row>
    <row r="960" spans="4:8">
      <c r="D960" s="1"/>
      <c r="E960" s="1"/>
      <c r="F960" s="1"/>
      <c r="G960" s="1"/>
      <c r="H960"/>
    </row>
    <row r="961" spans="4:8">
      <c r="D961" s="1"/>
      <c r="E961" s="1"/>
      <c r="F961" s="1"/>
      <c r="G961" s="1"/>
      <c r="H961"/>
    </row>
    <row r="962" spans="4:8">
      <c r="D962" s="1"/>
      <c r="E962" s="1"/>
      <c r="F962" s="1"/>
      <c r="G962" s="1"/>
      <c r="H962"/>
    </row>
    <row r="963" spans="4:8">
      <c r="D963" s="1"/>
      <c r="E963" s="1"/>
      <c r="F963" s="1"/>
      <c r="G963" s="1"/>
      <c r="H963"/>
    </row>
    <row r="964" spans="4:8">
      <c r="D964" s="1"/>
      <c r="E964" s="1"/>
      <c r="F964" s="1"/>
      <c r="G964" s="1"/>
      <c r="H964"/>
    </row>
    <row r="965" spans="4:8">
      <c r="D965" s="1"/>
      <c r="E965" s="1"/>
      <c r="F965" s="1"/>
      <c r="G965" s="1"/>
      <c r="H965"/>
    </row>
    <row r="966" spans="4:8">
      <c r="D966" s="1"/>
      <c r="E966" s="1"/>
      <c r="F966" s="1"/>
      <c r="G966" s="1"/>
      <c r="H966"/>
    </row>
    <row r="967" spans="4:8">
      <c r="D967" s="1"/>
      <c r="E967" s="1"/>
      <c r="F967" s="1"/>
      <c r="G967" s="1"/>
      <c r="H967"/>
    </row>
    <row r="968" spans="4:8">
      <c r="D968" s="1"/>
      <c r="E968" s="1"/>
      <c r="F968" s="1"/>
      <c r="G968" s="1"/>
      <c r="H968"/>
    </row>
    <row r="969" spans="4:8">
      <c r="D969" s="1"/>
      <c r="E969" s="1"/>
      <c r="F969" s="1"/>
      <c r="G969" s="1"/>
      <c r="H969"/>
    </row>
    <row r="970" spans="4:8">
      <c r="D970" s="1"/>
      <c r="E970" s="1"/>
      <c r="F970" s="1"/>
      <c r="G970" s="1"/>
      <c r="H970"/>
    </row>
    <row r="971" spans="4:8">
      <c r="D971" s="1"/>
      <c r="E971" s="1"/>
      <c r="F971" s="1"/>
      <c r="G971" s="1"/>
      <c r="H971"/>
    </row>
    <row r="972" spans="4:8">
      <c r="D972" s="1"/>
      <c r="E972" s="1"/>
      <c r="F972" s="1"/>
      <c r="G972" s="1"/>
      <c r="H972"/>
    </row>
    <row r="973" spans="4:8">
      <c r="D973" s="1"/>
      <c r="E973" s="1"/>
      <c r="F973" s="1"/>
      <c r="G973" s="1"/>
      <c r="H973"/>
    </row>
    <row r="974" spans="4:8">
      <c r="D974" s="1"/>
      <c r="E974" s="1"/>
      <c r="F974" s="1"/>
      <c r="G974" s="1"/>
      <c r="H974"/>
    </row>
    <row r="975" spans="4:8">
      <c r="D975" s="1"/>
      <c r="E975" s="1"/>
      <c r="F975" s="1"/>
      <c r="G975" s="1"/>
      <c r="H975"/>
    </row>
    <row r="976" spans="4:8">
      <c r="D976" s="1"/>
      <c r="E976" s="1"/>
      <c r="F976" s="1"/>
      <c r="G976" s="1"/>
      <c r="H976"/>
    </row>
    <row r="977" spans="4:8">
      <c r="D977" s="1"/>
      <c r="E977" s="1"/>
      <c r="F977" s="1"/>
      <c r="G977" s="1"/>
      <c r="H977"/>
    </row>
    <row r="978" spans="4:8">
      <c r="D978" s="1"/>
      <c r="E978" s="1"/>
      <c r="F978" s="1"/>
      <c r="G978" s="1"/>
      <c r="H978"/>
    </row>
    <row r="979" spans="4:8">
      <c r="D979" s="1"/>
      <c r="E979" s="1"/>
      <c r="F979" s="1"/>
      <c r="G979" s="1"/>
      <c r="H979"/>
    </row>
    <row r="980" spans="4:8">
      <c r="D980" s="1"/>
      <c r="E980" s="1"/>
      <c r="F980" s="1"/>
      <c r="G980" s="1"/>
      <c r="H980"/>
    </row>
    <row r="981" spans="4:8">
      <c r="D981" s="1"/>
      <c r="E981" s="1"/>
      <c r="F981" s="1"/>
      <c r="G981" s="1"/>
      <c r="H981"/>
    </row>
    <row r="982" spans="4:8">
      <c r="D982" s="1"/>
      <c r="E982" s="1"/>
      <c r="F982" s="1"/>
      <c r="G982" s="1"/>
      <c r="H982"/>
    </row>
    <row r="983" spans="4:8">
      <c r="D983" s="1"/>
      <c r="E983" s="1"/>
      <c r="F983" s="1"/>
      <c r="G983" s="1"/>
      <c r="H983"/>
    </row>
    <row r="984" spans="4:8">
      <c r="D984" s="1"/>
      <c r="E984" s="1"/>
      <c r="F984" s="1"/>
      <c r="G984" s="1"/>
      <c r="H984"/>
    </row>
    <row r="985" spans="4:8">
      <c r="D985" s="1"/>
      <c r="E985" s="1"/>
      <c r="F985" s="1"/>
      <c r="G985" s="1"/>
      <c r="H985"/>
    </row>
    <row r="986" spans="4:8">
      <c r="D986" s="1"/>
      <c r="E986" s="1"/>
      <c r="F986" s="1"/>
      <c r="G986" s="1"/>
      <c r="H986"/>
    </row>
    <row r="987" spans="4:8">
      <c r="D987" s="1"/>
      <c r="E987" s="1"/>
      <c r="F987" s="1"/>
      <c r="G987" s="1"/>
      <c r="H987"/>
    </row>
    <row r="988" spans="4:8">
      <c r="D988" s="1"/>
      <c r="E988" s="1"/>
      <c r="F988" s="1"/>
      <c r="G988" s="1"/>
      <c r="H988"/>
    </row>
    <row r="989" spans="4:8">
      <c r="D989" s="1"/>
      <c r="E989" s="1"/>
      <c r="F989" s="1"/>
      <c r="G989" s="1"/>
      <c r="H989"/>
    </row>
    <row r="990" spans="4:8">
      <c r="D990" s="1"/>
      <c r="E990" s="1"/>
      <c r="F990" s="1"/>
      <c r="G990" s="1"/>
      <c r="H990"/>
    </row>
    <row r="991" spans="4:8">
      <c r="D991" s="1"/>
      <c r="E991" s="1"/>
      <c r="F991" s="1"/>
      <c r="G991" s="1"/>
      <c r="H991"/>
    </row>
    <row r="992" spans="4:8">
      <c r="D992" s="1"/>
      <c r="E992" s="1"/>
      <c r="F992" s="1"/>
      <c r="G992" s="1"/>
      <c r="H992"/>
    </row>
    <row r="993" spans="4:8">
      <c r="D993" s="1"/>
      <c r="E993" s="1"/>
      <c r="F993" s="1"/>
      <c r="G993" s="1"/>
      <c r="H993"/>
    </row>
    <row r="994" spans="4:8">
      <c r="D994" s="1"/>
      <c r="E994" s="1"/>
      <c r="F994" s="1"/>
      <c r="G994" s="1"/>
      <c r="H994"/>
    </row>
    <row r="995" spans="4:8">
      <c r="D995" s="1"/>
      <c r="E995" s="1"/>
      <c r="F995" s="1"/>
      <c r="G995" s="1"/>
      <c r="H995"/>
    </row>
    <row r="996" spans="4:8">
      <c r="D996" s="1"/>
      <c r="E996" s="1"/>
      <c r="F996" s="1"/>
      <c r="G996" s="1"/>
      <c r="H996"/>
    </row>
    <row r="997" spans="4:8">
      <c r="D997" s="1"/>
      <c r="E997" s="1"/>
      <c r="F997" s="1"/>
      <c r="G997" s="1"/>
      <c r="H997"/>
    </row>
    <row r="998" spans="4:8">
      <c r="D998" s="1"/>
      <c r="E998" s="1"/>
      <c r="F998" s="1"/>
      <c r="G998" s="1"/>
      <c r="H998"/>
    </row>
    <row r="999" spans="4:8">
      <c r="D999" s="1"/>
      <c r="E999" s="1"/>
      <c r="F999" s="1"/>
      <c r="G999" s="1"/>
      <c r="H999"/>
    </row>
    <row r="1000" spans="4:8">
      <c r="D1000" s="1"/>
      <c r="E1000" s="1"/>
      <c r="F1000" s="1"/>
      <c r="G1000" s="1"/>
      <c r="H1000"/>
    </row>
    <row r="1001" spans="4:8">
      <c r="D1001" s="1"/>
      <c r="E1001" s="1"/>
      <c r="F1001" s="1"/>
      <c r="G1001" s="1"/>
      <c r="H1001"/>
    </row>
    <row r="1002" spans="4:8">
      <c r="D1002" s="1"/>
      <c r="E1002" s="1"/>
      <c r="F1002" s="1"/>
      <c r="G1002" s="1"/>
      <c r="H1002"/>
    </row>
    <row r="1003" spans="4:8">
      <c r="D1003" s="1"/>
      <c r="E1003" s="1"/>
      <c r="F1003" s="1"/>
      <c r="G1003" s="1"/>
      <c r="H1003"/>
    </row>
    <row r="1004" spans="4:8">
      <c r="D1004" s="1"/>
      <c r="E1004" s="1"/>
      <c r="F1004" s="1"/>
      <c r="G1004" s="1"/>
      <c r="H1004"/>
    </row>
    <row r="1005" spans="4:8">
      <c r="D1005" s="1"/>
      <c r="E1005" s="1"/>
      <c r="F1005" s="1"/>
      <c r="G1005" s="1"/>
      <c r="H1005"/>
    </row>
    <row r="1006" spans="4:8">
      <c r="D1006" s="1"/>
      <c r="E1006" s="1"/>
      <c r="F1006" s="1"/>
      <c r="G1006" s="1"/>
      <c r="H1006"/>
    </row>
    <row r="1007" spans="4:8">
      <c r="D1007" s="1"/>
      <c r="E1007" s="1"/>
      <c r="F1007" s="1"/>
      <c r="G1007" s="1"/>
      <c r="H1007"/>
    </row>
    <row r="1008" spans="4:8">
      <c r="D1008" s="1"/>
      <c r="E1008" s="1"/>
      <c r="F1008" s="1"/>
      <c r="G1008" s="1"/>
      <c r="H1008"/>
    </row>
    <row r="1009" spans="4:8">
      <c r="D1009" s="1"/>
      <c r="E1009" s="1"/>
      <c r="F1009" s="1"/>
      <c r="G1009" s="1"/>
      <c r="H1009"/>
    </row>
    <row r="1010" spans="4:8">
      <c r="D1010" s="1"/>
      <c r="E1010" s="1"/>
      <c r="F1010" s="1"/>
      <c r="G1010" s="1"/>
      <c r="H1010"/>
    </row>
    <row r="1011" spans="4:8">
      <c r="D1011" s="1"/>
      <c r="E1011" s="1"/>
      <c r="F1011" s="1"/>
      <c r="G1011" s="1"/>
      <c r="H1011"/>
    </row>
    <row r="1012" spans="4:8">
      <c r="D1012" s="1"/>
      <c r="E1012" s="1"/>
      <c r="F1012" s="1"/>
      <c r="G1012" s="1"/>
      <c r="H1012"/>
    </row>
    <row r="1013" spans="4:8">
      <c r="D1013" s="1"/>
      <c r="E1013" s="1"/>
      <c r="F1013" s="1"/>
      <c r="G1013" s="1"/>
      <c r="H1013"/>
    </row>
    <row r="1014" spans="4:8">
      <c r="D1014" s="1"/>
      <c r="E1014" s="1"/>
      <c r="F1014" s="1"/>
      <c r="G1014" s="1"/>
      <c r="H1014"/>
    </row>
    <row r="1015" spans="4:8">
      <c r="D1015" s="1"/>
      <c r="E1015" s="1"/>
      <c r="F1015" s="1"/>
      <c r="G1015" s="1"/>
      <c r="H1015"/>
    </row>
    <row r="1016" spans="4:8">
      <c r="D1016" s="1"/>
      <c r="E1016" s="1"/>
      <c r="F1016" s="1"/>
      <c r="G1016" s="1"/>
      <c r="H1016"/>
    </row>
    <row r="1017" spans="4:8">
      <c r="D1017" s="1"/>
      <c r="E1017" s="1"/>
      <c r="F1017" s="1"/>
      <c r="G1017" s="1"/>
      <c r="H1017"/>
    </row>
    <row r="1018" spans="4:8">
      <c r="D1018" s="1"/>
      <c r="E1018" s="1"/>
      <c r="F1018" s="1"/>
      <c r="G1018" s="1"/>
      <c r="H1018"/>
    </row>
    <row r="1019" spans="4:8">
      <c r="D1019" s="1"/>
      <c r="E1019" s="1"/>
      <c r="F1019" s="1"/>
      <c r="G1019" s="1"/>
      <c r="H1019"/>
    </row>
    <row r="1020" spans="4:8">
      <c r="D1020" s="1"/>
      <c r="E1020" s="1"/>
      <c r="F1020" s="1"/>
      <c r="G1020" s="1"/>
      <c r="H1020"/>
    </row>
    <row r="1021" spans="4:8">
      <c r="D1021" s="1"/>
      <c r="E1021" s="1"/>
      <c r="F1021" s="1"/>
      <c r="G1021" s="1"/>
      <c r="H1021"/>
    </row>
    <row r="1022" spans="4:8">
      <c r="D1022" s="1"/>
      <c r="E1022" s="1"/>
      <c r="F1022" s="1"/>
      <c r="G1022" s="1"/>
      <c r="H1022"/>
    </row>
    <row r="1023" spans="4:8">
      <c r="D1023" s="1"/>
      <c r="E1023" s="1"/>
      <c r="F1023" s="1"/>
      <c r="G1023" s="1"/>
      <c r="H1023"/>
    </row>
    <row r="1024" spans="4:8">
      <c r="D1024" s="1"/>
      <c r="E1024" s="1"/>
      <c r="F1024" s="1"/>
      <c r="G1024" s="1"/>
      <c r="H1024"/>
    </row>
    <row r="1025" spans="4:8">
      <c r="D1025" s="1"/>
      <c r="E1025" s="1"/>
      <c r="F1025" s="1"/>
      <c r="G1025" s="1"/>
      <c r="H1025"/>
    </row>
    <row r="1026" spans="4:8">
      <c r="D1026" s="1"/>
      <c r="E1026" s="1"/>
      <c r="F1026" s="1"/>
      <c r="G1026" s="1"/>
      <c r="H1026"/>
    </row>
    <row r="1027" spans="4:8">
      <c r="D1027" s="1"/>
      <c r="E1027" s="1"/>
      <c r="F1027" s="1"/>
      <c r="G1027" s="1"/>
      <c r="H1027"/>
    </row>
    <row r="1028" spans="4:8">
      <c r="D1028" s="1"/>
      <c r="E1028" s="1"/>
      <c r="F1028" s="1"/>
      <c r="G1028" s="1"/>
      <c r="H1028"/>
    </row>
    <row r="1029" spans="4:8">
      <c r="D1029" s="1"/>
      <c r="E1029" s="1"/>
      <c r="F1029" s="1"/>
      <c r="G1029" s="1"/>
      <c r="H1029"/>
    </row>
    <row r="1030" spans="4:8">
      <c r="D1030" s="1"/>
      <c r="E1030" s="1"/>
      <c r="F1030" s="1"/>
      <c r="G1030" s="1"/>
      <c r="H1030"/>
    </row>
    <row r="1031" spans="4:8">
      <c r="D1031" s="1"/>
      <c r="E1031" s="1"/>
      <c r="F1031" s="1"/>
      <c r="G1031" s="1"/>
      <c r="H1031"/>
    </row>
    <row r="1032" spans="4:8">
      <c r="D1032" s="1"/>
      <c r="E1032" s="1"/>
      <c r="F1032" s="1"/>
      <c r="G1032" s="1"/>
      <c r="H1032"/>
    </row>
    <row r="1033" spans="4:8">
      <c r="D1033" s="1"/>
      <c r="E1033" s="1"/>
      <c r="F1033" s="1"/>
      <c r="G1033" s="1"/>
      <c r="H1033"/>
    </row>
    <row r="1034" spans="4:8">
      <c r="D1034" s="1"/>
      <c r="E1034" s="1"/>
      <c r="F1034" s="1"/>
      <c r="G1034" s="1"/>
      <c r="H1034"/>
    </row>
    <row r="1035" spans="4:8">
      <c r="D1035" s="1"/>
      <c r="E1035" s="1"/>
      <c r="F1035" s="1"/>
      <c r="G1035" s="1"/>
      <c r="H1035"/>
    </row>
    <row r="1036" spans="4:8">
      <c r="D1036" s="1"/>
      <c r="E1036" s="1"/>
      <c r="F1036" s="1"/>
      <c r="G1036" s="1"/>
      <c r="H1036"/>
    </row>
    <row r="1037" spans="4:8">
      <c r="D1037" s="1"/>
      <c r="E1037" s="1"/>
      <c r="F1037" s="1"/>
      <c r="G1037" s="1"/>
      <c r="H1037"/>
    </row>
    <row r="1038" spans="4:8">
      <c r="D1038" s="1"/>
      <c r="E1038" s="1"/>
      <c r="F1038" s="1"/>
      <c r="G1038" s="1"/>
      <c r="H1038"/>
    </row>
    <row r="1039" spans="4:8">
      <c r="D1039" s="1"/>
      <c r="E1039" s="1"/>
      <c r="F1039" s="1"/>
      <c r="G1039" s="1"/>
      <c r="H1039"/>
    </row>
    <row r="1040" spans="4:8">
      <c r="D1040" s="1"/>
      <c r="E1040" s="1"/>
      <c r="F1040" s="1"/>
      <c r="G1040" s="1"/>
      <c r="H1040"/>
    </row>
    <row r="1041" spans="4:8">
      <c r="D1041" s="1"/>
      <c r="E1041" s="1"/>
      <c r="F1041" s="1"/>
      <c r="G1041" s="1"/>
      <c r="H1041"/>
    </row>
    <row r="1042" spans="4:8">
      <c r="D1042" s="1"/>
      <c r="E1042" s="1"/>
      <c r="F1042" s="1"/>
      <c r="G1042" s="1"/>
      <c r="H1042"/>
    </row>
    <row r="1043" spans="4:8">
      <c r="D1043" s="1"/>
      <c r="E1043" s="1"/>
      <c r="F1043" s="1"/>
      <c r="G1043" s="1"/>
      <c r="H1043"/>
    </row>
    <row r="1044" spans="4:8">
      <c r="D1044" s="1"/>
      <c r="E1044" s="1"/>
      <c r="F1044" s="1"/>
      <c r="G1044" s="1"/>
      <c r="H1044"/>
    </row>
    <row r="1045" spans="4:8">
      <c r="D1045" s="1"/>
      <c r="E1045" s="1"/>
      <c r="F1045" s="1"/>
      <c r="G1045" s="1"/>
      <c r="H1045"/>
    </row>
    <row r="1046" spans="4:8">
      <c r="D1046" s="1"/>
      <c r="E1046" s="1"/>
      <c r="F1046" s="1"/>
      <c r="G1046" s="1"/>
      <c r="H1046"/>
    </row>
    <row r="1047" spans="4:8">
      <c r="D1047" s="1"/>
      <c r="E1047" s="1"/>
      <c r="F1047" s="1"/>
      <c r="G1047" s="1"/>
      <c r="H1047"/>
    </row>
    <row r="1048" spans="4:8">
      <c r="D1048" s="1"/>
      <c r="E1048" s="1"/>
      <c r="F1048" s="1"/>
      <c r="G1048" s="1"/>
      <c r="H1048"/>
    </row>
    <row r="1049" spans="4:8">
      <c r="D1049" s="1"/>
      <c r="E1049" s="1"/>
      <c r="F1049" s="1"/>
      <c r="G1049" s="1"/>
      <c r="H1049"/>
    </row>
    <row r="1050" spans="4:8">
      <c r="D1050" s="1"/>
      <c r="E1050" s="1"/>
      <c r="F1050" s="1"/>
      <c r="G1050" s="1"/>
      <c r="H1050"/>
    </row>
    <row r="1051" spans="4:8">
      <c r="D1051" s="1"/>
      <c r="E1051" s="1"/>
      <c r="F1051" s="1"/>
      <c r="G1051" s="1"/>
      <c r="H1051"/>
    </row>
    <row r="1052" spans="4:8">
      <c r="D1052" s="1"/>
      <c r="E1052" s="1"/>
      <c r="F1052" s="1"/>
      <c r="G1052" s="1"/>
      <c r="H1052"/>
    </row>
    <row r="1053" spans="4:8">
      <c r="D1053" s="1"/>
      <c r="E1053" s="1"/>
      <c r="F1053" s="1"/>
      <c r="G1053" s="1"/>
      <c r="H1053"/>
    </row>
    <row r="1054" spans="4:8">
      <c r="D1054" s="1"/>
      <c r="E1054" s="1"/>
      <c r="F1054" s="1"/>
      <c r="G1054" s="1"/>
      <c r="H1054"/>
    </row>
    <row r="1055" spans="4:8">
      <c r="D1055" s="1"/>
      <c r="E1055" s="1"/>
      <c r="F1055" s="1"/>
      <c r="G1055" s="1"/>
      <c r="H1055"/>
    </row>
    <row r="1056" spans="4:8">
      <c r="D1056" s="1"/>
      <c r="E1056" s="1"/>
      <c r="F1056" s="1"/>
      <c r="G1056" s="1"/>
      <c r="H1056"/>
    </row>
    <row r="1057" spans="4:8">
      <c r="D1057" s="1"/>
      <c r="E1057" s="1"/>
      <c r="F1057" s="1"/>
      <c r="G1057" s="1"/>
      <c r="H1057"/>
    </row>
    <row r="1058" spans="4:8">
      <c r="D1058" s="1"/>
      <c r="E1058" s="1"/>
      <c r="F1058" s="1"/>
      <c r="G1058" s="1"/>
      <c r="H1058"/>
    </row>
    <row r="1059" spans="4:8">
      <c r="D1059" s="1"/>
      <c r="E1059" s="1"/>
      <c r="F1059" s="1"/>
      <c r="G1059" s="1"/>
      <c r="H1059"/>
    </row>
    <row r="1060" spans="4:8">
      <c r="D1060" s="1"/>
      <c r="E1060" s="1"/>
      <c r="F1060" s="1"/>
      <c r="G1060" s="1"/>
      <c r="H1060"/>
    </row>
    <row r="1061" spans="4:8">
      <c r="D1061" s="1"/>
      <c r="E1061" s="1"/>
      <c r="F1061" s="1"/>
      <c r="G1061" s="1"/>
      <c r="H1061"/>
    </row>
    <row r="1062" spans="4:8">
      <c r="D1062" s="1"/>
      <c r="E1062" s="1"/>
      <c r="F1062" s="1"/>
      <c r="G1062" s="1"/>
      <c r="H1062"/>
    </row>
    <row r="1063" spans="4:8">
      <c r="D1063" s="1"/>
      <c r="E1063" s="1"/>
      <c r="F1063" s="1"/>
      <c r="G1063" s="1"/>
      <c r="H1063"/>
    </row>
    <row r="1064" spans="4:8">
      <c r="D1064" s="1"/>
      <c r="E1064" s="1"/>
      <c r="F1064" s="1"/>
      <c r="G1064" s="1"/>
      <c r="H1064"/>
    </row>
    <row r="1065" spans="4:8">
      <c r="D1065" s="1"/>
      <c r="E1065" s="1"/>
      <c r="F1065" s="1"/>
      <c r="G1065" s="1"/>
      <c r="H1065"/>
    </row>
    <row r="1066" spans="4:8">
      <c r="D1066" s="1"/>
      <c r="E1066" s="1"/>
      <c r="F1066" s="1"/>
      <c r="G1066" s="1"/>
      <c r="H1066"/>
    </row>
    <row r="1067" spans="4:8">
      <c r="D1067" s="1"/>
      <c r="E1067" s="1"/>
      <c r="F1067" s="1"/>
      <c r="G1067" s="1"/>
      <c r="H1067"/>
    </row>
    <row r="1068" spans="4:8">
      <c r="D1068" s="1"/>
      <c r="E1068" s="1"/>
      <c r="F1068" s="1"/>
      <c r="G1068" s="1"/>
      <c r="H1068"/>
    </row>
    <row r="1069" spans="4:8">
      <c r="D1069" s="1"/>
      <c r="E1069" s="1"/>
      <c r="F1069" s="1"/>
      <c r="G1069" s="1"/>
      <c r="H1069"/>
    </row>
    <row r="1070" spans="4:8">
      <c r="D1070" s="1"/>
      <c r="E1070" s="1"/>
      <c r="F1070" s="1"/>
      <c r="G1070" s="1"/>
      <c r="H1070"/>
    </row>
    <row r="1071" spans="4:8">
      <c r="D1071" s="1"/>
      <c r="E1071" s="1"/>
      <c r="F1071" s="1"/>
      <c r="G1071" s="1"/>
      <c r="H1071"/>
    </row>
    <row r="1072" spans="4:8">
      <c r="D1072" s="1"/>
      <c r="E1072" s="1"/>
      <c r="F1072" s="1"/>
      <c r="G1072" s="1"/>
      <c r="H1072"/>
    </row>
    <row r="1073" spans="4:8">
      <c r="D1073" s="1"/>
      <c r="E1073" s="1"/>
      <c r="F1073" s="1"/>
      <c r="G1073" s="1"/>
      <c r="H1073"/>
    </row>
    <row r="1074" spans="4:8">
      <c r="D1074" s="1"/>
      <c r="E1074" s="1"/>
      <c r="F1074" s="1"/>
      <c r="G1074" s="1"/>
      <c r="H1074"/>
    </row>
    <row r="1075" spans="4:8">
      <c r="D1075" s="1"/>
      <c r="E1075" s="1"/>
      <c r="F1075" s="1"/>
      <c r="G1075" s="1"/>
      <c r="H1075"/>
    </row>
    <row r="1076" spans="4:8">
      <c r="D1076" s="1"/>
      <c r="E1076" s="1"/>
      <c r="F1076" s="1"/>
      <c r="G1076" s="1"/>
      <c r="H1076"/>
    </row>
    <row r="1077" spans="4:8">
      <c r="D1077" s="1"/>
      <c r="E1077" s="1"/>
      <c r="F1077" s="1"/>
      <c r="G1077" s="1"/>
      <c r="H1077"/>
    </row>
    <row r="1078" spans="4:8">
      <c r="D1078" s="1"/>
      <c r="E1078" s="1"/>
      <c r="F1078" s="1"/>
      <c r="G1078" s="1"/>
      <c r="H1078"/>
    </row>
    <row r="1079" spans="4:8">
      <c r="D1079" s="1"/>
      <c r="E1079" s="1"/>
      <c r="F1079" s="1"/>
      <c r="G1079" s="1"/>
      <c r="H1079"/>
    </row>
    <row r="1080" spans="4:8">
      <c r="D1080" s="1"/>
      <c r="E1080" s="1"/>
      <c r="F1080" s="1"/>
      <c r="G1080" s="1"/>
      <c r="H1080"/>
    </row>
    <row r="1081" spans="4:8">
      <c r="D1081" s="1"/>
      <c r="E1081" s="1"/>
      <c r="F1081" s="1"/>
      <c r="G1081" s="1"/>
      <c r="H1081"/>
    </row>
    <row r="1082" spans="4:8">
      <c r="D1082" s="1"/>
      <c r="E1082" s="1"/>
      <c r="F1082" s="1"/>
      <c r="G1082" s="1"/>
      <c r="H1082"/>
    </row>
    <row r="1083" spans="4:8">
      <c r="D1083" s="1"/>
      <c r="E1083" s="1"/>
      <c r="F1083" s="1"/>
      <c r="G1083" s="1"/>
      <c r="H1083"/>
    </row>
    <row r="1084" spans="4:8">
      <c r="D1084" s="1"/>
      <c r="E1084" s="1"/>
      <c r="F1084" s="1"/>
      <c r="G1084" s="1"/>
      <c r="H1084"/>
    </row>
    <row r="1085" spans="4:8">
      <c r="D1085" s="1"/>
      <c r="E1085" s="1"/>
      <c r="F1085" s="1"/>
      <c r="G1085" s="1"/>
      <c r="H1085"/>
    </row>
    <row r="1086" spans="4:8">
      <c r="D1086" s="1"/>
      <c r="E1086" s="1"/>
      <c r="F1086" s="1"/>
      <c r="G1086" s="1"/>
      <c r="H1086"/>
    </row>
    <row r="1087" spans="4:8">
      <c r="D1087" s="1"/>
      <c r="E1087" s="1"/>
      <c r="F1087" s="1"/>
      <c r="G1087" s="1"/>
      <c r="H1087"/>
    </row>
    <row r="1088" spans="4:8">
      <c r="D1088" s="1"/>
      <c r="E1088" s="1"/>
      <c r="F1088" s="1"/>
      <c r="G1088" s="1"/>
      <c r="H1088"/>
    </row>
    <row r="1089" spans="4:8">
      <c r="D1089" s="1"/>
      <c r="E1089" s="1"/>
      <c r="F1089" s="1"/>
      <c r="G1089" s="1"/>
      <c r="H1089"/>
    </row>
    <row r="1090" spans="4:8">
      <c r="D1090" s="1"/>
      <c r="E1090" s="1"/>
      <c r="F1090" s="1"/>
      <c r="G1090" s="1"/>
      <c r="H1090"/>
    </row>
    <row r="1091" spans="4:8">
      <c r="D1091" s="1"/>
      <c r="E1091" s="1"/>
      <c r="F1091" s="1"/>
      <c r="G1091" s="1"/>
      <c r="H1091"/>
    </row>
    <row r="1092" spans="4:8">
      <c r="D1092" s="1"/>
      <c r="E1092" s="1"/>
      <c r="F1092" s="1"/>
      <c r="G1092" s="1"/>
      <c r="H1092"/>
    </row>
    <row r="1093" spans="4:8">
      <c r="D1093" s="1"/>
      <c r="E1093" s="1"/>
      <c r="F1093" s="1"/>
      <c r="G1093" s="1"/>
      <c r="H1093"/>
    </row>
    <row r="1094" spans="4:8">
      <c r="D1094" s="1"/>
      <c r="E1094" s="1"/>
      <c r="F1094" s="1"/>
      <c r="G1094" s="1"/>
      <c r="H1094"/>
    </row>
    <row r="1095" spans="4:8">
      <c r="D1095" s="1"/>
      <c r="E1095" s="1"/>
      <c r="F1095" s="1"/>
      <c r="G1095" s="1"/>
      <c r="H1095"/>
    </row>
    <row r="1096" spans="4:8">
      <c r="D1096" s="1"/>
      <c r="E1096" s="1"/>
      <c r="F1096" s="1"/>
      <c r="G1096" s="1"/>
      <c r="H1096"/>
    </row>
    <row r="1097" spans="4:8">
      <c r="D1097" s="1"/>
      <c r="E1097" s="1"/>
      <c r="F1097" s="1"/>
      <c r="G1097" s="1"/>
      <c r="H1097"/>
    </row>
    <row r="1098" spans="4:8">
      <c r="D1098" s="1"/>
      <c r="E1098" s="1"/>
      <c r="F1098" s="1"/>
      <c r="G1098" s="1"/>
      <c r="H1098"/>
    </row>
    <row r="1099" spans="4:8">
      <c r="D1099" s="1"/>
      <c r="E1099" s="1"/>
      <c r="F1099" s="1"/>
      <c r="G1099" s="1"/>
      <c r="H1099"/>
    </row>
    <row r="1100" spans="4:8">
      <c r="D1100" s="1"/>
      <c r="E1100" s="1"/>
      <c r="F1100" s="1"/>
      <c r="G1100" s="1"/>
      <c r="H1100"/>
    </row>
    <row r="1101" spans="4:8">
      <c r="D1101" s="1"/>
      <c r="E1101" s="1"/>
      <c r="F1101" s="1"/>
      <c r="G1101" s="1"/>
      <c r="H1101"/>
    </row>
    <row r="1102" spans="4:8">
      <c r="D1102" s="1"/>
      <c r="E1102" s="1"/>
      <c r="F1102" s="1"/>
      <c r="G1102" s="1"/>
      <c r="H1102"/>
    </row>
    <row r="1103" spans="4:8">
      <c r="D1103" s="1"/>
      <c r="E1103" s="1"/>
      <c r="F1103" s="1"/>
      <c r="G1103" s="1"/>
      <c r="H1103"/>
    </row>
    <row r="1104" spans="4:8">
      <c r="D1104" s="1"/>
      <c r="E1104" s="1"/>
      <c r="F1104" s="1"/>
      <c r="G1104" s="1"/>
      <c r="H1104"/>
    </row>
    <row r="1105" spans="4:8">
      <c r="D1105" s="1"/>
      <c r="E1105" s="1"/>
      <c r="F1105" s="1"/>
      <c r="G1105" s="1"/>
      <c r="H1105"/>
    </row>
    <row r="1106" spans="4:8">
      <c r="D1106" s="1"/>
      <c r="E1106" s="1"/>
      <c r="F1106" s="1"/>
      <c r="G1106" s="1"/>
      <c r="H1106"/>
    </row>
    <row r="1107" spans="4:8">
      <c r="D1107" s="1"/>
      <c r="E1107" s="1"/>
      <c r="F1107" s="1"/>
      <c r="G1107" s="1"/>
      <c r="H1107"/>
    </row>
    <row r="1108" spans="4:8">
      <c r="D1108" s="1"/>
      <c r="E1108" s="1"/>
      <c r="F1108" s="1"/>
      <c r="G1108" s="1"/>
      <c r="H1108"/>
    </row>
    <row r="1109" spans="4:8">
      <c r="D1109" s="1"/>
      <c r="E1109" s="1"/>
      <c r="F1109" s="1"/>
      <c r="G1109" s="1"/>
      <c r="H1109"/>
    </row>
    <row r="1110" spans="4:8">
      <c r="D1110" s="1"/>
      <c r="E1110" s="1"/>
      <c r="F1110" s="1"/>
      <c r="G1110" s="1"/>
      <c r="H1110"/>
    </row>
    <row r="1111" spans="4:8">
      <c r="D1111" s="1"/>
      <c r="E1111" s="1"/>
      <c r="F1111" s="1"/>
      <c r="G1111" s="1"/>
      <c r="H1111"/>
    </row>
    <row r="1112" spans="4:8">
      <c r="D1112" s="1"/>
      <c r="E1112" s="1"/>
      <c r="F1112" s="1"/>
      <c r="G1112" s="1"/>
      <c r="H1112"/>
    </row>
    <row r="1113" spans="4:8">
      <c r="D1113" s="1"/>
      <c r="E1113" s="1"/>
      <c r="F1113" s="1"/>
      <c r="G1113" s="1"/>
      <c r="H1113"/>
    </row>
    <row r="1114" spans="4:8">
      <c r="D1114" s="1"/>
      <c r="E1114" s="1"/>
      <c r="F1114" s="1"/>
      <c r="G1114" s="1"/>
      <c r="H1114"/>
    </row>
    <row r="1115" spans="4:8">
      <c r="D1115" s="1"/>
      <c r="E1115" s="1"/>
      <c r="F1115" s="1"/>
      <c r="G1115" s="1"/>
      <c r="H1115"/>
    </row>
    <row r="1116" spans="4:8">
      <c r="D1116" s="1"/>
      <c r="E1116" s="1"/>
      <c r="F1116" s="1"/>
      <c r="G1116" s="1"/>
      <c r="H1116"/>
    </row>
    <row r="1117" spans="4:8">
      <c r="D1117" s="1"/>
      <c r="E1117" s="1"/>
      <c r="F1117" s="1"/>
      <c r="G1117" s="1"/>
      <c r="H1117"/>
    </row>
    <row r="1118" spans="4:8">
      <c r="D1118" s="1"/>
      <c r="E1118" s="1"/>
      <c r="F1118" s="1"/>
      <c r="G1118" s="1"/>
      <c r="H1118"/>
    </row>
    <row r="1119" spans="4:8">
      <c r="D1119" s="1"/>
      <c r="E1119" s="1"/>
      <c r="F1119" s="1"/>
      <c r="G1119" s="1"/>
      <c r="H1119"/>
    </row>
    <row r="1120" spans="4:8">
      <c r="D1120" s="1"/>
      <c r="E1120" s="1"/>
      <c r="F1120" s="1"/>
      <c r="G1120" s="1"/>
      <c r="H1120"/>
    </row>
    <row r="1121" spans="4:8">
      <c r="D1121" s="1"/>
      <c r="E1121" s="1"/>
      <c r="F1121" s="1"/>
      <c r="G1121" s="1"/>
      <c r="H1121"/>
    </row>
    <row r="1122" spans="4:8">
      <c r="D1122" s="1"/>
      <c r="E1122" s="1"/>
      <c r="F1122" s="1"/>
      <c r="G1122" s="1"/>
      <c r="H1122"/>
    </row>
    <row r="1123" spans="4:8">
      <c r="D1123" s="1"/>
      <c r="E1123" s="1"/>
      <c r="F1123" s="1"/>
      <c r="G1123" s="1"/>
      <c r="H1123"/>
    </row>
    <row r="1124" spans="4:8">
      <c r="D1124" s="1"/>
      <c r="E1124" s="1"/>
      <c r="F1124" s="1"/>
      <c r="G1124" s="1"/>
      <c r="H1124"/>
    </row>
    <row r="1125" spans="4:8">
      <c r="D1125" s="1"/>
      <c r="E1125" s="1"/>
      <c r="F1125" s="1"/>
      <c r="G1125" s="1"/>
      <c r="H1125"/>
    </row>
    <row r="1126" spans="4:8">
      <c r="D1126" s="1"/>
      <c r="E1126" s="1"/>
      <c r="F1126" s="1"/>
      <c r="G1126" s="1"/>
      <c r="H1126"/>
    </row>
    <row r="1127" spans="4:8">
      <c r="D1127" s="1"/>
      <c r="E1127" s="1"/>
      <c r="F1127" s="1"/>
      <c r="G1127" s="1"/>
      <c r="H1127"/>
    </row>
    <row r="1128" spans="4:8">
      <c r="D1128" s="1"/>
      <c r="E1128" s="1"/>
      <c r="F1128" s="1"/>
      <c r="G1128" s="1"/>
      <c r="H1128"/>
    </row>
    <row r="1129" spans="4:8">
      <c r="D1129" s="1"/>
      <c r="E1129" s="1"/>
      <c r="F1129" s="1"/>
      <c r="G1129" s="1"/>
      <c r="H1129"/>
    </row>
    <row r="1130" spans="4:8">
      <c r="D1130" s="1"/>
      <c r="E1130" s="1"/>
      <c r="F1130" s="1"/>
      <c r="G1130" s="1"/>
      <c r="H1130"/>
    </row>
    <row r="1131" spans="4:8">
      <c r="D1131" s="1"/>
      <c r="E1131" s="1"/>
      <c r="F1131" s="1"/>
      <c r="G1131" s="1"/>
      <c r="H1131"/>
    </row>
    <row r="1132" spans="4:8">
      <c r="D1132" s="1"/>
      <c r="E1132" s="1"/>
      <c r="F1132" s="1"/>
      <c r="G1132" s="1"/>
      <c r="H1132"/>
    </row>
    <row r="1133" spans="4:8">
      <c r="D1133" s="1"/>
      <c r="E1133" s="1"/>
      <c r="F1133" s="1"/>
      <c r="G1133" s="1"/>
      <c r="H1133"/>
    </row>
    <row r="1134" spans="4:8">
      <c r="D1134" s="1"/>
      <c r="E1134" s="1"/>
      <c r="F1134" s="1"/>
      <c r="G1134" s="1"/>
      <c r="H1134"/>
    </row>
    <row r="1135" spans="4:8">
      <c r="D1135" s="1"/>
      <c r="E1135" s="1"/>
      <c r="F1135" s="1"/>
      <c r="G1135" s="1"/>
      <c r="H1135"/>
    </row>
    <row r="1136" spans="4:8">
      <c r="D1136" s="1"/>
      <c r="E1136" s="1"/>
      <c r="F1136" s="1"/>
      <c r="G1136" s="1"/>
      <c r="H1136"/>
    </row>
    <row r="1137" spans="4:8">
      <c r="D1137" s="1"/>
      <c r="E1137" s="1"/>
      <c r="F1137" s="1"/>
      <c r="G1137" s="1"/>
      <c r="H1137"/>
    </row>
    <row r="1138" spans="4:8">
      <c r="D1138" s="1"/>
      <c r="E1138" s="1"/>
      <c r="F1138" s="1"/>
      <c r="G1138" s="1"/>
      <c r="H1138"/>
    </row>
    <row r="1139" spans="4:8">
      <c r="D1139" s="1"/>
      <c r="E1139" s="1"/>
      <c r="F1139" s="1"/>
      <c r="G1139" s="1"/>
      <c r="H1139"/>
    </row>
    <row r="1140" spans="4:8">
      <c r="D1140" s="1"/>
      <c r="E1140" s="1"/>
      <c r="F1140" s="1"/>
      <c r="G1140" s="1"/>
      <c r="H1140"/>
    </row>
    <row r="1141" spans="4:8">
      <c r="D1141" s="1"/>
      <c r="E1141" s="1"/>
      <c r="F1141" s="1"/>
      <c r="G1141" s="1"/>
      <c r="H1141"/>
    </row>
    <row r="1142" spans="4:8">
      <c r="D1142" s="1"/>
      <c r="E1142" s="1"/>
      <c r="F1142" s="1"/>
      <c r="G1142" s="1"/>
      <c r="H1142"/>
    </row>
    <row r="1143" spans="4:8">
      <c r="D1143" s="1"/>
      <c r="E1143" s="1"/>
      <c r="F1143" s="1"/>
      <c r="G1143" s="1"/>
      <c r="H1143"/>
    </row>
    <row r="1144" spans="4:8">
      <c r="D1144" s="1"/>
      <c r="E1144" s="1"/>
      <c r="F1144" s="1"/>
      <c r="G1144" s="1"/>
      <c r="H1144"/>
    </row>
    <row r="1145" spans="4:8">
      <c r="D1145" s="1"/>
      <c r="E1145" s="1"/>
      <c r="F1145" s="1"/>
      <c r="G1145" s="1"/>
      <c r="H1145"/>
    </row>
    <row r="1146" spans="4:8">
      <c r="D1146" s="1"/>
      <c r="E1146" s="1"/>
      <c r="F1146" s="1"/>
      <c r="G1146" s="1"/>
      <c r="H1146"/>
    </row>
    <row r="1147" spans="4:8">
      <c r="D1147" s="1"/>
      <c r="E1147" s="1"/>
      <c r="F1147" s="1"/>
      <c r="G1147" s="1"/>
      <c r="H1147"/>
    </row>
    <row r="1148" spans="4:8">
      <c r="D1148" s="1"/>
      <c r="E1148" s="1"/>
      <c r="F1148" s="1"/>
      <c r="G1148" s="1"/>
      <c r="H1148"/>
    </row>
    <row r="1149" spans="4:8">
      <c r="D1149" s="1"/>
      <c r="E1149" s="1"/>
      <c r="F1149" s="1"/>
      <c r="G1149" s="1"/>
      <c r="H1149"/>
    </row>
    <row r="1150" spans="4:8">
      <c r="D1150" s="1"/>
      <c r="E1150" s="1"/>
      <c r="F1150" s="1"/>
      <c r="G1150" s="1"/>
      <c r="H1150"/>
    </row>
    <row r="1151" spans="4:8">
      <c r="D1151" s="1"/>
      <c r="E1151" s="1"/>
      <c r="F1151" s="1"/>
      <c r="G1151" s="1"/>
      <c r="H1151"/>
    </row>
    <row r="1152" spans="4:8">
      <c r="D1152" s="1"/>
      <c r="E1152" s="1"/>
      <c r="F1152" s="1"/>
      <c r="G1152" s="1"/>
      <c r="H1152"/>
    </row>
    <row r="1153" spans="4:8">
      <c r="D1153" s="1"/>
      <c r="E1153" s="1"/>
      <c r="F1153" s="1"/>
      <c r="G1153" s="1"/>
      <c r="H1153"/>
    </row>
    <row r="1154" spans="4:8">
      <c r="D1154" s="1"/>
      <c r="E1154" s="1"/>
      <c r="F1154" s="1"/>
      <c r="G1154" s="1"/>
      <c r="H1154"/>
    </row>
    <row r="1155" spans="4:8">
      <c r="D1155" s="1"/>
      <c r="E1155" s="1"/>
      <c r="F1155" s="1"/>
      <c r="G1155" s="1"/>
      <c r="H1155"/>
    </row>
    <row r="1156" spans="4:8">
      <c r="D1156" s="1"/>
      <c r="E1156" s="1"/>
      <c r="F1156" s="1"/>
      <c r="G1156" s="1"/>
      <c r="H1156"/>
    </row>
    <row r="1157" spans="4:8">
      <c r="D1157" s="1"/>
      <c r="E1157" s="1"/>
      <c r="F1157" s="1"/>
      <c r="G1157" s="1"/>
      <c r="H1157"/>
    </row>
    <row r="1158" spans="4:8">
      <c r="D1158" s="1"/>
      <c r="E1158" s="1"/>
      <c r="F1158" s="1"/>
      <c r="G1158" s="1"/>
      <c r="H1158"/>
    </row>
    <row r="1159" spans="4:8">
      <c r="D1159" s="1"/>
      <c r="E1159" s="1"/>
      <c r="F1159" s="1"/>
      <c r="G1159" s="1"/>
      <c r="H1159"/>
    </row>
    <row r="1160" spans="4:8">
      <c r="D1160" s="1"/>
      <c r="E1160" s="1"/>
      <c r="F1160" s="1"/>
      <c r="G1160" s="1"/>
      <c r="H1160"/>
    </row>
    <row r="1161" spans="4:8">
      <c r="D1161" s="1"/>
      <c r="E1161" s="1"/>
      <c r="F1161" s="1"/>
      <c r="G1161" s="1"/>
      <c r="H1161"/>
    </row>
    <row r="1162" spans="4:8">
      <c r="D1162" s="1"/>
      <c r="E1162" s="1"/>
      <c r="F1162" s="1"/>
      <c r="G1162" s="1"/>
      <c r="H1162"/>
    </row>
    <row r="1163" spans="4:8">
      <c r="D1163" s="1"/>
      <c r="E1163" s="1"/>
      <c r="F1163" s="1"/>
      <c r="G1163" s="1"/>
      <c r="H1163"/>
    </row>
    <row r="1164" spans="4:8">
      <c r="D1164" s="1"/>
      <c r="E1164" s="1"/>
      <c r="F1164" s="1"/>
      <c r="G1164" s="1"/>
      <c r="H1164"/>
    </row>
    <row r="1165" spans="4:8">
      <c r="D1165" s="1"/>
      <c r="E1165" s="1"/>
      <c r="F1165" s="1"/>
      <c r="G1165" s="1"/>
      <c r="H1165"/>
    </row>
    <row r="1166" spans="4:8">
      <c r="D1166" s="1"/>
      <c r="E1166" s="1"/>
      <c r="F1166" s="1"/>
      <c r="G1166" s="1"/>
      <c r="H1166"/>
    </row>
    <row r="1167" spans="4:8">
      <c r="D1167" s="1"/>
      <c r="E1167" s="1"/>
      <c r="F1167" s="1"/>
      <c r="G1167" s="1"/>
      <c r="H1167"/>
    </row>
    <row r="1168" spans="4:8">
      <c r="D1168" s="1"/>
      <c r="E1168" s="1"/>
      <c r="F1168" s="1"/>
      <c r="G1168" s="1"/>
      <c r="H1168"/>
    </row>
    <row r="1169" spans="4:8">
      <c r="D1169" s="1"/>
      <c r="E1169" s="1"/>
      <c r="F1169" s="1"/>
      <c r="G1169" s="1"/>
      <c r="H1169"/>
    </row>
    <row r="1170" spans="4:8">
      <c r="D1170" s="1"/>
      <c r="E1170" s="1"/>
      <c r="F1170" s="1"/>
      <c r="G1170" s="1"/>
      <c r="H1170"/>
    </row>
    <row r="1171" spans="4:8">
      <c r="D1171" s="1"/>
      <c r="E1171" s="1"/>
      <c r="F1171" s="1"/>
      <c r="G1171" s="1"/>
      <c r="H1171"/>
    </row>
    <row r="1172" spans="4:8">
      <c r="D1172" s="1"/>
      <c r="E1172" s="1"/>
      <c r="F1172" s="1"/>
      <c r="G1172" s="1"/>
      <c r="H1172"/>
    </row>
    <row r="1173" spans="4:8">
      <c r="D1173" s="1"/>
      <c r="E1173" s="1"/>
      <c r="F1173" s="1"/>
      <c r="G1173" s="1"/>
      <c r="H1173"/>
    </row>
    <row r="1174" spans="4:8">
      <c r="D1174" s="1"/>
      <c r="E1174" s="1"/>
      <c r="F1174" s="1"/>
      <c r="G1174" s="1"/>
      <c r="H1174"/>
    </row>
    <row r="1175" spans="4:8">
      <c r="D1175" s="1"/>
      <c r="E1175" s="1"/>
      <c r="F1175" s="1"/>
      <c r="G1175" s="1"/>
      <c r="H1175"/>
    </row>
    <row r="1176" spans="4:8">
      <c r="D1176" s="1"/>
      <c r="E1176" s="1"/>
      <c r="F1176" s="1"/>
      <c r="G1176" s="1"/>
      <c r="H1176"/>
    </row>
    <row r="1177" spans="4:8">
      <c r="D1177" s="1"/>
      <c r="E1177" s="1"/>
      <c r="F1177" s="1"/>
      <c r="G1177" s="1"/>
      <c r="H1177"/>
    </row>
    <row r="1178" spans="4:8">
      <c r="D1178" s="1"/>
      <c r="E1178" s="1"/>
      <c r="F1178" s="1"/>
      <c r="G1178" s="1"/>
      <c r="H1178"/>
    </row>
    <row r="1179" spans="4:8">
      <c r="D1179" s="1"/>
      <c r="E1179" s="1"/>
      <c r="F1179" s="1"/>
      <c r="G1179" s="1"/>
      <c r="H1179"/>
    </row>
    <row r="1180" spans="4:8">
      <c r="D1180" s="1"/>
      <c r="E1180" s="1"/>
      <c r="F1180" s="1"/>
      <c r="G1180" s="1"/>
      <c r="H1180"/>
    </row>
    <row r="1181" spans="4:8">
      <c r="D1181" s="1"/>
      <c r="E1181" s="1"/>
      <c r="F1181" s="1"/>
      <c r="G1181" s="1"/>
      <c r="H1181"/>
    </row>
    <row r="1182" spans="4:8">
      <c r="D1182" s="1"/>
      <c r="E1182" s="1"/>
      <c r="F1182" s="1"/>
      <c r="G1182" s="1"/>
      <c r="H1182"/>
    </row>
    <row r="1183" spans="4:8">
      <c r="D1183" s="1"/>
      <c r="E1183" s="1"/>
      <c r="F1183" s="1"/>
      <c r="G1183" s="1"/>
      <c r="H1183"/>
    </row>
    <row r="1184" spans="4:8">
      <c r="D1184" s="1"/>
      <c r="E1184" s="1"/>
      <c r="F1184" s="1"/>
      <c r="G1184" s="1"/>
      <c r="H1184"/>
    </row>
    <row r="1185" spans="4:8">
      <c r="D1185" s="1"/>
      <c r="E1185" s="1"/>
      <c r="F1185" s="1"/>
      <c r="G1185" s="1"/>
      <c r="H1185"/>
    </row>
    <row r="1186" spans="4:8">
      <c r="D1186" s="1"/>
      <c r="E1186" s="1"/>
      <c r="F1186" s="1"/>
      <c r="G1186" s="1"/>
      <c r="H1186"/>
    </row>
    <row r="1187" spans="4:8">
      <c r="D1187" s="1"/>
      <c r="E1187" s="1"/>
      <c r="F1187" s="1"/>
      <c r="G1187" s="1"/>
      <c r="H1187"/>
    </row>
    <row r="1188" spans="4:8">
      <c r="D1188" s="1"/>
      <c r="E1188" s="1"/>
      <c r="F1188" s="1"/>
      <c r="G1188" s="1"/>
      <c r="H1188"/>
    </row>
    <row r="1189" spans="4:8">
      <c r="D1189" s="1"/>
      <c r="E1189" s="1"/>
      <c r="F1189" s="1"/>
      <c r="G1189" s="1"/>
      <c r="H1189"/>
    </row>
    <row r="1190" spans="4:8">
      <c r="D1190" s="1"/>
      <c r="E1190" s="1"/>
      <c r="F1190" s="1"/>
      <c r="G1190" s="1"/>
      <c r="H1190"/>
    </row>
    <row r="1191" spans="4:8">
      <c r="D1191" s="1"/>
      <c r="E1191" s="1"/>
      <c r="F1191" s="1"/>
      <c r="G1191" s="1"/>
      <c r="H1191"/>
    </row>
    <row r="1192" spans="4:8">
      <c r="D1192" s="1"/>
      <c r="E1192" s="1"/>
      <c r="F1192" s="1"/>
      <c r="G1192" s="1"/>
      <c r="H1192"/>
    </row>
    <row r="1193" spans="4:8">
      <c r="D1193" s="1"/>
      <c r="E1193" s="1"/>
      <c r="F1193" s="1"/>
      <c r="G1193" s="1"/>
      <c r="H1193"/>
    </row>
    <row r="1194" spans="4:8">
      <c r="D1194" s="1"/>
      <c r="E1194" s="1"/>
      <c r="F1194" s="1"/>
      <c r="G1194" s="1"/>
      <c r="H1194"/>
    </row>
    <row r="1195" spans="4:8">
      <c r="D1195" s="1"/>
      <c r="E1195" s="1"/>
      <c r="F1195" s="1"/>
      <c r="G1195" s="1"/>
      <c r="H1195"/>
    </row>
    <row r="1196" spans="4:8">
      <c r="D1196" s="1"/>
      <c r="E1196" s="1"/>
      <c r="F1196" s="1"/>
      <c r="G1196" s="1"/>
      <c r="H1196"/>
    </row>
    <row r="1197" spans="4:8">
      <c r="D1197" s="1"/>
      <c r="E1197" s="1"/>
      <c r="F1197" s="1"/>
      <c r="G1197" s="1"/>
      <c r="H1197"/>
    </row>
    <row r="1198" spans="4:8">
      <c r="D1198" s="1"/>
      <c r="E1198" s="1"/>
      <c r="F1198" s="1"/>
      <c r="G1198" s="1"/>
      <c r="H1198"/>
    </row>
    <row r="1199" spans="4:8">
      <c r="D1199" s="1"/>
      <c r="E1199" s="1"/>
      <c r="F1199" s="1"/>
      <c r="G1199" s="1"/>
      <c r="H1199"/>
    </row>
    <row r="1200" spans="4:8">
      <c r="D1200" s="1"/>
      <c r="E1200" s="1"/>
      <c r="F1200" s="1"/>
      <c r="G1200" s="1"/>
      <c r="H1200"/>
    </row>
    <row r="1201" spans="4:8">
      <c r="D1201" s="1"/>
      <c r="E1201" s="1"/>
      <c r="F1201" s="1"/>
      <c r="G1201" s="1"/>
      <c r="H1201"/>
    </row>
    <row r="1202" spans="4:8">
      <c r="D1202" s="1"/>
      <c r="E1202" s="1"/>
      <c r="F1202" s="1"/>
      <c r="G1202" s="1"/>
      <c r="H1202"/>
    </row>
    <row r="1203" spans="4:8">
      <c r="D1203" s="1"/>
      <c r="E1203" s="1"/>
      <c r="F1203" s="1"/>
      <c r="G1203" s="1"/>
      <c r="H1203"/>
    </row>
    <row r="1204" spans="4:8">
      <c r="D1204" s="1"/>
      <c r="E1204" s="1"/>
      <c r="F1204" s="1"/>
      <c r="G1204" s="1"/>
      <c r="H1204"/>
    </row>
    <row r="1205" spans="4:8">
      <c r="D1205" s="1"/>
      <c r="E1205" s="1"/>
      <c r="F1205" s="1"/>
      <c r="G1205" s="1"/>
      <c r="H1205"/>
    </row>
    <row r="1206" spans="4:8">
      <c r="D1206" s="1"/>
      <c r="E1206" s="1"/>
      <c r="F1206" s="1"/>
      <c r="G1206" s="1"/>
      <c r="H1206"/>
    </row>
    <row r="1207" spans="4:8">
      <c r="D1207" s="1"/>
      <c r="E1207" s="1"/>
      <c r="F1207" s="1"/>
      <c r="G1207" s="1"/>
      <c r="H1207"/>
    </row>
    <row r="1208" spans="4:8">
      <c r="D1208" s="1"/>
      <c r="E1208" s="1"/>
      <c r="F1208" s="1"/>
      <c r="G1208" s="1"/>
      <c r="H1208"/>
    </row>
    <row r="1209" spans="4:8">
      <c r="D1209" s="1"/>
      <c r="E1209" s="1"/>
      <c r="F1209" s="1"/>
      <c r="G1209" s="1"/>
      <c r="H1209"/>
    </row>
    <row r="1210" spans="4:8">
      <c r="D1210" s="1"/>
      <c r="E1210" s="1"/>
      <c r="F1210" s="1"/>
      <c r="G1210" s="1"/>
      <c r="H1210"/>
    </row>
    <row r="1211" spans="4:8">
      <c r="D1211" s="1"/>
      <c r="E1211" s="1"/>
      <c r="F1211" s="1"/>
      <c r="G1211" s="1"/>
      <c r="H1211"/>
    </row>
    <row r="1212" spans="4:8">
      <c r="D1212" s="1"/>
      <c r="E1212" s="1"/>
      <c r="F1212" s="1"/>
      <c r="G1212" s="1"/>
      <c r="H1212"/>
    </row>
    <row r="1213" spans="4:8">
      <c r="D1213" s="1"/>
      <c r="E1213" s="1"/>
      <c r="F1213" s="1"/>
      <c r="G1213" s="1"/>
      <c r="H1213"/>
    </row>
    <row r="1214" spans="4:8">
      <c r="D1214" s="1"/>
      <c r="E1214" s="1"/>
      <c r="F1214" s="1"/>
      <c r="G1214" s="1"/>
      <c r="H1214"/>
    </row>
    <row r="1215" spans="4:8">
      <c r="D1215" s="1"/>
      <c r="E1215" s="1"/>
      <c r="F1215" s="1"/>
      <c r="G1215" s="1"/>
      <c r="H1215"/>
    </row>
    <row r="1216" spans="4:8">
      <c r="D1216" s="1"/>
      <c r="E1216" s="1"/>
      <c r="F1216" s="1"/>
      <c r="G1216" s="1"/>
      <c r="H1216"/>
    </row>
    <row r="1217" spans="4:8">
      <c r="D1217" s="1"/>
      <c r="E1217" s="1"/>
      <c r="F1217" s="1"/>
      <c r="G1217" s="1"/>
      <c r="H1217"/>
    </row>
    <row r="1218" spans="4:8">
      <c r="D1218" s="1"/>
      <c r="E1218" s="1"/>
      <c r="F1218" s="1"/>
      <c r="G1218" s="1"/>
      <c r="H1218"/>
    </row>
    <row r="1219" spans="4:8">
      <c r="D1219" s="1"/>
      <c r="E1219" s="1"/>
      <c r="F1219" s="1"/>
      <c r="G1219" s="1"/>
      <c r="H1219"/>
    </row>
    <row r="1220" spans="4:8">
      <c r="D1220" s="1"/>
      <c r="E1220" s="1"/>
      <c r="F1220" s="1"/>
      <c r="G1220" s="1"/>
      <c r="H1220"/>
    </row>
    <row r="1221" spans="4:8">
      <c r="D1221" s="1"/>
      <c r="E1221" s="1"/>
      <c r="F1221" s="1"/>
      <c r="G1221" s="1"/>
      <c r="H1221"/>
    </row>
    <row r="1222" spans="4:8">
      <c r="D1222" s="1"/>
      <c r="E1222" s="1"/>
      <c r="F1222" s="1"/>
      <c r="G1222" s="1"/>
      <c r="H1222"/>
    </row>
    <row r="1223" spans="4:8">
      <c r="D1223" s="1"/>
      <c r="E1223" s="1"/>
      <c r="F1223" s="1"/>
      <c r="G1223" s="1"/>
      <c r="H1223"/>
    </row>
    <row r="1224" spans="4:8">
      <c r="D1224" s="1"/>
      <c r="E1224" s="1"/>
      <c r="F1224" s="1"/>
      <c r="G1224" s="1"/>
      <c r="H1224"/>
    </row>
    <row r="1225" spans="4:8">
      <c r="D1225" s="1"/>
      <c r="E1225" s="1"/>
      <c r="F1225" s="1"/>
      <c r="G1225" s="1"/>
      <c r="H1225"/>
    </row>
    <row r="1226" spans="4:8">
      <c r="D1226" s="1"/>
      <c r="E1226" s="1"/>
      <c r="F1226" s="1"/>
      <c r="G1226" s="1"/>
      <c r="H1226"/>
    </row>
    <row r="1227" spans="4:8">
      <c r="D1227" s="1"/>
      <c r="E1227" s="1"/>
      <c r="F1227" s="1"/>
      <c r="G1227" s="1"/>
      <c r="H1227"/>
    </row>
    <row r="1228" spans="4:8">
      <c r="D1228" s="1"/>
      <c r="E1228" s="1"/>
      <c r="F1228" s="1"/>
      <c r="G1228" s="1"/>
      <c r="H1228"/>
    </row>
    <row r="1229" spans="4:8">
      <c r="D1229" s="1"/>
      <c r="E1229" s="1"/>
      <c r="F1229" s="1"/>
      <c r="G1229" s="1"/>
      <c r="H1229"/>
    </row>
    <row r="1230" spans="4:8">
      <c r="D1230" s="1"/>
      <c r="E1230" s="1"/>
      <c r="F1230" s="1"/>
      <c r="G1230" s="1"/>
      <c r="H1230"/>
    </row>
    <row r="1231" spans="4:8">
      <c r="D1231" s="1"/>
      <c r="E1231" s="1"/>
      <c r="F1231" s="1"/>
      <c r="G1231" s="1"/>
      <c r="H1231"/>
    </row>
    <row r="1232" spans="4:8">
      <c r="D1232" s="1"/>
      <c r="E1232" s="1"/>
      <c r="F1232" s="1"/>
      <c r="G1232" s="1"/>
      <c r="H1232"/>
    </row>
    <row r="1233" spans="4:8">
      <c r="D1233" s="1"/>
      <c r="E1233" s="1"/>
      <c r="F1233" s="1"/>
      <c r="G1233" s="1"/>
      <c r="H1233"/>
    </row>
    <row r="1234" spans="4:8">
      <c r="D1234" s="1"/>
      <c r="E1234" s="1"/>
      <c r="F1234" s="1"/>
      <c r="G1234" s="1"/>
      <c r="H1234"/>
    </row>
    <row r="1235" spans="4:8">
      <c r="D1235" s="1"/>
      <c r="E1235" s="1"/>
      <c r="F1235" s="1"/>
      <c r="G1235" s="1"/>
      <c r="H1235"/>
    </row>
    <row r="1236" spans="4:8">
      <c r="D1236" s="1"/>
      <c r="E1236" s="1"/>
      <c r="F1236" s="1"/>
      <c r="G1236" s="1"/>
      <c r="H1236"/>
    </row>
    <row r="1237" spans="4:8">
      <c r="D1237" s="1"/>
      <c r="E1237" s="1"/>
      <c r="F1237" s="1"/>
      <c r="G1237" s="1"/>
      <c r="H1237"/>
    </row>
    <row r="1238" spans="4:8">
      <c r="D1238" s="1"/>
      <c r="E1238" s="1"/>
      <c r="F1238" s="1"/>
      <c r="G1238" s="1"/>
      <c r="H1238"/>
    </row>
    <row r="1239" spans="4:8">
      <c r="D1239" s="1"/>
      <c r="E1239" s="1"/>
      <c r="F1239" s="1"/>
      <c r="G1239" s="1"/>
      <c r="H1239"/>
    </row>
    <row r="1240" spans="4:8">
      <c r="D1240" s="1"/>
      <c r="E1240" s="1"/>
      <c r="F1240" s="1"/>
      <c r="G1240" s="1"/>
      <c r="H1240"/>
    </row>
    <row r="1241" spans="4:8">
      <c r="D1241" s="1"/>
      <c r="E1241" s="1"/>
      <c r="F1241" s="1"/>
      <c r="G1241" s="1"/>
      <c r="H1241"/>
    </row>
    <row r="1242" spans="4:8">
      <c r="D1242" s="1"/>
      <c r="E1242" s="1"/>
      <c r="F1242" s="1"/>
      <c r="G1242" s="1"/>
      <c r="H1242"/>
    </row>
    <row r="1243" spans="4:8">
      <c r="D1243" s="1"/>
      <c r="E1243" s="1"/>
      <c r="F1243" s="1"/>
      <c r="G1243" s="1"/>
      <c r="H1243"/>
    </row>
    <row r="1244" spans="4:8">
      <c r="D1244" s="1"/>
      <c r="E1244" s="1"/>
      <c r="F1244" s="1"/>
      <c r="G1244" s="1"/>
      <c r="H1244"/>
    </row>
    <row r="1245" spans="4:8">
      <c r="D1245" s="1"/>
      <c r="E1245" s="1"/>
      <c r="F1245" s="1"/>
      <c r="G1245" s="1"/>
      <c r="H1245"/>
    </row>
    <row r="1246" spans="4:8">
      <c r="D1246" s="1"/>
      <c r="E1246" s="1"/>
      <c r="F1246" s="1"/>
      <c r="G1246" s="1"/>
      <c r="H1246"/>
    </row>
    <row r="1247" spans="4:8">
      <c r="D1247" s="1"/>
      <c r="E1247" s="1"/>
      <c r="F1247" s="1"/>
      <c r="G1247" s="1"/>
      <c r="H1247"/>
    </row>
    <row r="1248" spans="4:8">
      <c r="D1248" s="1"/>
      <c r="E1248" s="1"/>
      <c r="F1248" s="1"/>
      <c r="G1248" s="1"/>
      <c r="H1248"/>
    </row>
    <row r="1249" spans="4:8">
      <c r="D1249" s="1"/>
      <c r="E1249" s="1"/>
      <c r="F1249" s="1"/>
      <c r="G1249" s="1"/>
      <c r="H1249"/>
    </row>
    <row r="1250" spans="4:8">
      <c r="D1250" s="1"/>
      <c r="E1250" s="1"/>
      <c r="F1250" s="1"/>
      <c r="G1250" s="1"/>
      <c r="H1250"/>
    </row>
    <row r="1251" spans="4:8">
      <c r="D1251" s="1"/>
      <c r="E1251" s="1"/>
      <c r="F1251" s="1"/>
      <c r="G1251" s="1"/>
      <c r="H1251"/>
    </row>
    <row r="1252" spans="4:8">
      <c r="D1252" s="1"/>
      <c r="E1252" s="1"/>
      <c r="F1252" s="1"/>
      <c r="G1252" s="1"/>
      <c r="H1252"/>
    </row>
    <row r="1253" spans="4:8">
      <c r="D1253" s="1"/>
      <c r="E1253" s="1"/>
      <c r="F1253" s="1"/>
      <c r="G1253" s="1"/>
      <c r="H1253"/>
    </row>
    <row r="1254" spans="4:8">
      <c r="D1254" s="1"/>
      <c r="E1254" s="1"/>
      <c r="F1254" s="1"/>
      <c r="G1254" s="1"/>
      <c r="H1254"/>
    </row>
    <row r="1255" spans="4:8">
      <c r="D1255" s="1"/>
      <c r="E1255" s="1"/>
      <c r="F1255" s="1"/>
      <c r="G1255" s="1"/>
      <c r="H1255"/>
    </row>
    <row r="1256" spans="4:8">
      <c r="D1256" s="1"/>
      <c r="E1256" s="1"/>
      <c r="F1256" s="1"/>
      <c r="G1256" s="1"/>
      <c r="H1256"/>
    </row>
    <row r="1257" spans="4:8">
      <c r="D1257" s="1"/>
      <c r="E1257" s="1"/>
      <c r="F1257" s="1"/>
      <c r="G1257" s="1"/>
      <c r="H1257"/>
    </row>
    <row r="1258" spans="4:8">
      <c r="D1258" s="1"/>
      <c r="E1258" s="1"/>
      <c r="F1258" s="1"/>
      <c r="G1258" s="1"/>
      <c r="H1258"/>
    </row>
    <row r="1259" spans="4:8">
      <c r="D1259" s="1"/>
      <c r="E1259" s="1"/>
      <c r="F1259" s="1"/>
      <c r="G1259" s="1"/>
      <c r="H1259"/>
    </row>
    <row r="1260" spans="4:8">
      <c r="D1260" s="1"/>
      <c r="E1260" s="1"/>
      <c r="F1260" s="1"/>
      <c r="G1260" s="1"/>
      <c r="H1260"/>
    </row>
    <row r="1261" spans="4:8">
      <c r="D1261" s="1"/>
      <c r="E1261" s="1"/>
      <c r="F1261" s="1"/>
      <c r="G1261" s="1"/>
      <c r="H1261"/>
    </row>
    <row r="1262" spans="4:8">
      <c r="D1262" s="1"/>
      <c r="E1262" s="1"/>
      <c r="F1262" s="1"/>
      <c r="G1262" s="1"/>
      <c r="H1262"/>
    </row>
    <row r="1263" spans="4:8">
      <c r="D1263" s="1"/>
      <c r="E1263" s="1"/>
      <c r="F1263" s="1"/>
      <c r="G1263" s="1"/>
      <c r="H1263"/>
    </row>
    <row r="1264" spans="4:8">
      <c r="D1264" s="1"/>
      <c r="E1264" s="1"/>
      <c r="F1264" s="1"/>
      <c r="G1264" s="1"/>
      <c r="H1264"/>
    </row>
    <row r="1265" spans="4:8">
      <c r="D1265" s="1"/>
      <c r="E1265" s="1"/>
      <c r="F1265" s="1"/>
      <c r="G1265" s="1"/>
      <c r="H1265"/>
    </row>
    <row r="1266" spans="4:8">
      <c r="D1266" s="1"/>
      <c r="E1266" s="1"/>
      <c r="F1266" s="1"/>
      <c r="G1266" s="1"/>
      <c r="H1266"/>
    </row>
    <row r="1267" spans="4:8">
      <c r="D1267" s="1"/>
      <c r="E1267" s="1"/>
      <c r="F1267" s="1"/>
      <c r="G1267" s="1"/>
      <c r="H1267"/>
    </row>
    <row r="1268" spans="4:8">
      <c r="D1268" s="1"/>
      <c r="E1268" s="1"/>
      <c r="F1268" s="1"/>
      <c r="G1268" s="1"/>
      <c r="H1268"/>
    </row>
    <row r="1269" spans="4:8">
      <c r="D1269" s="1"/>
      <c r="E1269" s="1"/>
      <c r="F1269" s="1"/>
      <c r="G1269" s="1"/>
      <c r="H1269"/>
    </row>
    <row r="1270" spans="4:8">
      <c r="D1270" s="1"/>
      <c r="E1270" s="1"/>
      <c r="F1270" s="1"/>
      <c r="G1270" s="1"/>
      <c r="H1270"/>
    </row>
    <row r="1271" spans="4:8">
      <c r="D1271" s="1"/>
      <c r="E1271" s="1"/>
      <c r="F1271" s="1"/>
      <c r="G1271" s="1"/>
      <c r="H1271"/>
    </row>
    <row r="1272" spans="4:8">
      <c r="D1272" s="1"/>
      <c r="E1272" s="1"/>
      <c r="F1272" s="1"/>
      <c r="G1272" s="1"/>
      <c r="H1272"/>
    </row>
    <row r="1273" spans="4:8">
      <c r="D1273" s="1"/>
      <c r="E1273" s="1"/>
      <c r="F1273" s="1"/>
      <c r="G1273" s="1"/>
      <c r="H1273"/>
    </row>
    <row r="1274" spans="4:8">
      <c r="D1274" s="1"/>
      <c r="E1274" s="1"/>
      <c r="F1274" s="1"/>
      <c r="G1274" s="1"/>
      <c r="H1274"/>
    </row>
    <row r="1275" spans="4:8">
      <c r="D1275" s="1"/>
      <c r="E1275" s="1"/>
      <c r="F1275" s="1"/>
      <c r="G1275" s="1"/>
      <c r="H1275"/>
    </row>
    <row r="1276" spans="4:8">
      <c r="D1276" s="1"/>
      <c r="E1276" s="1"/>
      <c r="F1276" s="1"/>
      <c r="G1276" s="1"/>
      <c r="H1276"/>
    </row>
    <row r="1277" spans="4:8">
      <c r="D1277" s="1"/>
      <c r="E1277" s="1"/>
      <c r="F1277" s="1"/>
      <c r="G1277" s="1"/>
      <c r="H1277"/>
    </row>
    <row r="1278" spans="4:8">
      <c r="D1278" s="1"/>
      <c r="E1278" s="1"/>
      <c r="F1278" s="1"/>
      <c r="G1278" s="1"/>
      <c r="H1278"/>
    </row>
    <row r="1279" spans="4:8">
      <c r="D1279" s="1"/>
      <c r="E1279" s="1"/>
      <c r="F1279" s="1"/>
      <c r="G1279" s="1"/>
      <c r="H1279"/>
    </row>
    <row r="1280" spans="4:8">
      <c r="D1280" s="1"/>
      <c r="E1280" s="1"/>
      <c r="F1280" s="1"/>
      <c r="G1280" s="1"/>
      <c r="H1280"/>
    </row>
    <row r="1281" spans="4:8">
      <c r="D1281" s="1"/>
      <c r="E1281" s="1"/>
      <c r="F1281" s="1"/>
      <c r="G1281" s="1"/>
      <c r="H1281"/>
    </row>
    <row r="1282" spans="4:8">
      <c r="D1282" s="1"/>
      <c r="E1282" s="1"/>
      <c r="F1282" s="1"/>
      <c r="G1282" s="1"/>
      <c r="H1282"/>
    </row>
    <row r="1283" spans="4:8">
      <c r="D1283" s="1"/>
      <c r="E1283" s="1"/>
      <c r="F1283" s="1"/>
      <c r="G1283" s="1"/>
      <c r="H1283"/>
    </row>
    <row r="1284" spans="4:8">
      <c r="D1284" s="1"/>
      <c r="E1284" s="1"/>
      <c r="F1284" s="1"/>
      <c r="G1284" s="1"/>
      <c r="H1284"/>
    </row>
    <row r="1285" spans="4:8">
      <c r="D1285" s="1"/>
      <c r="E1285" s="1"/>
      <c r="F1285" s="1"/>
      <c r="G1285" s="1"/>
      <c r="H1285"/>
    </row>
    <row r="1286" spans="4:8">
      <c r="D1286" s="1"/>
      <c r="E1286" s="1"/>
      <c r="F1286" s="1"/>
      <c r="G1286" s="1"/>
      <c r="H1286"/>
    </row>
    <row r="1287" spans="4:8">
      <c r="D1287" s="1"/>
      <c r="E1287" s="1"/>
      <c r="F1287" s="1"/>
      <c r="G1287" s="1"/>
      <c r="H1287"/>
    </row>
    <row r="1288" spans="4:8">
      <c r="D1288" s="1"/>
      <c r="E1288" s="1"/>
      <c r="F1288" s="1"/>
      <c r="G1288" s="1"/>
      <c r="H1288"/>
    </row>
    <row r="1289" spans="4:8">
      <c r="D1289" s="1"/>
      <c r="E1289" s="1"/>
      <c r="F1289" s="1"/>
      <c r="G1289" s="1"/>
      <c r="H1289"/>
    </row>
    <row r="1290" spans="4:8">
      <c r="D1290" s="1"/>
      <c r="E1290" s="1"/>
      <c r="F1290" s="1"/>
      <c r="G1290" s="1"/>
      <c r="H1290"/>
    </row>
    <row r="1291" spans="4:8">
      <c r="D1291" s="1"/>
      <c r="E1291" s="1"/>
      <c r="F1291" s="1"/>
      <c r="G1291" s="1"/>
      <c r="H1291"/>
    </row>
    <row r="1292" spans="4:8">
      <c r="D1292" s="1"/>
      <c r="E1292" s="1"/>
      <c r="F1292" s="1"/>
      <c r="G1292" s="1"/>
      <c r="H1292"/>
    </row>
    <row r="1293" spans="4:8">
      <c r="D1293" s="1"/>
      <c r="E1293" s="1"/>
      <c r="F1293" s="1"/>
      <c r="G1293" s="1"/>
      <c r="H1293"/>
    </row>
    <row r="1294" spans="4:8">
      <c r="D1294" s="1"/>
      <c r="E1294" s="1"/>
      <c r="F1294" s="1"/>
      <c r="G1294" s="1"/>
      <c r="H1294"/>
    </row>
    <row r="1295" spans="4:8">
      <c r="D1295" s="1"/>
      <c r="E1295" s="1"/>
      <c r="F1295" s="1"/>
      <c r="G1295" s="1"/>
      <c r="H1295"/>
    </row>
    <row r="1296" spans="4:8">
      <c r="D1296" s="1"/>
      <c r="E1296" s="1"/>
      <c r="F1296" s="1"/>
      <c r="G1296" s="1"/>
      <c r="H1296"/>
    </row>
    <row r="1297" spans="4:8">
      <c r="D1297" s="1"/>
      <c r="E1297" s="1"/>
      <c r="F1297" s="1"/>
      <c r="G1297" s="1"/>
      <c r="H1297"/>
    </row>
    <row r="1298" spans="4:8">
      <c r="D1298" s="1"/>
      <c r="E1298" s="1"/>
      <c r="F1298" s="1"/>
      <c r="G1298" s="1"/>
      <c r="H1298"/>
    </row>
    <row r="1299" spans="4:8">
      <c r="D1299" s="1"/>
      <c r="E1299" s="1"/>
      <c r="F1299" s="1"/>
      <c r="G1299" s="1"/>
      <c r="H1299"/>
    </row>
    <row r="1300" spans="4:8">
      <c r="D1300" s="1"/>
      <c r="E1300" s="1"/>
      <c r="F1300" s="1"/>
      <c r="G1300" s="1"/>
      <c r="H1300"/>
    </row>
    <row r="1301" spans="4:8">
      <c r="D1301" s="1"/>
      <c r="E1301" s="1"/>
      <c r="F1301" s="1"/>
      <c r="G1301" s="1"/>
      <c r="H1301"/>
    </row>
    <row r="1302" spans="4:8">
      <c r="D1302" s="1"/>
      <c r="E1302" s="1"/>
      <c r="F1302" s="1"/>
      <c r="G1302" s="1"/>
      <c r="H1302"/>
    </row>
    <row r="1303" spans="4:8">
      <c r="D1303" s="1"/>
      <c r="E1303" s="1"/>
      <c r="F1303" s="1"/>
      <c r="G1303" s="1"/>
      <c r="H1303"/>
    </row>
    <row r="1304" spans="4:8">
      <c r="D1304" s="1"/>
      <c r="E1304" s="1"/>
      <c r="F1304" s="1"/>
      <c r="G1304" s="1"/>
      <c r="H1304"/>
    </row>
    <row r="1305" spans="4:8">
      <c r="D1305" s="1"/>
      <c r="E1305" s="1"/>
      <c r="F1305" s="1"/>
      <c r="G1305" s="1"/>
      <c r="H1305"/>
    </row>
    <row r="1306" spans="4:8">
      <c r="D1306" s="1"/>
      <c r="E1306" s="1"/>
      <c r="F1306" s="1"/>
      <c r="G1306" s="1"/>
      <c r="H1306"/>
    </row>
    <row r="1307" spans="4:8">
      <c r="D1307" s="1"/>
      <c r="E1307" s="1"/>
      <c r="F1307" s="1"/>
      <c r="G1307" s="1"/>
      <c r="H1307"/>
    </row>
    <row r="1308" spans="4:8">
      <c r="D1308" s="1"/>
      <c r="E1308" s="1"/>
      <c r="F1308" s="1"/>
      <c r="G1308" s="1"/>
      <c r="H1308"/>
    </row>
    <row r="1309" spans="4:8">
      <c r="D1309" s="1"/>
      <c r="E1309" s="1"/>
      <c r="F1309" s="1"/>
      <c r="G1309" s="1"/>
      <c r="H1309"/>
    </row>
    <row r="1310" spans="4:8">
      <c r="D1310" s="1"/>
      <c r="E1310" s="1"/>
      <c r="F1310" s="1"/>
      <c r="G1310" s="1"/>
      <c r="H1310"/>
    </row>
    <row r="1311" spans="4:8">
      <c r="D1311" s="1"/>
      <c r="E1311" s="1"/>
      <c r="F1311" s="1"/>
      <c r="G1311" s="1"/>
      <c r="H1311"/>
    </row>
    <row r="1312" spans="4:8">
      <c r="D1312" s="1"/>
      <c r="E1312" s="1"/>
      <c r="F1312" s="1"/>
      <c r="G1312" s="1"/>
      <c r="H1312"/>
    </row>
    <row r="1313" spans="4:8">
      <c r="D1313" s="1"/>
      <c r="E1313" s="1"/>
      <c r="F1313" s="1"/>
      <c r="G1313" s="1"/>
      <c r="H1313"/>
    </row>
    <row r="1314" spans="4:8">
      <c r="D1314" s="1"/>
      <c r="E1314" s="1"/>
      <c r="F1314" s="1"/>
      <c r="G1314" s="1"/>
      <c r="H1314"/>
    </row>
    <row r="1315" spans="4:8">
      <c r="D1315" s="1"/>
      <c r="E1315" s="1"/>
      <c r="F1315" s="1"/>
      <c r="G1315" s="1"/>
      <c r="H1315"/>
    </row>
    <row r="1316" spans="4:8">
      <c r="D1316" s="1"/>
      <c r="E1316" s="1"/>
      <c r="F1316" s="1"/>
      <c r="G1316" s="1"/>
      <c r="H1316"/>
    </row>
    <row r="1317" spans="4:8">
      <c r="D1317" s="1"/>
      <c r="E1317" s="1"/>
      <c r="F1317" s="1"/>
      <c r="G1317" s="1"/>
      <c r="H1317"/>
    </row>
    <row r="1318" spans="4:8">
      <c r="D1318" s="1"/>
      <c r="E1318" s="1"/>
      <c r="F1318" s="1"/>
      <c r="G1318" s="1"/>
      <c r="H1318"/>
    </row>
    <row r="1319" spans="4:8">
      <c r="D1319" s="1"/>
      <c r="E1319" s="1"/>
      <c r="F1319" s="1"/>
      <c r="G1319" s="1"/>
      <c r="H1319"/>
    </row>
    <row r="1320" spans="4:8">
      <c r="D1320" s="1"/>
      <c r="E1320" s="1"/>
      <c r="F1320" s="1"/>
      <c r="G1320" s="1"/>
      <c r="H1320"/>
    </row>
    <row r="1321" spans="4:8">
      <c r="D1321" s="1"/>
      <c r="E1321" s="1"/>
      <c r="F1321" s="1"/>
      <c r="G1321" s="1"/>
      <c r="H1321"/>
    </row>
    <row r="1322" spans="4:8">
      <c r="D1322" s="1"/>
      <c r="E1322" s="1"/>
      <c r="F1322" s="1"/>
      <c r="G1322" s="1"/>
      <c r="H1322"/>
    </row>
    <row r="1323" spans="4:8">
      <c r="D1323" s="1"/>
      <c r="E1323" s="1"/>
      <c r="F1323" s="1"/>
      <c r="G1323" s="1"/>
      <c r="H1323"/>
    </row>
    <row r="1324" spans="4:8">
      <c r="D1324" s="1"/>
      <c r="E1324" s="1"/>
      <c r="F1324" s="1"/>
      <c r="G1324" s="1"/>
      <c r="H1324"/>
    </row>
    <row r="1325" spans="4:8">
      <c r="D1325" s="1"/>
      <c r="E1325" s="1"/>
      <c r="F1325" s="1"/>
      <c r="G1325" s="1"/>
      <c r="H1325"/>
    </row>
    <row r="1326" spans="4:8">
      <c r="D1326" s="1"/>
      <c r="E1326" s="1"/>
      <c r="F1326" s="1"/>
      <c r="G1326" s="1"/>
      <c r="H1326"/>
    </row>
    <row r="1327" spans="4:8">
      <c r="D1327" s="1"/>
      <c r="E1327" s="1"/>
      <c r="F1327" s="1"/>
      <c r="G1327" s="1"/>
      <c r="H1327"/>
    </row>
    <row r="1328" spans="4:8">
      <c r="D1328" s="1"/>
      <c r="E1328" s="1"/>
      <c r="F1328" s="1"/>
      <c r="G1328" s="1"/>
      <c r="H1328"/>
    </row>
    <row r="1329" spans="4:8">
      <c r="D1329" s="1"/>
      <c r="E1329" s="1"/>
      <c r="F1329" s="1"/>
      <c r="G1329" s="1"/>
      <c r="H1329"/>
    </row>
    <row r="1330" spans="4:8">
      <c r="D1330" s="1"/>
      <c r="E1330" s="1"/>
      <c r="F1330" s="1"/>
      <c r="G1330" s="1"/>
      <c r="H1330"/>
    </row>
    <row r="1331" spans="4:8">
      <c r="D1331" s="1"/>
      <c r="E1331" s="1"/>
      <c r="F1331" s="1"/>
      <c r="G1331" s="1"/>
      <c r="H1331"/>
    </row>
    <row r="1332" spans="4:8">
      <c r="D1332" s="1"/>
      <c r="E1332" s="1"/>
      <c r="F1332" s="1"/>
      <c r="G1332" s="1"/>
      <c r="H1332"/>
    </row>
    <row r="1333" spans="4:8">
      <c r="D1333" s="1"/>
      <c r="E1333" s="1"/>
      <c r="F1333" s="1"/>
      <c r="G1333" s="1"/>
      <c r="H1333"/>
    </row>
    <row r="1334" spans="4:8">
      <c r="D1334" s="1"/>
      <c r="E1334" s="1"/>
      <c r="F1334" s="1"/>
      <c r="G1334" s="1"/>
      <c r="H1334"/>
    </row>
    <row r="1335" spans="4:8">
      <c r="D1335" s="1"/>
      <c r="E1335" s="1"/>
      <c r="F1335" s="1"/>
      <c r="G1335" s="1"/>
      <c r="H1335"/>
    </row>
    <row r="1336" spans="4:8">
      <c r="D1336" s="1"/>
      <c r="E1336" s="1"/>
      <c r="F1336" s="1"/>
      <c r="G1336" s="1"/>
      <c r="H1336"/>
    </row>
    <row r="1337" spans="4:8">
      <c r="D1337" s="1"/>
      <c r="E1337" s="1"/>
      <c r="F1337" s="1"/>
      <c r="G1337" s="1"/>
      <c r="H1337"/>
    </row>
    <row r="1338" spans="4:8">
      <c r="D1338" s="1"/>
      <c r="E1338" s="1"/>
      <c r="F1338" s="1"/>
      <c r="G1338" s="1"/>
      <c r="H1338"/>
    </row>
    <row r="1339" spans="4:8">
      <c r="D1339" s="1"/>
      <c r="E1339" s="1"/>
      <c r="F1339" s="1"/>
      <c r="G1339" s="1"/>
      <c r="H1339"/>
    </row>
    <row r="1340" spans="4:8">
      <c r="D1340" s="1"/>
      <c r="E1340" s="1"/>
      <c r="F1340" s="1"/>
      <c r="G1340" s="1"/>
      <c r="H1340"/>
    </row>
    <row r="1341" spans="4:8">
      <c r="D1341" s="1"/>
      <c r="E1341" s="1"/>
      <c r="F1341" s="1"/>
      <c r="G1341" s="1"/>
      <c r="H1341"/>
    </row>
    <row r="1342" spans="4:8">
      <c r="D1342" s="1"/>
      <c r="E1342" s="1"/>
      <c r="F1342" s="1"/>
      <c r="G1342" s="1"/>
      <c r="H1342"/>
    </row>
    <row r="1343" spans="4:8">
      <c r="D1343" s="1"/>
      <c r="E1343" s="1"/>
      <c r="F1343" s="1"/>
      <c r="G1343" s="1"/>
      <c r="H1343"/>
    </row>
    <row r="1344" spans="4:8">
      <c r="D1344" s="1"/>
      <c r="E1344" s="1"/>
      <c r="F1344" s="1"/>
      <c r="G1344" s="1"/>
      <c r="H1344"/>
    </row>
    <row r="1345" spans="4:8">
      <c r="D1345" s="1"/>
      <c r="E1345" s="1"/>
      <c r="F1345" s="1"/>
      <c r="G1345" s="1"/>
      <c r="H1345"/>
    </row>
    <row r="1346" spans="4:8">
      <c r="D1346" s="1"/>
      <c r="E1346" s="1"/>
      <c r="F1346" s="1"/>
      <c r="G1346" s="1"/>
      <c r="H1346"/>
    </row>
    <row r="1347" spans="4:8">
      <c r="D1347" s="1"/>
      <c r="E1347" s="1"/>
      <c r="F1347" s="1"/>
      <c r="G1347" s="1"/>
      <c r="H1347"/>
    </row>
    <row r="1348" spans="4:8">
      <c r="D1348" s="1"/>
      <c r="E1348" s="1"/>
      <c r="F1348" s="1"/>
      <c r="G1348" s="1"/>
      <c r="H1348"/>
    </row>
    <row r="1349" spans="4:8">
      <c r="D1349" s="1"/>
      <c r="E1349" s="1"/>
      <c r="F1349" s="1"/>
      <c r="G1349" s="1"/>
      <c r="H1349"/>
    </row>
    <row r="1350" spans="4:8">
      <c r="D1350" s="1"/>
      <c r="E1350" s="1"/>
      <c r="F1350" s="1"/>
      <c r="G1350" s="1"/>
      <c r="H1350"/>
    </row>
    <row r="1351" spans="4:8">
      <c r="D1351" s="1"/>
      <c r="E1351" s="1"/>
      <c r="F1351" s="1"/>
      <c r="G1351" s="1"/>
      <c r="H1351"/>
    </row>
    <row r="1352" spans="4:8">
      <c r="D1352" s="1"/>
      <c r="E1352" s="1"/>
      <c r="F1352" s="1"/>
      <c r="G1352" s="1"/>
      <c r="H1352"/>
    </row>
    <row r="1353" spans="4:8">
      <c r="D1353" s="1"/>
      <c r="E1353" s="1"/>
      <c r="F1353" s="1"/>
      <c r="G1353" s="1"/>
      <c r="H1353"/>
    </row>
    <row r="1354" spans="4:8">
      <c r="D1354" s="1"/>
      <c r="E1354" s="1"/>
      <c r="F1354" s="1"/>
      <c r="G1354" s="1"/>
      <c r="H1354"/>
    </row>
    <row r="1355" spans="4:8">
      <c r="D1355" s="1"/>
      <c r="E1355" s="1"/>
      <c r="F1355" s="1"/>
      <c r="G1355" s="1"/>
      <c r="H1355"/>
    </row>
    <row r="1356" spans="4:8">
      <c r="D1356" s="1"/>
      <c r="E1356" s="1"/>
      <c r="F1356" s="1"/>
      <c r="G1356" s="1"/>
      <c r="H1356"/>
    </row>
    <row r="1357" spans="4:8">
      <c r="D1357" s="1"/>
      <c r="E1357" s="1"/>
      <c r="F1357" s="1"/>
      <c r="G1357" s="1"/>
      <c r="H1357"/>
    </row>
    <row r="1358" spans="4:8">
      <c r="D1358" s="1"/>
      <c r="E1358" s="1"/>
      <c r="F1358" s="1"/>
      <c r="G1358" s="1"/>
      <c r="H1358"/>
    </row>
    <row r="1359" spans="4:8">
      <c r="D1359" s="1"/>
      <c r="E1359" s="1"/>
      <c r="F1359" s="1"/>
      <c r="G1359" s="1"/>
      <c r="H1359"/>
    </row>
    <row r="1360" spans="4:8">
      <c r="D1360" s="1"/>
      <c r="E1360" s="1"/>
      <c r="F1360" s="1"/>
      <c r="G1360" s="1"/>
      <c r="H1360"/>
    </row>
    <row r="1361" spans="4:8">
      <c r="D1361" s="1"/>
      <c r="E1361" s="1"/>
      <c r="F1361" s="1"/>
      <c r="G1361" s="1"/>
      <c r="H1361"/>
    </row>
    <row r="1362" spans="4:8">
      <c r="D1362" s="1"/>
      <c r="E1362" s="1"/>
      <c r="F1362" s="1"/>
      <c r="G1362" s="1"/>
      <c r="H1362"/>
    </row>
    <row r="1363" spans="4:8">
      <c r="D1363" s="1"/>
      <c r="E1363" s="1"/>
      <c r="F1363" s="1"/>
      <c r="G1363" s="1"/>
      <c r="H1363"/>
    </row>
    <row r="1364" spans="4:8">
      <c r="D1364" s="1"/>
      <c r="E1364" s="1"/>
      <c r="F1364" s="1"/>
      <c r="G1364" s="1"/>
      <c r="H1364"/>
    </row>
    <row r="1365" spans="4:8">
      <c r="D1365" s="1"/>
      <c r="E1365" s="1"/>
      <c r="F1365" s="1"/>
      <c r="G1365" s="1"/>
      <c r="H1365"/>
    </row>
    <row r="1366" spans="4:8">
      <c r="D1366" s="1"/>
      <c r="E1366" s="1"/>
      <c r="F1366" s="1"/>
      <c r="G1366" s="1"/>
      <c r="H1366"/>
    </row>
    <row r="1367" spans="4:8">
      <c r="D1367" s="1"/>
      <c r="E1367" s="1"/>
      <c r="F1367" s="1"/>
      <c r="G1367" s="1"/>
      <c r="H1367"/>
    </row>
    <row r="1368" spans="4:8">
      <c r="D1368" s="1"/>
      <c r="E1368" s="1"/>
      <c r="F1368" s="1"/>
      <c r="G1368" s="1"/>
      <c r="H1368"/>
    </row>
    <row r="1369" spans="4:8">
      <c r="D1369" s="1"/>
      <c r="E1369" s="1"/>
      <c r="F1369" s="1"/>
      <c r="G1369" s="1"/>
      <c r="H1369"/>
    </row>
    <row r="1370" spans="4:8">
      <c r="D1370" s="1"/>
      <c r="E1370" s="1"/>
      <c r="F1370" s="1"/>
      <c r="G1370" s="1"/>
      <c r="H1370"/>
    </row>
    <row r="1371" spans="4:8">
      <c r="D1371" s="1"/>
      <c r="E1371" s="1"/>
      <c r="F1371" s="1"/>
      <c r="G1371" s="1"/>
      <c r="H1371"/>
    </row>
    <row r="1372" spans="4:8">
      <c r="D1372" s="1"/>
      <c r="E1372" s="1"/>
      <c r="F1372" s="1"/>
      <c r="G1372" s="1"/>
      <c r="H1372"/>
    </row>
    <row r="1373" spans="4:8">
      <c r="D1373" s="1"/>
      <c r="E1373" s="1"/>
      <c r="F1373" s="1"/>
      <c r="G1373" s="1"/>
      <c r="H1373"/>
    </row>
    <row r="1374" spans="4:8">
      <c r="D1374" s="1"/>
      <c r="E1374" s="1"/>
      <c r="F1374" s="1"/>
      <c r="G1374" s="1"/>
      <c r="H1374"/>
    </row>
    <row r="1375" spans="4:8">
      <c r="D1375" s="1"/>
      <c r="E1375" s="1"/>
      <c r="F1375" s="1"/>
      <c r="G1375" s="1"/>
      <c r="H1375"/>
    </row>
    <row r="1376" spans="4:8">
      <c r="D1376" s="1"/>
      <c r="E1376" s="1"/>
      <c r="F1376" s="1"/>
      <c r="G1376" s="1"/>
      <c r="H1376"/>
    </row>
    <row r="1377" spans="4:8">
      <c r="D1377" s="1"/>
      <c r="E1377" s="1"/>
      <c r="F1377" s="1"/>
      <c r="G1377" s="1"/>
      <c r="H1377"/>
    </row>
    <row r="1378" spans="4:8">
      <c r="D1378" s="1"/>
      <c r="E1378" s="1"/>
      <c r="F1378" s="1"/>
      <c r="G1378" s="1"/>
      <c r="H1378"/>
    </row>
    <row r="1379" spans="4:8">
      <c r="D1379" s="1"/>
      <c r="E1379" s="1"/>
      <c r="F1379" s="1"/>
      <c r="G1379" s="1"/>
      <c r="H1379"/>
    </row>
    <row r="1380" spans="4:8">
      <c r="D1380" s="1"/>
      <c r="E1380" s="1"/>
      <c r="F1380" s="1"/>
      <c r="G1380" s="1"/>
      <c r="H1380"/>
    </row>
    <row r="1381" spans="4:8">
      <c r="D1381" s="1"/>
      <c r="E1381" s="1"/>
      <c r="F1381" s="1"/>
      <c r="G1381" s="1"/>
      <c r="H1381"/>
    </row>
    <row r="1382" spans="4:8">
      <c r="D1382" s="1"/>
      <c r="E1382" s="1"/>
      <c r="F1382" s="1"/>
      <c r="G1382" s="1"/>
      <c r="H1382"/>
    </row>
    <row r="1383" spans="4:8">
      <c r="D1383" s="1"/>
      <c r="E1383" s="1"/>
      <c r="F1383" s="1"/>
      <c r="G1383" s="1"/>
      <c r="H1383"/>
    </row>
    <row r="1384" spans="4:8">
      <c r="D1384" s="1"/>
      <c r="E1384" s="1"/>
      <c r="F1384" s="1"/>
      <c r="G1384" s="1"/>
      <c r="H1384"/>
    </row>
    <row r="1385" spans="4:8">
      <c r="D1385" s="1"/>
      <c r="E1385" s="1"/>
      <c r="F1385" s="1"/>
      <c r="G1385" s="1"/>
      <c r="H1385"/>
    </row>
    <row r="1386" spans="4:8">
      <c r="D1386" s="1"/>
      <c r="E1386" s="1"/>
      <c r="F1386" s="1"/>
      <c r="G1386" s="1"/>
      <c r="H1386"/>
    </row>
    <row r="1387" spans="4:8">
      <c r="D1387" s="1"/>
      <c r="E1387" s="1"/>
      <c r="F1387" s="1"/>
      <c r="G1387" s="1"/>
      <c r="H1387"/>
    </row>
    <row r="1388" spans="4:8">
      <c r="D1388" s="1"/>
      <c r="E1388" s="1"/>
      <c r="F1388" s="1"/>
      <c r="G1388" s="1"/>
      <c r="H1388"/>
    </row>
    <row r="1389" spans="4:8">
      <c r="D1389" s="1"/>
      <c r="E1389" s="1"/>
      <c r="F1389" s="1"/>
      <c r="G1389" s="1"/>
      <c r="H1389"/>
    </row>
    <row r="1390" spans="4:8">
      <c r="D1390" s="1"/>
      <c r="E1390" s="1"/>
      <c r="F1390" s="1"/>
      <c r="G1390" s="1"/>
      <c r="H1390"/>
    </row>
    <row r="1391" spans="4:8">
      <c r="D1391" s="1"/>
      <c r="E1391" s="1"/>
      <c r="F1391" s="1"/>
      <c r="G1391" s="1"/>
      <c r="H1391"/>
    </row>
    <row r="1392" spans="4:8">
      <c r="D1392" s="1"/>
      <c r="E1392" s="1"/>
      <c r="F1392" s="1"/>
      <c r="G1392" s="1"/>
      <c r="H1392"/>
    </row>
    <row r="1393" spans="4:8">
      <c r="D1393" s="1"/>
      <c r="E1393" s="1"/>
      <c r="F1393" s="1"/>
      <c r="G1393" s="1"/>
      <c r="H1393"/>
    </row>
    <row r="1394" spans="4:8">
      <c r="D1394" s="1"/>
      <c r="E1394" s="1"/>
      <c r="F1394" s="1"/>
      <c r="G1394" s="1"/>
      <c r="H1394"/>
    </row>
    <row r="1395" spans="4:8">
      <c r="D1395" s="1"/>
      <c r="E1395" s="1"/>
      <c r="F1395" s="1"/>
      <c r="G1395" s="1"/>
      <c r="H1395"/>
    </row>
    <row r="1396" spans="4:8">
      <c r="D1396" s="1"/>
      <c r="E1396" s="1"/>
      <c r="F1396" s="1"/>
      <c r="G1396" s="1"/>
      <c r="H1396"/>
    </row>
    <row r="1397" spans="4:8">
      <c r="D1397" s="1"/>
      <c r="E1397" s="1"/>
      <c r="F1397" s="1"/>
      <c r="G1397" s="1"/>
      <c r="H1397"/>
    </row>
    <row r="1398" spans="4:8">
      <c r="D1398" s="1"/>
      <c r="E1398" s="1"/>
      <c r="F1398" s="1"/>
      <c r="G1398" s="1"/>
      <c r="H1398"/>
    </row>
    <row r="1399" spans="4:8">
      <c r="D1399" s="1"/>
      <c r="E1399" s="1"/>
      <c r="F1399" s="1"/>
      <c r="G1399" s="1"/>
      <c r="H1399"/>
    </row>
    <row r="1400" spans="4:8">
      <c r="D1400" s="1"/>
      <c r="E1400" s="1"/>
      <c r="F1400" s="1"/>
      <c r="G1400" s="1"/>
      <c r="H1400"/>
    </row>
    <row r="1401" spans="4:8">
      <c r="D1401" s="1"/>
      <c r="E1401" s="1"/>
      <c r="F1401" s="1"/>
      <c r="G1401" s="1"/>
      <c r="H1401"/>
    </row>
    <row r="1402" spans="4:8">
      <c r="D1402" s="1"/>
      <c r="E1402" s="1"/>
      <c r="F1402" s="1"/>
      <c r="G1402" s="1"/>
      <c r="H1402"/>
    </row>
    <row r="1403" spans="4:8">
      <c r="D1403" s="1"/>
      <c r="E1403" s="1"/>
      <c r="F1403" s="1"/>
      <c r="G1403" s="1"/>
      <c r="H1403"/>
    </row>
    <row r="1404" spans="4:8">
      <c r="D1404" s="1"/>
      <c r="E1404" s="1"/>
      <c r="F1404" s="1"/>
      <c r="G1404" s="1"/>
      <c r="H1404"/>
    </row>
    <row r="1405" spans="4:8">
      <c r="D1405" s="1"/>
      <c r="E1405" s="1"/>
      <c r="F1405" s="1"/>
      <c r="G1405" s="1"/>
      <c r="H1405"/>
    </row>
    <row r="1406" spans="4:8">
      <c r="D1406" s="1"/>
      <c r="E1406" s="1"/>
      <c r="F1406" s="1"/>
      <c r="G1406" s="1"/>
      <c r="H1406"/>
    </row>
    <row r="1407" spans="4:8">
      <c r="D1407" s="1"/>
      <c r="E1407" s="1"/>
      <c r="F1407" s="1"/>
      <c r="G1407" s="1"/>
      <c r="H1407"/>
    </row>
    <row r="1408" spans="4:8">
      <c r="D1408" s="1"/>
      <c r="E1408" s="1"/>
      <c r="F1408" s="1"/>
      <c r="G1408" s="1"/>
      <c r="H1408"/>
    </row>
    <row r="1409" spans="4:8">
      <c r="D1409" s="1"/>
      <c r="E1409" s="1"/>
      <c r="F1409" s="1"/>
      <c r="G1409" s="1"/>
      <c r="H1409"/>
    </row>
    <row r="1410" spans="4:8">
      <c r="D1410" s="1"/>
      <c r="E1410" s="1"/>
      <c r="F1410" s="1"/>
      <c r="G1410" s="1"/>
      <c r="H1410"/>
    </row>
    <row r="1411" spans="4:8">
      <c r="D1411" s="1"/>
      <c r="E1411" s="1"/>
      <c r="F1411" s="1"/>
      <c r="G1411" s="1"/>
      <c r="H1411"/>
    </row>
    <row r="1412" spans="4:8">
      <c r="D1412" s="1"/>
      <c r="E1412" s="1"/>
      <c r="F1412" s="1"/>
      <c r="G1412" s="1"/>
      <c r="H1412"/>
    </row>
    <row r="1413" spans="4:8">
      <c r="D1413" s="1"/>
      <c r="E1413" s="1"/>
      <c r="F1413" s="1"/>
      <c r="G1413" s="1"/>
      <c r="H1413"/>
    </row>
    <row r="1414" spans="4:8">
      <c r="D1414" s="1"/>
      <c r="E1414" s="1"/>
      <c r="F1414" s="1"/>
      <c r="G1414" s="1"/>
      <c r="H1414"/>
    </row>
    <row r="1415" spans="4:8">
      <c r="D1415" s="1"/>
      <c r="E1415" s="1"/>
      <c r="F1415" s="1"/>
      <c r="G1415" s="1"/>
      <c r="H1415"/>
    </row>
    <row r="1416" spans="4:8">
      <c r="D1416" s="1"/>
      <c r="E1416" s="1"/>
      <c r="F1416" s="1"/>
      <c r="G1416" s="1"/>
      <c r="H1416"/>
    </row>
    <row r="1417" spans="4:8">
      <c r="D1417" s="1"/>
      <c r="E1417" s="1"/>
      <c r="F1417" s="1"/>
      <c r="G1417" s="1"/>
      <c r="H1417"/>
    </row>
    <row r="1418" spans="4:8">
      <c r="D1418" s="1"/>
      <c r="E1418" s="1"/>
      <c r="F1418" s="1"/>
      <c r="G1418" s="1"/>
      <c r="H1418"/>
    </row>
    <row r="1419" spans="4:8">
      <c r="D1419" s="1"/>
      <c r="E1419" s="1"/>
      <c r="F1419" s="1"/>
      <c r="G1419" s="1"/>
      <c r="H1419"/>
    </row>
    <row r="1420" spans="4:8">
      <c r="D1420" s="1"/>
      <c r="E1420" s="1"/>
      <c r="F1420" s="1"/>
      <c r="G1420" s="1"/>
      <c r="H1420"/>
    </row>
    <row r="1421" spans="4:8">
      <c r="D1421" s="1"/>
      <c r="E1421" s="1"/>
      <c r="F1421" s="1"/>
      <c r="G1421" s="1"/>
      <c r="H1421"/>
    </row>
    <row r="1422" spans="4:8">
      <c r="D1422" s="1"/>
      <c r="E1422" s="1"/>
      <c r="F1422" s="1"/>
      <c r="G1422" s="1"/>
      <c r="H1422"/>
    </row>
    <row r="1423" spans="4:8">
      <c r="D1423" s="1"/>
      <c r="E1423" s="1"/>
      <c r="F1423" s="1"/>
      <c r="G1423" s="1"/>
      <c r="H1423"/>
    </row>
    <row r="1424" spans="4:8">
      <c r="D1424" s="1"/>
      <c r="E1424" s="1"/>
      <c r="F1424" s="1"/>
      <c r="G1424" s="1"/>
      <c r="H1424"/>
    </row>
    <row r="1425" spans="4:8">
      <c r="D1425" s="1"/>
      <c r="E1425" s="1"/>
      <c r="F1425" s="1"/>
      <c r="G1425" s="1"/>
      <c r="H1425"/>
    </row>
    <row r="1426" spans="4:8">
      <c r="D1426" s="1"/>
      <c r="E1426" s="1"/>
      <c r="F1426" s="1"/>
      <c r="G1426" s="1"/>
      <c r="H1426"/>
    </row>
    <row r="1427" spans="4:8">
      <c r="D1427" s="1"/>
      <c r="E1427" s="1"/>
      <c r="F1427" s="1"/>
      <c r="G1427" s="1"/>
      <c r="H1427"/>
    </row>
    <row r="1428" spans="4:8">
      <c r="D1428" s="1"/>
      <c r="E1428" s="1"/>
      <c r="F1428" s="1"/>
      <c r="G1428" s="1"/>
      <c r="H1428"/>
    </row>
    <row r="1429" spans="4:8">
      <c r="D1429" s="1"/>
      <c r="E1429" s="1"/>
      <c r="F1429" s="1"/>
      <c r="G1429" s="1"/>
      <c r="H1429"/>
    </row>
    <row r="1430" spans="4:8">
      <c r="D1430" s="1"/>
      <c r="E1430" s="1"/>
      <c r="F1430" s="1"/>
      <c r="G1430" s="1"/>
      <c r="H1430"/>
    </row>
    <row r="1431" spans="4:8">
      <c r="D1431" s="1"/>
      <c r="E1431" s="1"/>
      <c r="F1431" s="1"/>
      <c r="G1431" s="1"/>
      <c r="H1431"/>
    </row>
    <row r="1432" spans="4:8">
      <c r="D1432" s="1"/>
      <c r="E1432" s="1"/>
      <c r="F1432" s="1"/>
      <c r="G1432" s="1"/>
      <c r="H1432"/>
    </row>
    <row r="1433" spans="4:8">
      <c r="D1433" s="1"/>
      <c r="E1433" s="1"/>
      <c r="F1433" s="1"/>
      <c r="G1433" s="1"/>
      <c r="H1433"/>
    </row>
    <row r="1434" spans="4:8">
      <c r="D1434" s="1"/>
      <c r="E1434" s="1"/>
      <c r="F1434" s="1"/>
      <c r="G1434" s="1"/>
      <c r="H1434"/>
    </row>
    <row r="1435" spans="4:8">
      <c r="D1435" s="1"/>
      <c r="E1435" s="1"/>
      <c r="F1435" s="1"/>
      <c r="G1435" s="1"/>
      <c r="H1435"/>
    </row>
    <row r="1436" spans="4:8">
      <c r="D1436" s="1"/>
      <c r="E1436" s="1"/>
      <c r="F1436" s="1"/>
      <c r="G1436" s="1"/>
      <c r="H1436"/>
    </row>
    <row r="1437" spans="4:8">
      <c r="D1437" s="1"/>
      <c r="E1437" s="1"/>
      <c r="F1437" s="1"/>
      <c r="G1437" s="1"/>
      <c r="H1437"/>
    </row>
    <row r="1438" spans="4:8">
      <c r="D1438" s="1"/>
      <c r="E1438" s="1"/>
      <c r="F1438" s="1"/>
      <c r="G1438" s="1"/>
      <c r="H1438"/>
    </row>
    <row r="1439" spans="4:8">
      <c r="D1439" s="1"/>
      <c r="E1439" s="1"/>
      <c r="F1439" s="1"/>
      <c r="G1439" s="1"/>
      <c r="H1439"/>
    </row>
    <row r="1440" spans="4:8">
      <c r="D1440" s="1"/>
      <c r="E1440" s="1"/>
      <c r="F1440" s="1"/>
      <c r="G1440" s="1"/>
      <c r="H1440"/>
    </row>
    <row r="1441" spans="4:8">
      <c r="D1441" s="1"/>
      <c r="E1441" s="1"/>
      <c r="F1441" s="1"/>
      <c r="G1441" s="1"/>
      <c r="H1441"/>
    </row>
    <row r="1442" spans="4:8">
      <c r="D1442" s="1"/>
      <c r="E1442" s="1"/>
      <c r="F1442" s="1"/>
      <c r="G1442" s="1"/>
      <c r="H1442"/>
    </row>
    <row r="1443" spans="4:8">
      <c r="D1443" s="1"/>
      <c r="E1443" s="1"/>
      <c r="F1443" s="1"/>
      <c r="G1443" s="1"/>
      <c r="H1443"/>
    </row>
    <row r="1444" spans="4:8">
      <c r="D1444" s="1"/>
      <c r="E1444" s="1"/>
      <c r="F1444" s="1"/>
      <c r="G1444" s="1"/>
      <c r="H1444"/>
    </row>
    <row r="1445" spans="4:8">
      <c r="D1445" s="1"/>
      <c r="E1445" s="1"/>
      <c r="F1445" s="1"/>
      <c r="G1445" s="1"/>
      <c r="H1445"/>
    </row>
    <row r="1446" spans="4:8">
      <c r="D1446" s="1"/>
      <c r="E1446" s="1"/>
      <c r="F1446" s="1"/>
      <c r="G1446" s="1"/>
      <c r="H1446"/>
    </row>
    <row r="1447" spans="4:8">
      <c r="D1447" s="1"/>
      <c r="E1447" s="1"/>
      <c r="F1447" s="1"/>
      <c r="G1447" s="1"/>
      <c r="H1447"/>
    </row>
    <row r="1448" spans="4:8">
      <c r="D1448" s="1"/>
      <c r="E1448" s="1"/>
      <c r="F1448" s="1"/>
      <c r="G1448" s="1"/>
      <c r="H1448"/>
    </row>
    <row r="1449" spans="4:8">
      <c r="D1449" s="1"/>
      <c r="E1449" s="1"/>
      <c r="F1449" s="1"/>
      <c r="G1449" s="1"/>
      <c r="H1449"/>
    </row>
    <row r="1450" spans="4:8">
      <c r="D1450" s="1"/>
      <c r="E1450" s="1"/>
      <c r="F1450" s="1"/>
      <c r="G1450" s="1"/>
      <c r="H1450"/>
    </row>
    <row r="1451" spans="4:8">
      <c r="D1451" s="1"/>
      <c r="E1451" s="1"/>
      <c r="F1451" s="1"/>
      <c r="G1451" s="1"/>
      <c r="H1451"/>
    </row>
    <row r="1452" spans="4:8">
      <c r="D1452" s="1"/>
      <c r="E1452" s="1"/>
      <c r="F1452" s="1"/>
      <c r="G1452" s="1"/>
      <c r="H1452"/>
    </row>
    <row r="1453" spans="4:8">
      <c r="D1453" s="1"/>
      <c r="E1453" s="1"/>
      <c r="F1453" s="1"/>
      <c r="G1453" s="1"/>
      <c r="H1453"/>
    </row>
    <row r="1454" spans="4:8">
      <c r="D1454" s="1"/>
      <c r="E1454" s="1"/>
      <c r="F1454" s="1"/>
      <c r="G1454" s="1"/>
      <c r="H1454"/>
    </row>
  </sheetData>
  <sheetProtection selectLockedCells="1"/>
  <protectedRanges>
    <protectedRange password="DB25" sqref="C36:I36" name="filter"/>
  </protectedRanges>
  <dataConsolidate/>
  <mergeCells count="32">
    <mergeCell ref="Z35:AF35"/>
    <mergeCell ref="D81:E81"/>
    <mergeCell ref="D104:E104"/>
    <mergeCell ref="D61:E61"/>
    <mergeCell ref="D66:E66"/>
    <mergeCell ref="D70:E70"/>
    <mergeCell ref="D83:E83"/>
    <mergeCell ref="D94:E94"/>
    <mergeCell ref="D96:E96"/>
    <mergeCell ref="D116:E116"/>
    <mergeCell ref="D121:E121"/>
    <mergeCell ref="D117:E117"/>
    <mergeCell ref="D109:E109"/>
    <mergeCell ref="D111:E111"/>
    <mergeCell ref="D112:E112"/>
    <mergeCell ref="D114:E114"/>
    <mergeCell ref="D119:E119"/>
    <mergeCell ref="AN35:AR35"/>
    <mergeCell ref="D108:E108"/>
    <mergeCell ref="D106:E106"/>
    <mergeCell ref="D126:E126"/>
    <mergeCell ref="N34:AR34"/>
    <mergeCell ref="D68:E68"/>
    <mergeCell ref="D73:E73"/>
    <mergeCell ref="D65:E65"/>
    <mergeCell ref="D57:E57"/>
    <mergeCell ref="D63:E63"/>
    <mergeCell ref="D71:E71"/>
    <mergeCell ref="D59:E59"/>
    <mergeCell ref="N35:R35"/>
    <mergeCell ref="S35:Y35"/>
    <mergeCell ref="AG35:AM35"/>
  </mergeCells>
  <conditionalFormatting sqref="C2:C5 E14:E28">
    <cfRule type="cellIs" dxfId="0" priority="3" operator="equal">
      <formula>0</formula>
    </cfRule>
  </conditionalFormatting>
  <dataValidations disablePrompts="1" count="3">
    <dataValidation type="list" allowBlank="1" showDropDown="1" showInputMessage="1" showErrorMessage="1" sqref="AS54 AS85 AS105 AS72 AS50 AS118 AS52 AS120 AS48 AS113 AS110 AS69 AS87 AS75 AS115 AS37:AS46 AS95:AS96 AS78 AS80:AS83 AS123 AS56:AS65 AS67 AS89:AS93 AS107 AS125" xr:uid="{00000000-0002-0000-0200-000000000000}">
      <formula1>$C$14:$C$16</formula1>
    </dataValidation>
    <dataValidation type="list" allowBlank="1" showDropDown="1" showInputMessage="1" showErrorMessage="1" sqref="AS73 AS66 AS68 AS70" xr:uid="{00000000-0002-0000-0200-000001000000}">
      <formula1>$C$17</formula1>
    </dataValidation>
    <dataValidation type="list" allowBlank="1" showDropDown="1" showInputMessage="1" showErrorMessage="1" sqref="N37:AR126" xr:uid="{00000000-0002-0000-0200-000002000000}">
      <formula1>$C$14:$C$28</formula1>
    </dataValidation>
  </dataValidations>
  <pageMargins left="0.70866141732283505" right="0.70866141732283505" top="0.74803149606299202" bottom="0.74803149606299202" header="0.31496062992126" footer="0.31496062992126"/>
  <pageSetup paperSize="9" scale="23" orientation="portrait" horizontalDpi="4294967295" verticalDpi="4294967295" r:id="rId1"/>
  <ignoredErrors>
    <ignoredError sqref="H31 G37 H39:I125 I38 H38 G66 G124 G70 G76 G92 G103 G108 G117 G119 G116 G106 G104 G101 G94 G90 G88 G83 G77 G74 G68 G63 G61 G55 G53 G49 G45 G41 G39 G112 G114 G122 G111 G57 G51 G59 G47 G43 G97 G96 G86 G81 G73 G65 G99 G71 G79 G84 G109 G121 G38 G123 G110 G85 G80 G72 G100 G67 G75 G82 G87 G98 G44 G48 G60 G52 G58 G113 G115 G40 G42 G46 G50 G54 G56 G62 G64 G69 G78 G89 G91 G95 G102 G105 G107 G118 G120 G93 G125" unlockedFormula="1"/>
    <ignoredError sqref="F14:F2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L50"/>
  <sheetViews>
    <sheetView showGridLines="0" topLeftCell="A12" workbookViewId="0">
      <selection activeCell="E56" sqref="E56"/>
    </sheetView>
  </sheetViews>
  <sheetFormatPr defaultRowHeight="15"/>
  <cols>
    <col min="1" max="1" width="4.28515625" customWidth="1"/>
    <col min="2" max="3" width="12.7109375" customWidth="1"/>
    <col min="5" max="5" width="15.7109375" customWidth="1"/>
    <col min="6" max="6" width="13.140625" customWidth="1"/>
  </cols>
  <sheetData>
    <row r="1" spans="2:12">
      <c r="B1" t="s">
        <v>100</v>
      </c>
      <c r="E1" t="s">
        <v>49</v>
      </c>
      <c r="H1" t="s">
        <v>84</v>
      </c>
      <c r="K1" t="s">
        <v>117</v>
      </c>
    </row>
    <row r="2" spans="2:12">
      <c r="B2" s="8" t="s">
        <v>45</v>
      </c>
      <c r="C2" s="8" t="s">
        <v>46</v>
      </c>
      <c r="E2" s="8" t="s">
        <v>45</v>
      </c>
      <c r="F2" s="8" t="s">
        <v>46</v>
      </c>
      <c r="H2" s="11" t="s">
        <v>54</v>
      </c>
      <c r="I2" s="12">
        <v>0.5</v>
      </c>
      <c r="J2" s="13"/>
      <c r="K2" s="11" t="s">
        <v>54</v>
      </c>
      <c r="L2" s="12">
        <v>1</v>
      </c>
    </row>
    <row r="3" spans="2:12" ht="21">
      <c r="B3" s="38"/>
      <c r="C3" s="9">
        <v>0</v>
      </c>
      <c r="E3" s="8" t="s">
        <v>33</v>
      </c>
      <c r="F3" s="9">
        <v>0.4</v>
      </c>
      <c r="H3" s="11" t="s">
        <v>55</v>
      </c>
      <c r="I3" s="12">
        <v>0</v>
      </c>
      <c r="K3" s="11" t="s">
        <v>55</v>
      </c>
      <c r="L3" s="12">
        <v>0</v>
      </c>
    </row>
    <row r="4" spans="2:12" ht="21">
      <c r="B4" s="38">
        <v>5</v>
      </c>
      <c r="C4" s="9">
        <f>B4/30</f>
        <v>0.16666666666666666</v>
      </c>
      <c r="E4" s="8" t="s">
        <v>34</v>
      </c>
      <c r="F4" s="9">
        <v>0.6</v>
      </c>
    </row>
    <row r="5" spans="2:12" ht="21">
      <c r="B5" s="38">
        <v>10</v>
      </c>
      <c r="C5" s="9">
        <f t="shared" ref="C5:C15" si="0">B5/30</f>
        <v>0.33333333333333331</v>
      </c>
      <c r="E5" s="8" t="s">
        <v>35</v>
      </c>
      <c r="F5" s="9">
        <v>0.8</v>
      </c>
      <c r="H5" t="s">
        <v>113</v>
      </c>
      <c r="K5" t="s">
        <v>118</v>
      </c>
    </row>
    <row r="6" spans="2:12" ht="21">
      <c r="B6" s="38">
        <v>15</v>
      </c>
      <c r="C6" s="9">
        <f t="shared" si="0"/>
        <v>0.5</v>
      </c>
      <c r="E6" s="8" t="s">
        <v>36</v>
      </c>
      <c r="F6" s="9">
        <v>0.9</v>
      </c>
      <c r="H6" s="11" t="s">
        <v>54</v>
      </c>
      <c r="I6" s="12">
        <v>0.6</v>
      </c>
      <c r="K6" s="11" t="s">
        <v>54</v>
      </c>
      <c r="L6" s="12">
        <v>0.5</v>
      </c>
    </row>
    <row r="7" spans="2:12" ht="21">
      <c r="B7" s="38">
        <v>20</v>
      </c>
      <c r="C7" s="9">
        <f t="shared" si="0"/>
        <v>0.66666666666666663</v>
      </c>
      <c r="E7" s="8" t="s">
        <v>37</v>
      </c>
      <c r="F7" s="9">
        <v>0.95</v>
      </c>
      <c r="H7" s="11" t="s">
        <v>55</v>
      </c>
      <c r="I7" s="12">
        <v>0</v>
      </c>
      <c r="K7" s="11" t="s">
        <v>55</v>
      </c>
      <c r="L7" s="12">
        <v>0</v>
      </c>
    </row>
    <row r="8" spans="2:12" ht="21">
      <c r="B8" s="38">
        <v>25</v>
      </c>
      <c r="C8" s="9">
        <f t="shared" si="0"/>
        <v>0.83333333333333337</v>
      </c>
      <c r="E8" s="8" t="s">
        <v>38</v>
      </c>
      <c r="F8" s="9">
        <v>1</v>
      </c>
    </row>
    <row r="9" spans="2:12" ht="21">
      <c r="B9" s="38">
        <v>30</v>
      </c>
      <c r="C9" s="9">
        <f t="shared" si="0"/>
        <v>1</v>
      </c>
      <c r="E9" s="8" t="s">
        <v>39</v>
      </c>
      <c r="F9" s="9">
        <v>1.2</v>
      </c>
      <c r="H9" t="s">
        <v>114</v>
      </c>
      <c r="K9" t="s">
        <v>91</v>
      </c>
    </row>
    <row r="10" spans="2:12" ht="21">
      <c r="B10" s="38">
        <v>35</v>
      </c>
      <c r="C10" s="9">
        <f t="shared" si="0"/>
        <v>1.1666666666666667</v>
      </c>
      <c r="E10" s="8" t="s">
        <v>40</v>
      </c>
      <c r="F10" s="9">
        <v>1.4</v>
      </c>
      <c r="H10" s="11" t="s">
        <v>54</v>
      </c>
      <c r="I10" s="12">
        <v>1.5</v>
      </c>
      <c r="K10" s="11" t="s">
        <v>54</v>
      </c>
      <c r="L10" s="12">
        <v>0.5</v>
      </c>
    </row>
    <row r="11" spans="2:12" ht="21">
      <c r="B11" s="38">
        <v>40</v>
      </c>
      <c r="C11" s="9">
        <f t="shared" si="0"/>
        <v>1.3333333333333333</v>
      </c>
      <c r="E11" s="8" t="s">
        <v>41</v>
      </c>
      <c r="F11" s="9">
        <v>1.6</v>
      </c>
      <c r="H11" s="11" t="s">
        <v>55</v>
      </c>
      <c r="I11" s="12">
        <v>0</v>
      </c>
      <c r="K11" s="11" t="s">
        <v>55</v>
      </c>
      <c r="L11" s="12">
        <v>0</v>
      </c>
    </row>
    <row r="12" spans="2:12" ht="21">
      <c r="B12" s="38">
        <v>45</v>
      </c>
      <c r="C12" s="9">
        <f t="shared" si="0"/>
        <v>1.5</v>
      </c>
      <c r="E12" s="8" t="s">
        <v>42</v>
      </c>
      <c r="F12" s="9">
        <v>1.8</v>
      </c>
    </row>
    <row r="13" spans="2:12" ht="21">
      <c r="B13" s="38">
        <v>50</v>
      </c>
      <c r="C13" s="9">
        <f t="shared" si="0"/>
        <v>1.6666666666666667</v>
      </c>
      <c r="E13" s="8" t="s">
        <v>43</v>
      </c>
      <c r="F13" s="9">
        <v>1.9</v>
      </c>
      <c r="H13" t="s">
        <v>115</v>
      </c>
      <c r="K13" t="s">
        <v>99</v>
      </c>
    </row>
    <row r="14" spans="2:12" ht="21">
      <c r="B14" s="38">
        <v>55</v>
      </c>
      <c r="C14" s="9">
        <f t="shared" si="0"/>
        <v>1.8333333333333333</v>
      </c>
      <c r="E14" s="8" t="s">
        <v>44</v>
      </c>
      <c r="F14" s="9">
        <v>2</v>
      </c>
      <c r="H14" s="11" t="s">
        <v>54</v>
      </c>
      <c r="I14" s="12">
        <v>1.5</v>
      </c>
      <c r="K14" s="11" t="s">
        <v>54</v>
      </c>
      <c r="L14" s="12">
        <v>0.5</v>
      </c>
    </row>
    <row r="15" spans="2:12" ht="21">
      <c r="B15" s="38">
        <v>60</v>
      </c>
      <c r="C15" s="9">
        <f t="shared" si="0"/>
        <v>2</v>
      </c>
      <c r="H15" s="11" t="s">
        <v>55</v>
      </c>
      <c r="I15" s="12">
        <v>0</v>
      </c>
      <c r="K15" s="11" t="s">
        <v>55</v>
      </c>
      <c r="L15" s="12">
        <v>0</v>
      </c>
    </row>
    <row r="17" spans="2:9">
      <c r="H17" t="s">
        <v>116</v>
      </c>
    </row>
    <row r="18" spans="2:9">
      <c r="B18" t="s">
        <v>141</v>
      </c>
      <c r="H18" s="11" t="s">
        <v>54</v>
      </c>
      <c r="I18" s="12">
        <v>1</v>
      </c>
    </row>
    <row r="19" spans="2:9">
      <c r="B19" s="8" t="s">
        <v>45</v>
      </c>
      <c r="C19" s="8" t="s">
        <v>46</v>
      </c>
      <c r="H19" s="11" t="s">
        <v>55</v>
      </c>
      <c r="I19" s="12">
        <v>0</v>
      </c>
    </row>
    <row r="20" spans="2:9" ht="21">
      <c r="B20" s="38"/>
      <c r="C20" s="9">
        <v>0</v>
      </c>
    </row>
    <row r="21" spans="2:9" ht="21">
      <c r="B21" s="38">
        <v>5</v>
      </c>
      <c r="C21" s="9">
        <f t="shared" ref="C21:C32" si="1">B21/30+50%</f>
        <v>0.66666666666666663</v>
      </c>
    </row>
    <row r="22" spans="2:9" ht="21">
      <c r="B22" s="38">
        <v>10</v>
      </c>
      <c r="C22" s="9">
        <f t="shared" si="1"/>
        <v>0.83333333333333326</v>
      </c>
    </row>
    <row r="23" spans="2:9" ht="21">
      <c r="B23" s="38">
        <v>15</v>
      </c>
      <c r="C23" s="9">
        <f t="shared" si="1"/>
        <v>1</v>
      </c>
    </row>
    <row r="24" spans="2:9" ht="21">
      <c r="B24" s="38">
        <v>20</v>
      </c>
      <c r="C24" s="9">
        <f t="shared" si="1"/>
        <v>1.1666666666666665</v>
      </c>
    </row>
    <row r="25" spans="2:9" ht="21">
      <c r="B25" s="38">
        <v>25</v>
      </c>
      <c r="C25" s="9">
        <f t="shared" si="1"/>
        <v>1.3333333333333335</v>
      </c>
    </row>
    <row r="26" spans="2:9" ht="21">
      <c r="B26" s="38">
        <v>30</v>
      </c>
      <c r="C26" s="9">
        <f t="shared" si="1"/>
        <v>1.5</v>
      </c>
    </row>
    <row r="27" spans="2:9" ht="21">
      <c r="B27" s="38">
        <v>35</v>
      </c>
      <c r="C27" s="9">
        <f t="shared" si="1"/>
        <v>1.6666666666666667</v>
      </c>
    </row>
    <row r="28" spans="2:9" ht="21">
      <c r="B28" s="38">
        <v>40</v>
      </c>
      <c r="C28" s="9">
        <f t="shared" si="1"/>
        <v>1.8333333333333333</v>
      </c>
    </row>
    <row r="29" spans="2:9" ht="21">
      <c r="B29" s="38">
        <v>45</v>
      </c>
      <c r="C29" s="9">
        <f t="shared" si="1"/>
        <v>2</v>
      </c>
    </row>
    <row r="30" spans="2:9" ht="21">
      <c r="B30" s="38">
        <v>50</v>
      </c>
      <c r="C30" s="9">
        <f t="shared" si="1"/>
        <v>2.166666666666667</v>
      </c>
    </row>
    <row r="31" spans="2:9" ht="21">
      <c r="B31" s="38">
        <v>55</v>
      </c>
      <c r="C31" s="9">
        <f t="shared" si="1"/>
        <v>2.333333333333333</v>
      </c>
    </row>
    <row r="32" spans="2:9" ht="21">
      <c r="B32" s="38">
        <v>60</v>
      </c>
      <c r="C32" s="9">
        <f t="shared" si="1"/>
        <v>2.5</v>
      </c>
    </row>
    <row r="35" spans="2:3">
      <c r="B35" s="116" t="s">
        <v>317</v>
      </c>
      <c r="C35" s="116"/>
    </row>
    <row r="36" spans="2:3">
      <c r="B36" s="117"/>
      <c r="C36" s="118">
        <v>0</v>
      </c>
    </row>
    <row r="37" spans="2:3">
      <c r="B37" s="117" t="s">
        <v>318</v>
      </c>
      <c r="C37" s="118">
        <v>2</v>
      </c>
    </row>
    <row r="38" spans="2:3">
      <c r="B38" s="117" t="s">
        <v>319</v>
      </c>
      <c r="C38" s="118">
        <v>4</v>
      </c>
    </row>
    <row r="39" spans="2:3">
      <c r="B39" s="117" t="s">
        <v>320</v>
      </c>
      <c r="C39" s="118">
        <v>6</v>
      </c>
    </row>
    <row r="40" spans="2:3">
      <c r="B40" s="117" t="s">
        <v>321</v>
      </c>
      <c r="C40" s="118">
        <v>8</v>
      </c>
    </row>
    <row r="41" spans="2:3">
      <c r="B41" s="117" t="s">
        <v>322</v>
      </c>
      <c r="C41" s="118">
        <v>10</v>
      </c>
    </row>
    <row r="44" spans="2:3">
      <c r="B44" s="116" t="s">
        <v>323</v>
      </c>
      <c r="C44" s="116"/>
    </row>
    <row r="45" spans="2:3">
      <c r="B45" s="117"/>
      <c r="C45" s="118">
        <v>0</v>
      </c>
    </row>
    <row r="46" spans="2:3">
      <c r="B46" s="117" t="s">
        <v>318</v>
      </c>
      <c r="C46" s="118">
        <v>2</v>
      </c>
    </row>
    <row r="47" spans="2:3">
      <c r="B47" s="117" t="s">
        <v>319</v>
      </c>
      <c r="C47" s="118">
        <v>4</v>
      </c>
    </row>
    <row r="48" spans="2:3">
      <c r="B48" s="117" t="s">
        <v>320</v>
      </c>
      <c r="C48" s="118">
        <v>6</v>
      </c>
    </row>
    <row r="49" spans="2:3">
      <c r="B49" s="117" t="s">
        <v>321</v>
      </c>
      <c r="C49" s="118">
        <v>8</v>
      </c>
    </row>
    <row r="50" spans="2:3">
      <c r="B50" s="117" t="s">
        <v>322</v>
      </c>
      <c r="C50" s="118">
        <v>10</v>
      </c>
    </row>
  </sheetData>
  <dataValidations count="1">
    <dataValidation type="list" allowBlank="1" showInputMessage="1" showErrorMessage="1" sqref="E3:E14 B3:B15 B20:B32" xr:uid="{00000000-0002-0000-0300-000000000000}">
      <formula1>length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A46" sqref="A46"/>
    </sheetView>
  </sheetViews>
  <sheetFormatPr defaultRowHeight="15"/>
  <cols>
    <col min="1" max="4" width="74.7109375" customWidth="1"/>
  </cols>
  <sheetData>
    <row r="1" spans="1:2">
      <c r="A1" s="262" t="s">
        <v>6</v>
      </c>
      <c r="B1" s="262" t="s">
        <v>7</v>
      </c>
    </row>
    <row r="2" spans="1:2">
      <c r="A2" s="262"/>
      <c r="B2" s="262"/>
    </row>
    <row r="3" spans="1:2">
      <c r="A3" s="6" t="s">
        <v>8</v>
      </c>
      <c r="B3" s="6" t="s">
        <v>9</v>
      </c>
    </row>
    <row r="4" spans="1:2">
      <c r="A4" s="6" t="s">
        <v>10</v>
      </c>
      <c r="B4" s="6" t="s">
        <v>11</v>
      </c>
    </row>
    <row r="5" spans="1:2">
      <c r="A5" s="6" t="s">
        <v>12</v>
      </c>
      <c r="B5" s="6" t="s">
        <v>13</v>
      </c>
    </row>
    <row r="6" spans="1:2">
      <c r="A6" s="6" t="s">
        <v>14</v>
      </c>
      <c r="B6" s="6" t="s">
        <v>15</v>
      </c>
    </row>
    <row r="7" spans="1:2">
      <c r="A7" s="6" t="s">
        <v>16</v>
      </c>
      <c r="B7" s="6" t="s">
        <v>17</v>
      </c>
    </row>
    <row r="8" spans="1:2">
      <c r="A8" s="6" t="s">
        <v>18</v>
      </c>
      <c r="B8" s="6" t="s">
        <v>19</v>
      </c>
    </row>
    <row r="9" spans="1:2">
      <c r="A9" s="6" t="s">
        <v>20</v>
      </c>
      <c r="B9" s="6" t="s">
        <v>21</v>
      </c>
    </row>
    <row r="10" spans="1:2">
      <c r="A10" s="6" t="s">
        <v>22</v>
      </c>
      <c r="B10" s="6" t="s">
        <v>23</v>
      </c>
    </row>
    <row r="11" spans="1:2">
      <c r="A11" s="6" t="s">
        <v>24</v>
      </c>
      <c r="B11" s="6" t="s">
        <v>25</v>
      </c>
    </row>
    <row r="12" spans="1:2">
      <c r="A12" s="6" t="s">
        <v>26</v>
      </c>
      <c r="B12" s="6" t="s">
        <v>27</v>
      </c>
    </row>
  </sheetData>
  <mergeCells count="2">
    <mergeCell ref="A1:A2"/>
    <mergeCell ref="B1: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Campaign Total</vt:lpstr>
      <vt:lpstr>Mon-Fri</vt:lpstr>
      <vt:lpstr>Sat-Sun</vt:lpstr>
      <vt:lpstr>List</vt:lpstr>
      <vt:lpstr>Codes</vt:lpstr>
      <vt:lpstr>length</vt:lpstr>
      <vt:lpstr>'Campaign Total'!Print_Area</vt:lpstr>
      <vt:lpstr>'Mon-Fri'!Print_Area</vt:lpstr>
      <vt:lpstr>'Sat-Sun'!Print_Area</vt:lpstr>
      <vt:lpstr>Шапки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dessislava</dc:creator>
  <cp:lastModifiedBy>Alexander Toshkov</cp:lastModifiedBy>
  <cp:lastPrinted>2024-04-09T08:25:01Z</cp:lastPrinted>
  <dcterms:created xsi:type="dcterms:W3CDTF">2015-08-19T06:41:35Z</dcterms:created>
  <dcterms:modified xsi:type="dcterms:W3CDTF">2025-10-07T13:00:00Z</dcterms:modified>
</cp:coreProperties>
</file>