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enislava\Downloads\REKLAMNI TEMPLEITI\"/>
    </mc:Choice>
  </mc:AlternateContent>
  <xr:revisionPtr revIDLastSave="0" documentId="13_ncr:1_{D76F84B4-C963-44EE-A3AE-9E6DF9A713E6}" xr6:coauthVersionLast="47" xr6:coauthVersionMax="47" xr10:uidLastSave="{00000000-0000-0000-0000-000000000000}"/>
  <bookViews>
    <workbookView xWindow="-108" yWindow="-108" windowWidth="23256" windowHeight="12576"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'Mon-Fri'!$A$36:$BX$128</definedName>
    <definedName name="_xlnm._FilterDatabase" localSheetId="2" hidden="1">'Sat-Sun'!$A$36:$BW$127</definedName>
    <definedName name="length">List!$B$3:$B$15</definedName>
    <definedName name="_xlnm.Print_Area" localSheetId="0">'Campaign Total'!$A$1:$O$68</definedName>
    <definedName name="_xlnm.Print_Area" localSheetId="1">'Mon-Fri'!$A$1:$AR$128</definedName>
    <definedName name="_xlnm.Print_Area" localSheetId="2">'Sat-Sun'!$A$1:$AO$128</definedName>
    <definedName name="Verbotene_Liebe___Fortsetzung" localSheetId="2">#REF!</definedName>
    <definedName name="Verbotene_Liebe___Fortsetzung">#REF!</definedName>
    <definedName name="Шапки">List!$H$2:$H$3</definedName>
  </definedNames>
  <calcPr calcId="181029"/>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M36" i="5"/>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L36" i="5"/>
  <c r="Q35" i="5"/>
  <c r="X35" i="5" s="1"/>
  <c r="AE35" i="5" s="1"/>
  <c r="AL35" i="5" s="1"/>
  <c r="AK127" i="5"/>
  <c r="AJ127" i="5"/>
  <c r="AI127" i="5"/>
  <c r="AH127" i="5"/>
  <c r="AG127" i="5"/>
  <c r="AF127" i="5"/>
  <c r="AE127" i="5"/>
  <c r="T35" i="4"/>
  <c r="AN128" i="4"/>
  <c r="AM128" i="4"/>
  <c r="AL128" i="4"/>
  <c r="AK128" i="4"/>
  <c r="AJ128" i="4"/>
  <c r="AI128" i="4"/>
  <c r="AH128" i="4"/>
  <c r="AD127" i="5"/>
  <c r="AC127" i="5"/>
  <c r="AB127" i="5"/>
  <c r="AA127" i="5"/>
  <c r="Z127" i="5"/>
  <c r="Y127" i="5"/>
  <c r="X127" i="5"/>
  <c r="AG128" i="4"/>
  <c r="AF128" i="4"/>
  <c r="AE128" i="4"/>
  <c r="AD128" i="4"/>
  <c r="AC128" i="4"/>
  <c r="AB128" i="4"/>
  <c r="AA128" i="4"/>
  <c r="AO127" i="5" l="1"/>
  <c r="AN127" i="5"/>
  <c r="AM127" i="5"/>
  <c r="AL127" i="5"/>
  <c r="AR128" i="4"/>
  <c r="AQ128" i="4"/>
  <c r="AP128" i="4"/>
  <c r="AO128" i="4"/>
  <c r="S128" i="4"/>
  <c r="R128" i="4"/>
  <c r="Q128" i="4"/>
  <c r="P128" i="4"/>
  <c r="O128" i="4"/>
  <c r="N128" i="4"/>
  <c r="W127" i="5" l="1"/>
  <c r="V127" i="5"/>
  <c r="U127" i="5"/>
  <c r="T127" i="5"/>
  <c r="S127" i="5"/>
  <c r="R127" i="5"/>
  <c r="Q127" i="5"/>
  <c r="Z128" i="4"/>
  <c r="Y128" i="4"/>
  <c r="X128" i="4"/>
  <c r="W128" i="4"/>
  <c r="V128" i="4"/>
  <c r="U128" i="4"/>
  <c r="T128" i="4"/>
  <c r="AA35" i="4" l="1"/>
  <c r="P127" i="5"/>
  <c r="O127" i="5"/>
  <c r="N127" i="5"/>
  <c r="M127" i="5"/>
  <c r="L127" i="5"/>
  <c r="K127" i="5"/>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AS125" i="5"/>
  <c r="BH125" i="5" s="1"/>
  <c r="AR125" i="5"/>
  <c r="BG125" i="5" s="1"/>
  <c r="AQ125" i="5"/>
  <c r="BF125"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AS117" i="5"/>
  <c r="BH117" i="5" s="1"/>
  <c r="AR117" i="5"/>
  <c r="BG117" i="5" s="1"/>
  <c r="AQ117" i="5"/>
  <c r="BF117"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AS108" i="5"/>
  <c r="BH108" i="5" s="1"/>
  <c r="AR108" i="5"/>
  <c r="BG108" i="5" s="1"/>
  <c r="AQ108" i="5"/>
  <c r="BF108"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AS107" i="5"/>
  <c r="BH107" i="5" s="1"/>
  <c r="AR107" i="5"/>
  <c r="BG107" i="5" s="1"/>
  <c r="AQ107" i="5"/>
  <c r="BF107"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AS103" i="5"/>
  <c r="BH103" i="5" s="1"/>
  <c r="AR103" i="5"/>
  <c r="BG103" i="5" s="1"/>
  <c r="AQ103" i="5"/>
  <c r="BF10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AS93" i="5"/>
  <c r="BH93" i="5" s="1"/>
  <c r="AR93" i="5"/>
  <c r="BG93" i="5" s="1"/>
  <c r="AQ93" i="5"/>
  <c r="BF93"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AS92" i="5"/>
  <c r="BH92" i="5" s="1"/>
  <c r="AR92" i="5"/>
  <c r="BG92" i="5" s="1"/>
  <c r="AQ92" i="5"/>
  <c r="BF92"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AS80" i="5"/>
  <c r="BH80" i="5" s="1"/>
  <c r="AR80" i="5"/>
  <c r="BG80" i="5" s="1"/>
  <c r="AQ80" i="5"/>
  <c r="BF80"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AS76" i="5"/>
  <c r="BH76" i="5" s="1"/>
  <c r="AR76" i="5"/>
  <c r="BG76" i="5" s="1"/>
  <c r="AQ76" i="5"/>
  <c r="BF76"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AS70" i="5"/>
  <c r="BH70" i="5" s="1"/>
  <c r="AR70" i="5"/>
  <c r="BG70" i="5" s="1"/>
  <c r="AQ70" i="5"/>
  <c r="BF70"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AS69" i="5"/>
  <c r="BH69" i="5" s="1"/>
  <c r="AR69" i="5"/>
  <c r="BG69" i="5" s="1"/>
  <c r="AQ69" i="5"/>
  <c r="BF69"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AS66" i="5"/>
  <c r="BH66" i="5" s="1"/>
  <c r="AR66" i="5"/>
  <c r="BG66" i="5" s="1"/>
  <c r="AQ66" i="5"/>
  <c r="BF66" i="5"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AV124" i="4"/>
  <c r="BK124" i="4" s="1"/>
  <c r="AU124" i="4"/>
  <c r="BJ124" i="4" s="1"/>
  <c r="AT124" i="4"/>
  <c r="BI124"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AV122" i="4"/>
  <c r="BK122" i="4" s="1"/>
  <c r="AU122" i="4"/>
  <c r="BJ122" i="4" s="1"/>
  <c r="AT122" i="4"/>
  <c r="BI122"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AV121" i="4"/>
  <c r="BK121" i="4" s="1"/>
  <c r="AU121" i="4"/>
  <c r="BJ121" i="4" s="1"/>
  <c r="AT121" i="4"/>
  <c r="BI121"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AV119" i="4"/>
  <c r="BK119" i="4" s="1"/>
  <c r="AU119" i="4"/>
  <c r="BJ119" i="4" s="1"/>
  <c r="AT119" i="4"/>
  <c r="BI119"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AV118" i="4"/>
  <c r="BK118" i="4" s="1"/>
  <c r="AU118" i="4"/>
  <c r="BJ118" i="4" s="1"/>
  <c r="AT118" i="4"/>
  <c r="BI118"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AV106" i="4"/>
  <c r="BK106" i="4" s="1"/>
  <c r="AU106" i="4"/>
  <c r="BJ106" i="4" s="1"/>
  <c r="AT106" i="4"/>
  <c r="BI106"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AV105" i="4"/>
  <c r="BK105" i="4" s="1"/>
  <c r="AU105" i="4"/>
  <c r="BJ105" i="4" s="1"/>
  <c r="AT105" i="4"/>
  <c r="BI105"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AV101" i="4"/>
  <c r="BK101" i="4" s="1"/>
  <c r="AU101" i="4"/>
  <c r="BJ101" i="4" s="1"/>
  <c r="AT101" i="4"/>
  <c r="BI101"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AV90" i="4"/>
  <c r="BK90" i="4" s="1"/>
  <c r="AU90" i="4"/>
  <c r="BJ90" i="4" s="1"/>
  <c r="AT90" i="4"/>
  <c r="BI90"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AV69" i="4"/>
  <c r="BK69" i="4" s="1"/>
  <c r="AU69" i="4"/>
  <c r="BJ69" i="4" s="1"/>
  <c r="AT69" i="4"/>
  <c r="BI69"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AV68" i="4"/>
  <c r="BK68" i="4" s="1"/>
  <c r="AU68" i="4"/>
  <c r="BJ68" i="4" s="1"/>
  <c r="AT68" i="4"/>
  <c r="BI68"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AV70" i="4"/>
  <c r="BK70" i="4" s="1"/>
  <c r="AU70" i="4"/>
  <c r="BJ70" i="4" s="1"/>
  <c r="AT70" i="4"/>
  <c r="BI70"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AV66" i="4"/>
  <c r="BK66" i="4" s="1"/>
  <c r="AU66" i="4"/>
  <c r="BJ66" i="4" s="1"/>
  <c r="AT66" i="4"/>
  <c r="BI66" i="4" s="1"/>
  <c r="AH35" i="4" l="1"/>
  <c r="AO35" i="4" s="1"/>
  <c r="H125" i="5"/>
  <c r="I125" i="5"/>
  <c r="H107" i="5"/>
  <c r="I107" i="5"/>
  <c r="H93" i="5"/>
  <c r="I93" i="5"/>
  <c r="I80" i="5"/>
  <c r="H80" i="5"/>
  <c r="I69" i="5"/>
  <c r="H69" i="5"/>
  <c r="K105" i="4"/>
  <c r="L105" i="4"/>
  <c r="L101" i="4"/>
  <c r="K101" i="4"/>
  <c r="L90" i="4"/>
  <c r="K90" i="4"/>
  <c r="L68" i="4"/>
  <c r="K68" i="4"/>
  <c r="BH126" i="4" l="1"/>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AV126" i="4"/>
  <c r="BK126" i="4" s="1"/>
  <c r="AU126" i="4"/>
  <c r="BJ126" i="4" s="1"/>
  <c r="AT126" i="4"/>
  <c r="BI126" i="4" s="1"/>
  <c r="BE121" i="5" l="1"/>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AS121" i="5"/>
  <c r="BH121" i="5" s="1"/>
  <c r="AR121" i="5"/>
  <c r="BG121" i="5" s="1"/>
  <c r="AQ121" i="5"/>
  <c r="BF121"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AS120" i="5"/>
  <c r="BH120" i="5" s="1"/>
  <c r="AR120" i="5"/>
  <c r="BG120" i="5" s="1"/>
  <c r="AQ120" i="5"/>
  <c r="BF120"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AS79" i="5"/>
  <c r="BH79" i="5" s="1"/>
  <c r="AR79" i="5"/>
  <c r="BG79" i="5" s="1"/>
  <c r="AQ79" i="5"/>
  <c r="BF79" i="5"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AV127" i="4"/>
  <c r="BK127" i="4" s="1"/>
  <c r="AU127" i="4"/>
  <c r="BJ127" i="4" s="1"/>
  <c r="AT127" i="4"/>
  <c r="BI127"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AV125" i="4"/>
  <c r="BK125" i="4" s="1"/>
  <c r="AU125" i="4"/>
  <c r="BJ125" i="4" s="1"/>
  <c r="AT125" i="4"/>
  <c r="BI125"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AV117" i="4"/>
  <c r="BK117" i="4" s="1"/>
  <c r="AU117" i="4"/>
  <c r="BJ117" i="4" s="1"/>
  <c r="AT117" i="4"/>
  <c r="BI117" i="4"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AS58" i="5"/>
  <c r="BH58" i="5" s="1"/>
  <c r="AR58" i="5"/>
  <c r="BG58" i="5" s="1"/>
  <c r="AQ58" i="5"/>
  <c r="BF58"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AS56" i="5"/>
  <c r="BH56" i="5" s="1"/>
  <c r="AR56" i="5"/>
  <c r="BG56" i="5" s="1"/>
  <c r="AQ56" i="5"/>
  <c r="BF56"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AS50" i="5"/>
  <c r="BH50" i="5" s="1"/>
  <c r="AR50" i="5"/>
  <c r="BG50" i="5" s="1"/>
  <c r="AQ50" i="5"/>
  <c r="BF50" i="5" s="1"/>
  <c r="BE46" i="5"/>
  <c r="BT46" i="5" s="1"/>
  <c r="BD46" i="5"/>
  <c r="BS46" i="5" s="1"/>
  <c r="BC46" i="5"/>
  <c r="BR46" i="5" s="1"/>
  <c r="BB46" i="5"/>
  <c r="BQ46" i="5" s="1"/>
  <c r="BA46" i="5"/>
  <c r="BP46" i="5" s="1"/>
  <c r="AZ46" i="5"/>
  <c r="BO46" i="5" s="1"/>
  <c r="AY46" i="5"/>
  <c r="BN46" i="5" s="1"/>
  <c r="AX46" i="5"/>
  <c r="BM46" i="5" s="1"/>
  <c r="AW46" i="5"/>
  <c r="BL46" i="5" s="1"/>
  <c r="AV46" i="5"/>
  <c r="BK46" i="5" s="1"/>
  <c r="AU46" i="5"/>
  <c r="BJ46" i="5" s="1"/>
  <c r="AT46" i="5"/>
  <c r="AS46" i="5"/>
  <c r="BH46" i="5" s="1"/>
  <c r="AR46" i="5"/>
  <c r="BG46" i="5" s="1"/>
  <c r="AQ46" i="5"/>
  <c r="BF46"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AS42" i="5"/>
  <c r="BH42" i="5" s="1"/>
  <c r="AR42" i="5"/>
  <c r="BG42" i="5" s="1"/>
  <c r="AQ42" i="5"/>
  <c r="BF42" i="5"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AV120" i="4"/>
  <c r="BK120" i="4" s="1"/>
  <c r="AU120" i="4"/>
  <c r="BJ120" i="4" s="1"/>
  <c r="AT120" i="4"/>
  <c r="BI120" i="4" s="1"/>
  <c r="I120" i="5" l="1"/>
  <c r="H120" i="5"/>
  <c r="L125" i="4"/>
  <c r="K125" i="4"/>
  <c r="L117" i="4"/>
  <c r="K117" i="4"/>
  <c r="H58" i="5"/>
  <c r="I58" i="5"/>
  <c r="I56" i="5"/>
  <c r="H56" i="5"/>
  <c r="H50" i="5"/>
  <c r="H46" i="5"/>
  <c r="I50" i="5"/>
  <c r="BI46" i="5"/>
  <c r="I46" i="5" s="1"/>
  <c r="I42" i="5"/>
  <c r="H42" i="5"/>
  <c r="L120" i="4"/>
  <c r="K120" i="4"/>
  <c r="O36" i="4" l="1"/>
  <c r="P36" i="4" s="1"/>
  <c r="Q36" i="4" s="1"/>
  <c r="R36" i="4" s="1"/>
  <c r="S36"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AV89" i="4"/>
  <c r="BK89" i="4" s="1"/>
  <c r="AU89" i="4"/>
  <c r="BJ89" i="4" s="1"/>
  <c r="AT89" i="4"/>
  <c r="BI89"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AV88" i="4"/>
  <c r="BK88" i="4" s="1"/>
  <c r="AU88" i="4"/>
  <c r="BJ88" i="4" s="1"/>
  <c r="AT88" i="4"/>
  <c r="BI8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AV78" i="4"/>
  <c r="BK78" i="4" s="1"/>
  <c r="AU78" i="4"/>
  <c r="BJ78" i="4" s="1"/>
  <c r="AT78" i="4"/>
  <c r="BI78" i="4" s="1"/>
  <c r="T36" i="4" l="1"/>
  <c r="U36" i="4" s="1"/>
  <c r="V36" i="4" s="1"/>
  <c r="W36" i="4" s="1"/>
  <c r="X36" i="4" s="1"/>
  <c r="Y36" i="4" s="1"/>
  <c r="Z36" i="4" s="1"/>
  <c r="L88" i="4"/>
  <c r="K88" i="4"/>
  <c r="L78" i="4"/>
  <c r="K78" i="4"/>
  <c r="AA36" i="4" l="1"/>
  <c r="AB36" i="4" s="1"/>
  <c r="AC36" i="4" s="1"/>
  <c r="AD36" i="4" s="1"/>
  <c r="AE36" i="4" s="1"/>
  <c r="AF36" i="4" s="1"/>
  <c r="AG36" i="4" s="1"/>
  <c r="BH42" i="4"/>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AV42" i="4"/>
  <c r="BK42" i="4" s="1"/>
  <c r="AU42" i="4"/>
  <c r="BJ42" i="4" s="1"/>
  <c r="AT42" i="4"/>
  <c r="BI42"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AV41" i="4"/>
  <c r="BK41" i="4" s="1"/>
  <c r="AU41" i="4"/>
  <c r="BJ41" i="4" s="1"/>
  <c r="AT41" i="4"/>
  <c r="BI41" i="4"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AS109" i="5"/>
  <c r="BH109" i="5" s="1"/>
  <c r="AR109" i="5"/>
  <c r="BG109" i="5" s="1"/>
  <c r="AQ109" i="5"/>
  <c r="BF10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AS99" i="5"/>
  <c r="BH99" i="5" s="1"/>
  <c r="AR99" i="5"/>
  <c r="BG99" i="5" s="1"/>
  <c r="AQ99" i="5"/>
  <c r="BF99"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AS95" i="5"/>
  <c r="BH95" i="5" s="1"/>
  <c r="AR95" i="5"/>
  <c r="BG95" i="5" s="1"/>
  <c r="AQ95" i="5"/>
  <c r="BF95"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AS84" i="5"/>
  <c r="BH84" i="5" s="1"/>
  <c r="AR84" i="5"/>
  <c r="BG84" i="5" s="1"/>
  <c r="AQ84" i="5"/>
  <c r="BF84" i="5" s="1"/>
  <c r="AH36" i="4" l="1"/>
  <c r="AI36" i="4" s="1"/>
  <c r="AJ36" i="4" s="1"/>
  <c r="AK36" i="4" s="1"/>
  <c r="AL36" i="4" s="1"/>
  <c r="AM36" i="4" s="1"/>
  <c r="AN36" i="4" s="1"/>
  <c r="AO36" i="4" s="1"/>
  <c r="AP36" i="4" s="1"/>
  <c r="AQ36" i="4" s="1"/>
  <c r="AR36" i="4" s="1"/>
  <c r="L42" i="4"/>
  <c r="K42" i="4"/>
  <c r="I95" i="5"/>
  <c r="H95" i="5"/>
  <c r="BE78" i="5" l="1"/>
  <c r="BT78" i="5" s="1"/>
  <c r="BD78" i="5"/>
  <c r="BS78" i="5" s="1"/>
  <c r="BC78" i="5"/>
  <c r="BR78" i="5" s="1"/>
  <c r="BB78" i="5"/>
  <c r="BQ78" i="5" s="1"/>
  <c r="BA78" i="5"/>
  <c r="BP78" i="5" s="1"/>
  <c r="AZ78" i="5"/>
  <c r="BO78" i="5" s="1"/>
  <c r="AY78" i="5"/>
  <c r="BN78" i="5" s="1"/>
  <c r="AX78" i="5"/>
  <c r="BM78" i="5" s="1"/>
  <c r="AW78" i="5"/>
  <c r="BL78" i="5" s="1"/>
  <c r="AV78" i="5"/>
  <c r="BK78" i="5" s="1"/>
  <c r="AU78" i="5"/>
  <c r="BJ78" i="5" s="1"/>
  <c r="AT78" i="5"/>
  <c r="AS78" i="5"/>
  <c r="BH78" i="5" s="1"/>
  <c r="AR78" i="5"/>
  <c r="BG78" i="5" s="1"/>
  <c r="AQ78" i="5"/>
  <c r="BF78"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AS71" i="5"/>
  <c r="BH71" i="5" s="1"/>
  <c r="AR71" i="5"/>
  <c r="BG71" i="5" s="1"/>
  <c r="AQ71" i="5"/>
  <c r="BF71"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AS64" i="5"/>
  <c r="BH64" i="5" s="1"/>
  <c r="AR64" i="5"/>
  <c r="BG64" i="5" s="1"/>
  <c r="AQ64" i="5"/>
  <c r="BF64" i="5"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AV114" i="4"/>
  <c r="BK114" i="4" s="1"/>
  <c r="AU114" i="4"/>
  <c r="BJ114" i="4" s="1"/>
  <c r="AT114" i="4"/>
  <c r="BI114"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AV107" i="4"/>
  <c r="BK107" i="4" s="1"/>
  <c r="AU107" i="4"/>
  <c r="BJ107" i="4" s="1"/>
  <c r="AT107" i="4"/>
  <c r="BI107"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AV99" i="4"/>
  <c r="BK99" i="4" s="1"/>
  <c r="AU99" i="4"/>
  <c r="BJ99" i="4" s="1"/>
  <c r="AT99" i="4"/>
  <c r="BI99"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V98" i="4"/>
  <c r="BK98" i="4" s="1"/>
  <c r="AU98" i="4"/>
  <c r="BJ98" i="4" s="1"/>
  <c r="AT98" i="4"/>
  <c r="BI98" i="4" s="1"/>
  <c r="AT100" i="4"/>
  <c r="BI100" i="4" s="1"/>
  <c r="AU100" i="4"/>
  <c r="BJ100" i="4" s="1"/>
  <c r="AV100" i="4"/>
  <c r="BK100"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AV97" i="4"/>
  <c r="BK97" i="4" s="1"/>
  <c r="AU97" i="4"/>
  <c r="BJ97" i="4" s="1"/>
  <c r="AT97" i="4"/>
  <c r="BI97"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AV82" i="4"/>
  <c r="BK82" i="4" s="1"/>
  <c r="AU82" i="4"/>
  <c r="BJ82" i="4" s="1"/>
  <c r="AT82" i="4"/>
  <c r="BI82"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AV77" i="4"/>
  <c r="BK77" i="4" s="1"/>
  <c r="AU77" i="4"/>
  <c r="BJ77" i="4" s="1"/>
  <c r="AT77" i="4"/>
  <c r="BI77"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AV75" i="4"/>
  <c r="BK75" i="4" s="1"/>
  <c r="AU75" i="4"/>
  <c r="BJ75" i="4" s="1"/>
  <c r="AT75" i="4"/>
  <c r="BI75"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AV43" i="4"/>
  <c r="BK43" i="4" s="1"/>
  <c r="AU43" i="4"/>
  <c r="BJ43" i="4" s="1"/>
  <c r="AT43" i="4"/>
  <c r="BI4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AV73" i="4"/>
  <c r="BK73" i="4" s="1"/>
  <c r="AU73" i="4"/>
  <c r="BJ73" i="4" s="1"/>
  <c r="AT73" i="4"/>
  <c r="BI73"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AV71" i="4"/>
  <c r="BK71" i="4" s="1"/>
  <c r="AU71" i="4"/>
  <c r="BJ71" i="4" s="1"/>
  <c r="AT71" i="4"/>
  <c r="BI71"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AV62" i="4"/>
  <c r="BK62" i="4" s="1"/>
  <c r="AU62" i="4"/>
  <c r="BJ62" i="4" s="1"/>
  <c r="AT62" i="4"/>
  <c r="BI62"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AV53" i="4"/>
  <c r="BK53" i="4" s="1"/>
  <c r="AU53" i="4"/>
  <c r="BJ53" i="4" s="1"/>
  <c r="AT53" i="4"/>
  <c r="BI53"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AV51" i="4"/>
  <c r="BK51" i="4" s="1"/>
  <c r="AU51" i="4"/>
  <c r="BJ51" i="4" s="1"/>
  <c r="AT51" i="4"/>
  <c r="BI51"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V47" i="4"/>
  <c r="BK47" i="4" s="1"/>
  <c r="AU47" i="4"/>
  <c r="BJ47" i="4" s="1"/>
  <c r="AT47" i="4"/>
  <c r="BI47" i="4" s="1"/>
  <c r="AT44" i="4"/>
  <c r="AU44" i="4"/>
  <c r="BJ44" i="4" s="1"/>
  <c r="AV44" i="4"/>
  <c r="BK44" i="4" s="1"/>
  <c r="AW44" i="4"/>
  <c r="BL44" i="4" s="1"/>
  <c r="AX44" i="4"/>
  <c r="BM44" i="4" s="1"/>
  <c r="AY44" i="4"/>
  <c r="BN44" i="4" s="1"/>
  <c r="AZ44" i="4"/>
  <c r="BO44" i="4" s="1"/>
  <c r="BA44" i="4"/>
  <c r="BP44" i="4" s="1"/>
  <c r="BB44" i="4"/>
  <c r="BQ44" i="4" s="1"/>
  <c r="BC44" i="4"/>
  <c r="BR44" i="4" s="1"/>
  <c r="BD44" i="4"/>
  <c r="BS44" i="4" s="1"/>
  <c r="BE44" i="4"/>
  <c r="BT44" i="4" s="1"/>
  <c r="BF44" i="4"/>
  <c r="BU44" i="4" s="1"/>
  <c r="BG44" i="4"/>
  <c r="BV44" i="4" s="1"/>
  <c r="BH44" i="4"/>
  <c r="BW44" i="4" s="1"/>
  <c r="H78" i="5" l="1"/>
  <c r="BI78" i="5"/>
  <c r="I78" i="5" s="1"/>
  <c r="I64" i="5"/>
  <c r="H64" i="5"/>
  <c r="L98" i="4"/>
  <c r="K98" i="4"/>
  <c r="L53" i="4"/>
  <c r="K53" i="4"/>
  <c r="K44" i="4"/>
  <c r="BI44" i="4"/>
  <c r="L44" i="4" s="1"/>
  <c r="BE119" i="5" l="1"/>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AS119" i="5"/>
  <c r="BH119" i="5" s="1"/>
  <c r="AR119" i="5"/>
  <c r="BG119" i="5" s="1"/>
  <c r="AQ119" i="5"/>
  <c r="BF119"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AS118" i="5"/>
  <c r="BH118" i="5" s="1"/>
  <c r="AR118" i="5"/>
  <c r="BG118" i="5" s="1"/>
  <c r="AQ118" i="5"/>
  <c r="BF118"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AS116" i="5"/>
  <c r="BH116" i="5" s="1"/>
  <c r="AR116" i="5"/>
  <c r="BG116" i="5" s="1"/>
  <c r="AQ116" i="5"/>
  <c r="BF116"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AS112" i="5"/>
  <c r="BH112" i="5" s="1"/>
  <c r="AR112" i="5"/>
  <c r="BG112" i="5" s="1"/>
  <c r="AQ112" i="5"/>
  <c r="BF112"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AS111" i="5"/>
  <c r="BH111" i="5" s="1"/>
  <c r="AR111" i="5"/>
  <c r="BG111" i="5" s="1"/>
  <c r="AQ111" i="5"/>
  <c r="BF111" i="5" s="1"/>
  <c r="I118" i="5" l="1"/>
  <c r="H118" i="5"/>
  <c r="BH74" i="4" l="1"/>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AV74" i="4"/>
  <c r="BK74" i="4" s="1"/>
  <c r="AU74" i="4"/>
  <c r="BJ74" i="4" s="1"/>
  <c r="AT74" i="4"/>
  <c r="BI74" i="4" s="1"/>
  <c r="C5" i="5" l="1"/>
  <c r="BE89" i="5" l="1"/>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AS89" i="5"/>
  <c r="BH89" i="5" s="1"/>
  <c r="AR89" i="5"/>
  <c r="BG89" i="5" s="1"/>
  <c r="AQ89" i="5"/>
  <c r="BF89"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AS53" i="5"/>
  <c r="BH53" i="5" s="1"/>
  <c r="AR53" i="5"/>
  <c r="BG53" i="5" s="1"/>
  <c r="AQ53" i="5"/>
  <c r="BF53" i="5" s="1"/>
  <c r="I89" i="5" l="1"/>
  <c r="H89" i="5"/>
  <c r="B35" i="5" l="1"/>
  <c r="BH64" i="4" l="1"/>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AV64" i="4"/>
  <c r="BK64" i="4" s="1"/>
  <c r="AU64" i="4"/>
  <c r="BJ64" i="4" s="1"/>
  <c r="AT64" i="4"/>
  <c r="BI64" i="4" s="1"/>
  <c r="BE65" i="5" l="1"/>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AS65" i="5"/>
  <c r="BH65" i="5" s="1"/>
  <c r="AR65" i="5"/>
  <c r="BG65" i="5" s="1"/>
  <c r="AQ65" i="5"/>
  <c r="BF65"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AS61" i="5"/>
  <c r="BH61" i="5" s="1"/>
  <c r="AR61" i="5"/>
  <c r="BG61" i="5" s="1"/>
  <c r="AQ61" i="5"/>
  <c r="BF61" i="5"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AV56" i="4"/>
  <c r="BK56" i="4" s="1"/>
  <c r="AU56" i="4"/>
  <c r="BJ56" i="4" s="1"/>
  <c r="AT56" i="4"/>
  <c r="BI56"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AV52" i="4"/>
  <c r="BK52" i="4" s="1"/>
  <c r="AU52" i="4"/>
  <c r="BJ52" i="4" s="1"/>
  <c r="AT52" i="4"/>
  <c r="BI52" i="4"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AS124" i="5"/>
  <c r="BH124" i="5" s="1"/>
  <c r="AR124" i="5"/>
  <c r="BG124" i="5" s="1"/>
  <c r="AQ124" i="5"/>
  <c r="BF124" i="5" s="1"/>
  <c r="BH87" i="4" l="1"/>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AV87" i="4"/>
  <c r="BK87" i="4" s="1"/>
  <c r="AU87" i="4"/>
  <c r="BJ87" i="4" s="1"/>
  <c r="AT87" i="4"/>
  <c r="BI87" i="4" s="1"/>
  <c r="BH80" i="4" l="1"/>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AV80" i="4"/>
  <c r="BK80" i="4" s="1"/>
  <c r="AU80" i="4"/>
  <c r="BJ80" i="4" s="1"/>
  <c r="AT80" i="4"/>
  <c r="BI80" i="4" s="1"/>
  <c r="BE91" i="5" l="1"/>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AS91" i="5"/>
  <c r="BH91" i="5" s="1"/>
  <c r="AR91" i="5"/>
  <c r="BG91" i="5" s="1"/>
  <c r="AQ91" i="5"/>
  <c r="BF91"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AS90" i="5"/>
  <c r="BH90" i="5" s="1"/>
  <c r="AR90" i="5"/>
  <c r="BG90" i="5" s="1"/>
  <c r="AQ90" i="5"/>
  <c r="BF90"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AS88" i="5"/>
  <c r="BH88" i="5" s="1"/>
  <c r="AR88" i="5"/>
  <c r="BG88" i="5" s="1"/>
  <c r="AQ88" i="5"/>
  <c r="BF88"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AS75" i="5"/>
  <c r="BH75" i="5" s="1"/>
  <c r="AR75" i="5"/>
  <c r="BG75" i="5" s="1"/>
  <c r="AQ75" i="5"/>
  <c r="BF75"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AS67" i="5"/>
  <c r="BH67" i="5" s="1"/>
  <c r="AR67" i="5"/>
  <c r="BG67" i="5" s="1"/>
  <c r="AQ67" i="5"/>
  <c r="BF67" i="5"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AV115" i="4"/>
  <c r="BK115" i="4" s="1"/>
  <c r="AU115" i="4"/>
  <c r="BJ115" i="4" s="1"/>
  <c r="AT115" i="4"/>
  <c r="BI115" i="4" s="1"/>
  <c r="I91" i="5" l="1"/>
  <c r="H91" i="5"/>
  <c r="I75" i="5"/>
  <c r="H75" i="5"/>
  <c r="I67" i="5"/>
  <c r="H67" i="5"/>
  <c r="K115" i="4"/>
  <c r="L115" i="4"/>
  <c r="BE57" i="5" l="1"/>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AS57" i="5"/>
  <c r="BH57" i="5" s="1"/>
  <c r="AR57" i="5"/>
  <c r="BG57" i="5" s="1"/>
  <c r="AQ57" i="5"/>
  <c r="BF57" i="5" s="1"/>
  <c r="BH116" i="4" l="1"/>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AV116" i="4"/>
  <c r="BK116" i="4" s="1"/>
  <c r="AU116" i="4"/>
  <c r="BJ116" i="4" s="1"/>
  <c r="AT116" i="4"/>
  <c r="BI116" i="4" s="1"/>
  <c r="BE126" i="5" l="1"/>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AS126" i="5"/>
  <c r="BH126" i="5" s="1"/>
  <c r="AR126" i="5"/>
  <c r="BG126" i="5" s="1"/>
  <c r="AQ126" i="5"/>
  <c r="BF126" i="5" s="1"/>
  <c r="BH48" i="4" l="1"/>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AV48" i="4"/>
  <c r="BK48" i="4" s="1"/>
  <c r="AU48" i="4"/>
  <c r="BJ48" i="4" s="1"/>
  <c r="AT48" i="4"/>
  <c r="BI48" i="4" s="1"/>
  <c r="K48" i="4" l="1"/>
  <c r="L48" i="4"/>
  <c r="BE59" i="5" l="1"/>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AS59" i="5"/>
  <c r="BH59" i="5" s="1"/>
  <c r="AR59" i="5"/>
  <c r="BG59" i="5" s="1"/>
  <c r="AQ59" i="5"/>
  <c r="BF59" i="5" s="1"/>
  <c r="BE113" i="5" l="1"/>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AS113" i="5"/>
  <c r="BH113" i="5" s="1"/>
  <c r="AR113" i="5"/>
  <c r="BG113" i="5" s="1"/>
  <c r="AQ113" i="5"/>
  <c r="BF113" i="5" s="1"/>
  <c r="G36" i="5"/>
  <c r="I113" i="5" l="1"/>
  <c r="H113" i="5"/>
  <c r="BH113" i="4" l="1"/>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AV113" i="4"/>
  <c r="BK113" i="4" s="1"/>
  <c r="AU113" i="4"/>
  <c r="BJ113" i="4" s="1"/>
  <c r="AT113" i="4"/>
  <c r="BI113" i="4" s="1"/>
  <c r="L113" i="4" l="1"/>
  <c r="K113" i="4"/>
  <c r="BH37" i="4" l="1"/>
  <c r="BG37" i="4"/>
  <c r="BF37" i="4"/>
  <c r="BE37" i="4"/>
  <c r="BD37" i="4"/>
  <c r="BC37" i="4"/>
  <c r="BB37" i="4"/>
  <c r="BA37" i="4"/>
  <c r="AZ37" i="4"/>
  <c r="AY37" i="4"/>
  <c r="AX37" i="4"/>
  <c r="AW37" i="4"/>
  <c r="AV37" i="4"/>
  <c r="AU37" i="4"/>
  <c r="AT37" i="4"/>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AV39" i="4"/>
  <c r="BK39" i="4" s="1"/>
  <c r="AU39" i="4"/>
  <c r="BJ39" i="4" s="1"/>
  <c r="AT39" i="4"/>
  <c r="BI39" i="4" s="1"/>
  <c r="BJ37" i="4" l="1"/>
  <c r="BL37" i="4"/>
  <c r="BP37" i="4"/>
  <c r="BT37" i="4"/>
  <c r="BN37" i="4"/>
  <c r="BV37" i="4"/>
  <c r="BI37" i="4"/>
  <c r="BM37" i="4"/>
  <c r="BQ37" i="4"/>
  <c r="BU37" i="4"/>
  <c r="BR37" i="4"/>
  <c r="BK37" i="4"/>
  <c r="BO37" i="4"/>
  <c r="BS37" i="4"/>
  <c r="BW37" i="4"/>
  <c r="BE104" i="5" l="1"/>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AS104" i="5"/>
  <c r="BH104" i="5" s="1"/>
  <c r="AR104" i="5"/>
  <c r="BG104" i="5" s="1"/>
  <c r="AQ104" i="5"/>
  <c r="BF104"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BJ102" i="5" s="1"/>
  <c r="AT102" i="5"/>
  <c r="BI102" i="5" s="1"/>
  <c r="AS102" i="5"/>
  <c r="BH102" i="5" s="1"/>
  <c r="AR102" i="5"/>
  <c r="AQ102" i="5"/>
  <c r="BF102"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AS101" i="5"/>
  <c r="BH101" i="5" s="1"/>
  <c r="AR101" i="5"/>
  <c r="BG101" i="5" s="1"/>
  <c r="AQ101" i="5"/>
  <c r="BF101"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AS55" i="5"/>
  <c r="BH55" i="5" s="1"/>
  <c r="AR55" i="5"/>
  <c r="BG55" i="5" s="1"/>
  <c r="AQ55" i="5"/>
  <c r="BF55"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I54" i="5" s="1"/>
  <c r="AS54" i="5"/>
  <c r="BH54" i="5" s="1"/>
  <c r="AR54" i="5"/>
  <c r="BG54" i="5" s="1"/>
  <c r="AQ54" i="5"/>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AS45" i="5"/>
  <c r="BH45" i="5" s="1"/>
  <c r="AR45" i="5"/>
  <c r="BG45" i="5" s="1"/>
  <c r="AQ45" i="5"/>
  <c r="BF45"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AS41" i="5"/>
  <c r="BH41" i="5" s="1"/>
  <c r="AR41" i="5"/>
  <c r="BG41" i="5" s="1"/>
  <c r="AQ41" i="5"/>
  <c r="BF41"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AS40" i="5"/>
  <c r="BH40" i="5" s="1"/>
  <c r="AR40" i="5"/>
  <c r="BG40" i="5" s="1"/>
  <c r="AQ40" i="5"/>
  <c r="BF40"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AS39" i="5"/>
  <c r="BH39" i="5" s="1"/>
  <c r="AR39" i="5"/>
  <c r="BG39" i="5" s="1"/>
  <c r="AQ39" i="5"/>
  <c r="BF39" i="5" s="1"/>
  <c r="H102" i="5" l="1"/>
  <c r="BG102" i="5"/>
  <c r="I102" i="5" s="1"/>
  <c r="H54" i="5"/>
  <c r="I40" i="5"/>
  <c r="H40" i="5"/>
  <c r="C2" i="4"/>
  <c r="F14" i="6"/>
  <c r="F17" i="6"/>
  <c r="BH96" i="4" l="1"/>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AV96" i="4"/>
  <c r="BK96" i="4" s="1"/>
  <c r="AU96" i="4"/>
  <c r="BJ96" i="4" s="1"/>
  <c r="AT96" i="4"/>
  <c r="BI96"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L93" i="4" s="1"/>
  <c r="AV93" i="4"/>
  <c r="BK93" i="4" s="1"/>
  <c r="AU93" i="4"/>
  <c r="BJ93" i="4" s="1"/>
  <c r="AT93" i="4"/>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AV92" i="4"/>
  <c r="BK92" i="4" s="1"/>
  <c r="AU92" i="4"/>
  <c r="BJ92" i="4" s="1"/>
  <c r="AT92" i="4"/>
  <c r="BI92" i="4" s="1"/>
  <c r="BI93" i="4" l="1"/>
  <c r="K92" i="4"/>
  <c r="L92" i="4"/>
  <c r="AT40" i="4" l="1"/>
  <c r="BI40" i="4" s="1"/>
  <c r="AU40" i="4"/>
  <c r="BJ40" i="4" s="1"/>
  <c r="AV40" i="4"/>
  <c r="BK40" i="4" s="1"/>
  <c r="AW40" i="4"/>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C20" i="6" l="1"/>
  <c r="F23" i="6" l="1"/>
  <c r="F22" i="6"/>
  <c r="C23" i="6"/>
  <c r="C22" i="6"/>
  <c r="C32" i="2"/>
  <c r="C31" i="2"/>
  <c r="C30" i="2"/>
  <c r="C29" i="2"/>
  <c r="C28" i="2"/>
  <c r="C27" i="2"/>
  <c r="C26" i="2"/>
  <c r="C25" i="2"/>
  <c r="C24" i="2"/>
  <c r="C23" i="2"/>
  <c r="C22" i="2"/>
  <c r="C21" i="2"/>
  <c r="AQ38" i="5" l="1"/>
  <c r="AR38" i="5"/>
  <c r="AS38" i="5"/>
  <c r="BH38" i="5" s="1"/>
  <c r="AT38" i="5"/>
  <c r="BI38" i="5" s="1"/>
  <c r="AU38" i="5"/>
  <c r="BJ38" i="5" s="1"/>
  <c r="AV38" i="5"/>
  <c r="BK38" i="5" s="1"/>
  <c r="AW38" i="5"/>
  <c r="BL38" i="5" s="1"/>
  <c r="AX38" i="5"/>
  <c r="BM38" i="5" s="1"/>
  <c r="AY38" i="5"/>
  <c r="BN38" i="5" s="1"/>
  <c r="AZ38" i="5"/>
  <c r="BO38" i="5" s="1"/>
  <c r="BA38" i="5"/>
  <c r="BP38" i="5" s="1"/>
  <c r="BB38" i="5"/>
  <c r="BQ38" i="5" s="1"/>
  <c r="BC38" i="5"/>
  <c r="BR38" i="5" s="1"/>
  <c r="BD38" i="5"/>
  <c r="BS38" i="5" s="1"/>
  <c r="BE38" i="5"/>
  <c r="BT38" i="5" s="1"/>
  <c r="AQ43" i="5"/>
  <c r="AR43" i="5"/>
  <c r="BG43" i="5" s="1"/>
  <c r="AS43" i="5"/>
  <c r="BH43" i="5" s="1"/>
  <c r="AT43" i="5"/>
  <c r="BI43" i="5" s="1"/>
  <c r="AU43" i="5"/>
  <c r="BJ43" i="5" s="1"/>
  <c r="AV43" i="5"/>
  <c r="BK43" i="5" s="1"/>
  <c r="AW43" i="5"/>
  <c r="BL43" i="5" s="1"/>
  <c r="AX43" i="5"/>
  <c r="BM43" i="5" s="1"/>
  <c r="AY43" i="5"/>
  <c r="BN43" i="5" s="1"/>
  <c r="AZ43" i="5"/>
  <c r="BO43" i="5" s="1"/>
  <c r="BA43" i="5"/>
  <c r="BP43" i="5" s="1"/>
  <c r="BB43" i="5"/>
  <c r="BQ43" i="5" s="1"/>
  <c r="BC43" i="5"/>
  <c r="BR43" i="5" s="1"/>
  <c r="BD43" i="5"/>
  <c r="BS43" i="5" s="1"/>
  <c r="BE43" i="5"/>
  <c r="BT43" i="5" s="1"/>
  <c r="AQ44" i="5"/>
  <c r="AR44" i="5"/>
  <c r="BG44" i="5" s="1"/>
  <c r="AS44" i="5"/>
  <c r="BH44" i="5" s="1"/>
  <c r="AT44" i="5"/>
  <c r="BI44" i="5" s="1"/>
  <c r="AU44" i="5"/>
  <c r="BJ44" i="5" s="1"/>
  <c r="AV44" i="5"/>
  <c r="BK44" i="5" s="1"/>
  <c r="AW44" i="5"/>
  <c r="BL44" i="5" s="1"/>
  <c r="AX44" i="5"/>
  <c r="BM44" i="5" s="1"/>
  <c r="AY44" i="5"/>
  <c r="BN44" i="5" s="1"/>
  <c r="AZ44" i="5"/>
  <c r="BO44" i="5" s="1"/>
  <c r="BA44" i="5"/>
  <c r="BP44" i="5" s="1"/>
  <c r="BB44" i="5"/>
  <c r="BQ44" i="5" s="1"/>
  <c r="BC44" i="5"/>
  <c r="BR44" i="5" s="1"/>
  <c r="BD44" i="5"/>
  <c r="BS44" i="5" s="1"/>
  <c r="BE44" i="5"/>
  <c r="BT44" i="5" s="1"/>
  <c r="AQ47" i="5"/>
  <c r="AR47" i="5"/>
  <c r="BG47" i="5" s="1"/>
  <c r="AS47" i="5"/>
  <c r="BH47" i="5" s="1"/>
  <c r="AT47" i="5"/>
  <c r="BI47" i="5" s="1"/>
  <c r="AU47" i="5"/>
  <c r="BJ47" i="5" s="1"/>
  <c r="AV47" i="5"/>
  <c r="BK47" i="5" s="1"/>
  <c r="AW47" i="5"/>
  <c r="BL47" i="5" s="1"/>
  <c r="AX47" i="5"/>
  <c r="BM47" i="5" s="1"/>
  <c r="AY47" i="5"/>
  <c r="BN47" i="5" s="1"/>
  <c r="AZ47" i="5"/>
  <c r="BO47" i="5" s="1"/>
  <c r="BA47" i="5"/>
  <c r="BP47" i="5" s="1"/>
  <c r="BB47" i="5"/>
  <c r="BQ47" i="5" s="1"/>
  <c r="BC47" i="5"/>
  <c r="BR47" i="5" s="1"/>
  <c r="BD47" i="5"/>
  <c r="BS47" i="5" s="1"/>
  <c r="BE47" i="5"/>
  <c r="BT47" i="5" s="1"/>
  <c r="AQ48" i="5"/>
  <c r="AR48" i="5"/>
  <c r="BG48" i="5" s="1"/>
  <c r="AS48" i="5"/>
  <c r="BH48" i="5" s="1"/>
  <c r="AT48" i="5"/>
  <c r="BI48" i="5" s="1"/>
  <c r="AU48" i="5"/>
  <c r="BJ48" i="5" s="1"/>
  <c r="AV48" i="5"/>
  <c r="BK48" i="5" s="1"/>
  <c r="AW48" i="5"/>
  <c r="BL48" i="5" s="1"/>
  <c r="AX48" i="5"/>
  <c r="BM48" i="5" s="1"/>
  <c r="AY48" i="5"/>
  <c r="BN48" i="5" s="1"/>
  <c r="AZ48" i="5"/>
  <c r="BO48" i="5" s="1"/>
  <c r="BA48" i="5"/>
  <c r="BP48" i="5" s="1"/>
  <c r="BB48" i="5"/>
  <c r="BQ48" i="5" s="1"/>
  <c r="BC48" i="5"/>
  <c r="BR48" i="5" s="1"/>
  <c r="BD48" i="5"/>
  <c r="BS48" i="5" s="1"/>
  <c r="BE48" i="5"/>
  <c r="BT48" i="5" s="1"/>
  <c r="AQ49" i="5"/>
  <c r="AR49" i="5"/>
  <c r="BG49" i="5" s="1"/>
  <c r="AS49" i="5"/>
  <c r="BH49" i="5" s="1"/>
  <c r="AT49" i="5"/>
  <c r="BI49" i="5" s="1"/>
  <c r="AU49" i="5"/>
  <c r="BJ49" i="5" s="1"/>
  <c r="AV49" i="5"/>
  <c r="BK49" i="5" s="1"/>
  <c r="AW49" i="5"/>
  <c r="BL49" i="5" s="1"/>
  <c r="AX49" i="5"/>
  <c r="BM49" i="5" s="1"/>
  <c r="AY49" i="5"/>
  <c r="BN49" i="5" s="1"/>
  <c r="AZ49" i="5"/>
  <c r="BO49" i="5" s="1"/>
  <c r="BA49" i="5"/>
  <c r="BP49" i="5" s="1"/>
  <c r="BB49" i="5"/>
  <c r="BQ49" i="5" s="1"/>
  <c r="BC49" i="5"/>
  <c r="BR49" i="5" s="1"/>
  <c r="BD49" i="5"/>
  <c r="BS49" i="5" s="1"/>
  <c r="BE49" i="5"/>
  <c r="BT49" i="5" s="1"/>
  <c r="AQ51" i="5"/>
  <c r="AR51" i="5"/>
  <c r="BG51" i="5" s="1"/>
  <c r="AS51" i="5"/>
  <c r="BH51" i="5" s="1"/>
  <c r="AT51" i="5"/>
  <c r="BI51" i="5" s="1"/>
  <c r="AU51" i="5"/>
  <c r="BJ51" i="5" s="1"/>
  <c r="AV51" i="5"/>
  <c r="BK51" i="5" s="1"/>
  <c r="AW51" i="5"/>
  <c r="BL51" i="5" s="1"/>
  <c r="AX51" i="5"/>
  <c r="BM51" i="5" s="1"/>
  <c r="AY51" i="5"/>
  <c r="BN51" i="5" s="1"/>
  <c r="AZ51" i="5"/>
  <c r="BO51" i="5" s="1"/>
  <c r="BA51" i="5"/>
  <c r="BP51" i="5" s="1"/>
  <c r="BB51" i="5"/>
  <c r="BQ51" i="5" s="1"/>
  <c r="BC51" i="5"/>
  <c r="BR51" i="5" s="1"/>
  <c r="BD51" i="5"/>
  <c r="BS51" i="5" s="1"/>
  <c r="BE51" i="5"/>
  <c r="BT51" i="5" s="1"/>
  <c r="AQ52" i="5"/>
  <c r="AR52" i="5"/>
  <c r="BG52" i="5" s="1"/>
  <c r="AS52" i="5"/>
  <c r="BH52" i="5" s="1"/>
  <c r="AT52" i="5"/>
  <c r="BI52" i="5" s="1"/>
  <c r="AU52" i="5"/>
  <c r="BJ52" i="5" s="1"/>
  <c r="AV52" i="5"/>
  <c r="BK52" i="5" s="1"/>
  <c r="AW52" i="5"/>
  <c r="BL52" i="5" s="1"/>
  <c r="AX52" i="5"/>
  <c r="BM52" i="5" s="1"/>
  <c r="AY52" i="5"/>
  <c r="BN52" i="5" s="1"/>
  <c r="AZ52" i="5"/>
  <c r="BO52" i="5" s="1"/>
  <c r="BA52" i="5"/>
  <c r="BP52" i="5" s="1"/>
  <c r="BB52" i="5"/>
  <c r="BQ52" i="5" s="1"/>
  <c r="BC52" i="5"/>
  <c r="BR52" i="5" s="1"/>
  <c r="BD52" i="5"/>
  <c r="BS52" i="5" s="1"/>
  <c r="BE52" i="5"/>
  <c r="BT52" i="5" s="1"/>
  <c r="AQ60" i="5"/>
  <c r="AR60" i="5"/>
  <c r="BG60" i="5" s="1"/>
  <c r="AS60" i="5"/>
  <c r="BH60" i="5" s="1"/>
  <c r="AT60" i="5"/>
  <c r="BI60" i="5" s="1"/>
  <c r="AU60" i="5"/>
  <c r="BJ60" i="5" s="1"/>
  <c r="AV60" i="5"/>
  <c r="BK60" i="5" s="1"/>
  <c r="AW60" i="5"/>
  <c r="BL60" i="5" s="1"/>
  <c r="AX60" i="5"/>
  <c r="BM60" i="5" s="1"/>
  <c r="AY60" i="5"/>
  <c r="BN60" i="5" s="1"/>
  <c r="AZ60" i="5"/>
  <c r="BO60" i="5" s="1"/>
  <c r="BA60" i="5"/>
  <c r="BP60" i="5" s="1"/>
  <c r="BB60" i="5"/>
  <c r="BQ60" i="5" s="1"/>
  <c r="BC60" i="5"/>
  <c r="BR60" i="5" s="1"/>
  <c r="BD60" i="5"/>
  <c r="BS60" i="5" s="1"/>
  <c r="BE60" i="5"/>
  <c r="BT60" i="5" s="1"/>
  <c r="AQ62" i="5"/>
  <c r="AR62" i="5"/>
  <c r="BG62" i="5" s="1"/>
  <c r="AS62" i="5"/>
  <c r="BH62" i="5" s="1"/>
  <c r="AT62" i="5"/>
  <c r="BI62" i="5" s="1"/>
  <c r="AU62" i="5"/>
  <c r="BJ62" i="5" s="1"/>
  <c r="AV62" i="5"/>
  <c r="BK62" i="5" s="1"/>
  <c r="AW62" i="5"/>
  <c r="BL62" i="5" s="1"/>
  <c r="AX62" i="5"/>
  <c r="BM62" i="5" s="1"/>
  <c r="AY62" i="5"/>
  <c r="BN62" i="5" s="1"/>
  <c r="AZ62" i="5"/>
  <c r="BO62" i="5" s="1"/>
  <c r="BA62" i="5"/>
  <c r="BP62" i="5" s="1"/>
  <c r="BB62" i="5"/>
  <c r="BQ62" i="5" s="1"/>
  <c r="BC62" i="5"/>
  <c r="BR62" i="5" s="1"/>
  <c r="BD62" i="5"/>
  <c r="BS62" i="5" s="1"/>
  <c r="BE62" i="5"/>
  <c r="BT62" i="5" s="1"/>
  <c r="AQ63" i="5"/>
  <c r="AR63" i="5"/>
  <c r="BG63" i="5" s="1"/>
  <c r="AS63" i="5"/>
  <c r="BH63" i="5" s="1"/>
  <c r="AT63" i="5"/>
  <c r="BI63" i="5" s="1"/>
  <c r="AU63" i="5"/>
  <c r="BJ63" i="5" s="1"/>
  <c r="AV63" i="5"/>
  <c r="BK63" i="5" s="1"/>
  <c r="AW63" i="5"/>
  <c r="BL63" i="5" s="1"/>
  <c r="AX63" i="5"/>
  <c r="BM63" i="5" s="1"/>
  <c r="AY63" i="5"/>
  <c r="BN63" i="5" s="1"/>
  <c r="AZ63" i="5"/>
  <c r="BO63" i="5" s="1"/>
  <c r="BA63" i="5"/>
  <c r="BP63" i="5" s="1"/>
  <c r="BB63" i="5"/>
  <c r="BQ63" i="5" s="1"/>
  <c r="BC63" i="5"/>
  <c r="BR63" i="5" s="1"/>
  <c r="BD63" i="5"/>
  <c r="BS63" i="5" s="1"/>
  <c r="BE63" i="5"/>
  <c r="BT63" i="5" s="1"/>
  <c r="AQ68" i="5"/>
  <c r="AR68" i="5"/>
  <c r="BG68" i="5" s="1"/>
  <c r="AS68" i="5"/>
  <c r="BH68" i="5" s="1"/>
  <c r="AT68" i="5"/>
  <c r="BI68" i="5" s="1"/>
  <c r="AU68" i="5"/>
  <c r="BJ68" i="5" s="1"/>
  <c r="AV68" i="5"/>
  <c r="BK68" i="5" s="1"/>
  <c r="AW68" i="5"/>
  <c r="BL68" i="5" s="1"/>
  <c r="AX68" i="5"/>
  <c r="BM68" i="5" s="1"/>
  <c r="AY68" i="5"/>
  <c r="BN68" i="5" s="1"/>
  <c r="AZ68" i="5"/>
  <c r="BO68" i="5" s="1"/>
  <c r="BA68" i="5"/>
  <c r="BP68" i="5" s="1"/>
  <c r="BB68" i="5"/>
  <c r="BQ68" i="5" s="1"/>
  <c r="BC68" i="5"/>
  <c r="BR68" i="5" s="1"/>
  <c r="BD68" i="5"/>
  <c r="BS68" i="5" s="1"/>
  <c r="BE68" i="5"/>
  <c r="BT68" i="5" s="1"/>
  <c r="AQ72" i="5"/>
  <c r="AR72" i="5"/>
  <c r="BG72" i="5" s="1"/>
  <c r="AS72" i="5"/>
  <c r="BH72" i="5" s="1"/>
  <c r="AT72" i="5"/>
  <c r="BI72" i="5" s="1"/>
  <c r="AU72" i="5"/>
  <c r="BJ72" i="5" s="1"/>
  <c r="AV72" i="5"/>
  <c r="BK72" i="5" s="1"/>
  <c r="AW72" i="5"/>
  <c r="BL72" i="5" s="1"/>
  <c r="AX72" i="5"/>
  <c r="BM72" i="5" s="1"/>
  <c r="AY72" i="5"/>
  <c r="BN72" i="5" s="1"/>
  <c r="AZ72" i="5"/>
  <c r="BO72" i="5" s="1"/>
  <c r="BA72" i="5"/>
  <c r="BP72" i="5" s="1"/>
  <c r="BB72" i="5"/>
  <c r="BQ72" i="5" s="1"/>
  <c r="BC72" i="5"/>
  <c r="BR72" i="5" s="1"/>
  <c r="BD72" i="5"/>
  <c r="BS72" i="5" s="1"/>
  <c r="BE72" i="5"/>
  <c r="BT72" i="5" s="1"/>
  <c r="AQ73" i="5"/>
  <c r="AR73" i="5"/>
  <c r="BG73" i="5" s="1"/>
  <c r="AS73" i="5"/>
  <c r="BH73" i="5" s="1"/>
  <c r="AT73" i="5"/>
  <c r="BI73" i="5" s="1"/>
  <c r="AU73" i="5"/>
  <c r="BJ73" i="5" s="1"/>
  <c r="AV73" i="5"/>
  <c r="BK73" i="5" s="1"/>
  <c r="AW73" i="5"/>
  <c r="BL73" i="5" s="1"/>
  <c r="AX73" i="5"/>
  <c r="BM73" i="5" s="1"/>
  <c r="AY73" i="5"/>
  <c r="BN73" i="5" s="1"/>
  <c r="AZ73" i="5"/>
  <c r="BO73" i="5" s="1"/>
  <c r="BA73" i="5"/>
  <c r="BP73" i="5" s="1"/>
  <c r="BB73" i="5"/>
  <c r="BQ73" i="5" s="1"/>
  <c r="BC73" i="5"/>
  <c r="BR73" i="5" s="1"/>
  <c r="BD73" i="5"/>
  <c r="BS73" i="5" s="1"/>
  <c r="BE73" i="5"/>
  <c r="BT73" i="5" s="1"/>
  <c r="AQ74" i="5"/>
  <c r="AR74" i="5"/>
  <c r="BG74" i="5" s="1"/>
  <c r="AS74" i="5"/>
  <c r="BH74" i="5" s="1"/>
  <c r="AT74" i="5"/>
  <c r="BI74" i="5" s="1"/>
  <c r="AU74" i="5"/>
  <c r="BJ74" i="5" s="1"/>
  <c r="AV74" i="5"/>
  <c r="BK74" i="5" s="1"/>
  <c r="AW74" i="5"/>
  <c r="BL74" i="5" s="1"/>
  <c r="AX74" i="5"/>
  <c r="BM74" i="5" s="1"/>
  <c r="AY74" i="5"/>
  <c r="BN74" i="5" s="1"/>
  <c r="AZ74" i="5"/>
  <c r="BO74" i="5" s="1"/>
  <c r="BA74" i="5"/>
  <c r="BP74" i="5" s="1"/>
  <c r="BB74" i="5"/>
  <c r="BQ74" i="5" s="1"/>
  <c r="BC74" i="5"/>
  <c r="BR74" i="5" s="1"/>
  <c r="BD74" i="5"/>
  <c r="BS74" i="5" s="1"/>
  <c r="BE74" i="5"/>
  <c r="BT74" i="5" s="1"/>
  <c r="AQ77" i="5"/>
  <c r="AR77" i="5"/>
  <c r="BG77" i="5" s="1"/>
  <c r="AS77" i="5"/>
  <c r="BH77" i="5" s="1"/>
  <c r="AT77" i="5"/>
  <c r="BI77" i="5" s="1"/>
  <c r="AU77" i="5"/>
  <c r="BJ77" i="5" s="1"/>
  <c r="AV77" i="5"/>
  <c r="BK77" i="5" s="1"/>
  <c r="AW77" i="5"/>
  <c r="BL77" i="5" s="1"/>
  <c r="AX77" i="5"/>
  <c r="BM77" i="5" s="1"/>
  <c r="AY77" i="5"/>
  <c r="BN77" i="5" s="1"/>
  <c r="AZ77" i="5"/>
  <c r="BO77" i="5" s="1"/>
  <c r="BA77" i="5"/>
  <c r="BP77" i="5" s="1"/>
  <c r="BB77" i="5"/>
  <c r="BQ77" i="5" s="1"/>
  <c r="BC77" i="5"/>
  <c r="BR77" i="5" s="1"/>
  <c r="BD77" i="5"/>
  <c r="BS77" i="5" s="1"/>
  <c r="BE77" i="5"/>
  <c r="BT77" i="5" s="1"/>
  <c r="AQ81" i="5"/>
  <c r="AR81" i="5"/>
  <c r="BG81" i="5" s="1"/>
  <c r="AS81" i="5"/>
  <c r="BH81" i="5" s="1"/>
  <c r="AT81" i="5"/>
  <c r="BI81" i="5" s="1"/>
  <c r="AU81" i="5"/>
  <c r="BJ81" i="5" s="1"/>
  <c r="AV81" i="5"/>
  <c r="BK81" i="5" s="1"/>
  <c r="AW81" i="5"/>
  <c r="BL81" i="5" s="1"/>
  <c r="AX81" i="5"/>
  <c r="BM81" i="5" s="1"/>
  <c r="AY81" i="5"/>
  <c r="BN81" i="5" s="1"/>
  <c r="AZ81" i="5"/>
  <c r="BO81" i="5" s="1"/>
  <c r="BA81" i="5"/>
  <c r="BP81" i="5" s="1"/>
  <c r="BB81" i="5"/>
  <c r="BQ81" i="5" s="1"/>
  <c r="BC81" i="5"/>
  <c r="BR81" i="5" s="1"/>
  <c r="BD81" i="5"/>
  <c r="BS81" i="5" s="1"/>
  <c r="BE81" i="5"/>
  <c r="BT81" i="5" s="1"/>
  <c r="AQ82" i="5"/>
  <c r="AR82" i="5"/>
  <c r="AS82" i="5"/>
  <c r="BH82" i="5" s="1"/>
  <c r="AT82" i="5"/>
  <c r="BI82" i="5" s="1"/>
  <c r="AU82" i="5"/>
  <c r="BJ82" i="5" s="1"/>
  <c r="AV82" i="5"/>
  <c r="BK82" i="5" s="1"/>
  <c r="AW82" i="5"/>
  <c r="BL82" i="5" s="1"/>
  <c r="AX82" i="5"/>
  <c r="BM82" i="5" s="1"/>
  <c r="AY82" i="5"/>
  <c r="BN82" i="5" s="1"/>
  <c r="AZ82" i="5"/>
  <c r="BO82" i="5" s="1"/>
  <c r="BA82" i="5"/>
  <c r="BP82" i="5" s="1"/>
  <c r="BB82" i="5"/>
  <c r="BQ82" i="5" s="1"/>
  <c r="BC82" i="5"/>
  <c r="BR82" i="5" s="1"/>
  <c r="BD82" i="5"/>
  <c r="BS82" i="5" s="1"/>
  <c r="BE82" i="5"/>
  <c r="BT82" i="5" s="1"/>
  <c r="AQ83" i="5"/>
  <c r="AR83" i="5"/>
  <c r="BG83" i="5" s="1"/>
  <c r="AS83" i="5"/>
  <c r="BH83" i="5" s="1"/>
  <c r="AT83" i="5"/>
  <c r="BI83" i="5" s="1"/>
  <c r="AU83" i="5"/>
  <c r="BJ83" i="5" s="1"/>
  <c r="AV83" i="5"/>
  <c r="BK83" i="5" s="1"/>
  <c r="AW83" i="5"/>
  <c r="BL83" i="5" s="1"/>
  <c r="AX83" i="5"/>
  <c r="BM83" i="5" s="1"/>
  <c r="AY83" i="5"/>
  <c r="BN83" i="5" s="1"/>
  <c r="AZ83" i="5"/>
  <c r="BO83" i="5" s="1"/>
  <c r="BA83" i="5"/>
  <c r="BP83" i="5" s="1"/>
  <c r="BB83" i="5"/>
  <c r="BQ83" i="5" s="1"/>
  <c r="BC83" i="5"/>
  <c r="BR83" i="5" s="1"/>
  <c r="BD83" i="5"/>
  <c r="BS83" i="5" s="1"/>
  <c r="BE83" i="5"/>
  <c r="BT83" i="5" s="1"/>
  <c r="AQ85" i="5"/>
  <c r="AR85" i="5"/>
  <c r="BG85" i="5" s="1"/>
  <c r="AS85" i="5"/>
  <c r="BH85" i="5" s="1"/>
  <c r="AT85" i="5"/>
  <c r="BI85" i="5" s="1"/>
  <c r="AU85" i="5"/>
  <c r="BJ85" i="5" s="1"/>
  <c r="AV85" i="5"/>
  <c r="BK85" i="5" s="1"/>
  <c r="AW85" i="5"/>
  <c r="BL85" i="5" s="1"/>
  <c r="AX85" i="5"/>
  <c r="BM85" i="5" s="1"/>
  <c r="AY85" i="5"/>
  <c r="BN85" i="5" s="1"/>
  <c r="AZ85" i="5"/>
  <c r="BO85" i="5" s="1"/>
  <c r="BA85" i="5"/>
  <c r="BP85" i="5" s="1"/>
  <c r="BB85" i="5"/>
  <c r="BQ85" i="5" s="1"/>
  <c r="BC85" i="5"/>
  <c r="BR85" i="5" s="1"/>
  <c r="BD85" i="5"/>
  <c r="BS85" i="5" s="1"/>
  <c r="BE85" i="5"/>
  <c r="BT85" i="5" s="1"/>
  <c r="AQ86" i="5"/>
  <c r="AR86" i="5"/>
  <c r="BG86" i="5" s="1"/>
  <c r="AS86" i="5"/>
  <c r="BH86" i="5" s="1"/>
  <c r="AT86" i="5"/>
  <c r="BI86" i="5" s="1"/>
  <c r="AU86" i="5"/>
  <c r="BJ86" i="5" s="1"/>
  <c r="AV86" i="5"/>
  <c r="BK86" i="5" s="1"/>
  <c r="AW86" i="5"/>
  <c r="BL86" i="5" s="1"/>
  <c r="AX86" i="5"/>
  <c r="BM86" i="5" s="1"/>
  <c r="AY86" i="5"/>
  <c r="BN86" i="5" s="1"/>
  <c r="AZ86" i="5"/>
  <c r="BO86" i="5" s="1"/>
  <c r="BA86" i="5"/>
  <c r="BP86" i="5" s="1"/>
  <c r="BB86" i="5"/>
  <c r="BQ86" i="5" s="1"/>
  <c r="BC86" i="5"/>
  <c r="BR86" i="5" s="1"/>
  <c r="BD86" i="5"/>
  <c r="BS86" i="5" s="1"/>
  <c r="BE86" i="5"/>
  <c r="BT86" i="5" s="1"/>
  <c r="AQ87" i="5"/>
  <c r="AR87" i="5"/>
  <c r="BG87" i="5" s="1"/>
  <c r="AS87" i="5"/>
  <c r="BH87" i="5" s="1"/>
  <c r="AT87" i="5"/>
  <c r="BI87" i="5" s="1"/>
  <c r="AU87" i="5"/>
  <c r="BJ87" i="5" s="1"/>
  <c r="AV87" i="5"/>
  <c r="BK87" i="5" s="1"/>
  <c r="AW87" i="5"/>
  <c r="BL87" i="5" s="1"/>
  <c r="AX87" i="5"/>
  <c r="BM87" i="5" s="1"/>
  <c r="AY87" i="5"/>
  <c r="BN87" i="5" s="1"/>
  <c r="AZ87" i="5"/>
  <c r="BO87" i="5" s="1"/>
  <c r="BA87" i="5"/>
  <c r="BP87" i="5" s="1"/>
  <c r="BB87" i="5"/>
  <c r="BQ87" i="5" s="1"/>
  <c r="BC87" i="5"/>
  <c r="BR87" i="5" s="1"/>
  <c r="BD87" i="5"/>
  <c r="BS87" i="5" s="1"/>
  <c r="BE87" i="5"/>
  <c r="BT87" i="5" s="1"/>
  <c r="AQ94" i="5"/>
  <c r="AR94" i="5"/>
  <c r="BG94" i="5" s="1"/>
  <c r="AS94" i="5"/>
  <c r="BH94" i="5" s="1"/>
  <c r="AT94" i="5"/>
  <c r="BI94" i="5" s="1"/>
  <c r="AU94" i="5"/>
  <c r="BJ94" i="5" s="1"/>
  <c r="AV94" i="5"/>
  <c r="BK94" i="5" s="1"/>
  <c r="AW94" i="5"/>
  <c r="BL94" i="5" s="1"/>
  <c r="AX94" i="5"/>
  <c r="BM94" i="5" s="1"/>
  <c r="AY94" i="5"/>
  <c r="BN94" i="5" s="1"/>
  <c r="AZ94" i="5"/>
  <c r="BO94" i="5" s="1"/>
  <c r="BA94" i="5"/>
  <c r="BP94" i="5" s="1"/>
  <c r="BB94" i="5"/>
  <c r="BQ94" i="5" s="1"/>
  <c r="BC94" i="5"/>
  <c r="BR94" i="5" s="1"/>
  <c r="BD94" i="5"/>
  <c r="BS94" i="5" s="1"/>
  <c r="BE94" i="5"/>
  <c r="BT94" i="5" s="1"/>
  <c r="AQ96" i="5"/>
  <c r="AR96" i="5"/>
  <c r="BG96" i="5" s="1"/>
  <c r="AS96" i="5"/>
  <c r="BH96" i="5" s="1"/>
  <c r="AT96" i="5"/>
  <c r="BI96" i="5" s="1"/>
  <c r="AU96" i="5"/>
  <c r="BJ96" i="5" s="1"/>
  <c r="AV96" i="5"/>
  <c r="BK96" i="5" s="1"/>
  <c r="AW96" i="5"/>
  <c r="BL96" i="5" s="1"/>
  <c r="AX96" i="5"/>
  <c r="BM96" i="5" s="1"/>
  <c r="AY96" i="5"/>
  <c r="BN96" i="5" s="1"/>
  <c r="AZ96" i="5"/>
  <c r="BO96" i="5" s="1"/>
  <c r="BA96" i="5"/>
  <c r="BP96" i="5" s="1"/>
  <c r="BB96" i="5"/>
  <c r="BQ96" i="5" s="1"/>
  <c r="BC96" i="5"/>
  <c r="BR96" i="5" s="1"/>
  <c r="BD96" i="5"/>
  <c r="BS96" i="5" s="1"/>
  <c r="BE96" i="5"/>
  <c r="BT96" i="5" s="1"/>
  <c r="AQ97" i="5"/>
  <c r="AR97" i="5"/>
  <c r="BG97" i="5" s="1"/>
  <c r="AS97" i="5"/>
  <c r="BH97" i="5" s="1"/>
  <c r="AT97" i="5"/>
  <c r="BI97" i="5" s="1"/>
  <c r="AU97" i="5"/>
  <c r="BJ97" i="5" s="1"/>
  <c r="AV97" i="5"/>
  <c r="BK97" i="5" s="1"/>
  <c r="AW97" i="5"/>
  <c r="BL97" i="5" s="1"/>
  <c r="AX97" i="5"/>
  <c r="BM97" i="5" s="1"/>
  <c r="AY97" i="5"/>
  <c r="BN97" i="5" s="1"/>
  <c r="AZ97" i="5"/>
  <c r="BO97" i="5" s="1"/>
  <c r="BA97" i="5"/>
  <c r="BP97" i="5" s="1"/>
  <c r="BB97" i="5"/>
  <c r="BQ97" i="5" s="1"/>
  <c r="BC97" i="5"/>
  <c r="BR97" i="5" s="1"/>
  <c r="BD97" i="5"/>
  <c r="BS97" i="5" s="1"/>
  <c r="BE97" i="5"/>
  <c r="BT97" i="5" s="1"/>
  <c r="AQ98" i="5"/>
  <c r="AR98" i="5"/>
  <c r="BG98" i="5" s="1"/>
  <c r="AS98" i="5"/>
  <c r="BH98" i="5" s="1"/>
  <c r="AT98" i="5"/>
  <c r="BI98" i="5" s="1"/>
  <c r="AU98" i="5"/>
  <c r="BJ98" i="5" s="1"/>
  <c r="AV98" i="5"/>
  <c r="BK98" i="5" s="1"/>
  <c r="AW98" i="5"/>
  <c r="BL98" i="5" s="1"/>
  <c r="AX98" i="5"/>
  <c r="BM98" i="5" s="1"/>
  <c r="AY98" i="5"/>
  <c r="BN98" i="5" s="1"/>
  <c r="AZ98" i="5"/>
  <c r="BO98" i="5" s="1"/>
  <c r="BA98" i="5"/>
  <c r="BP98" i="5" s="1"/>
  <c r="BB98" i="5"/>
  <c r="BQ98" i="5" s="1"/>
  <c r="BC98" i="5"/>
  <c r="BR98" i="5" s="1"/>
  <c r="BD98" i="5"/>
  <c r="BS98" i="5" s="1"/>
  <c r="BE98" i="5"/>
  <c r="BT98" i="5" s="1"/>
  <c r="AQ100" i="5"/>
  <c r="BF100" i="5" s="1"/>
  <c r="AR100" i="5"/>
  <c r="BG100" i="5" s="1"/>
  <c r="AS100" i="5"/>
  <c r="BH100"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AQ105" i="5"/>
  <c r="AR105" i="5"/>
  <c r="AS105" i="5"/>
  <c r="AT105" i="5"/>
  <c r="AU105" i="5"/>
  <c r="AV105" i="5"/>
  <c r="AW105" i="5"/>
  <c r="AX105" i="5"/>
  <c r="AY105" i="5"/>
  <c r="AZ105" i="5"/>
  <c r="BA105" i="5"/>
  <c r="BB105" i="5"/>
  <c r="BC105" i="5"/>
  <c r="BD105" i="5"/>
  <c r="BE105" i="5"/>
  <c r="AQ106" i="5"/>
  <c r="AR106" i="5"/>
  <c r="BG106" i="5" s="1"/>
  <c r="AS106" i="5"/>
  <c r="BH106" i="5" s="1"/>
  <c r="AT106" i="5"/>
  <c r="BI106" i="5" s="1"/>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AQ110" i="5"/>
  <c r="AR110" i="5"/>
  <c r="AS110" i="5"/>
  <c r="BH110" i="5" s="1"/>
  <c r="AT110" i="5"/>
  <c r="BI110" i="5" s="1"/>
  <c r="AU110" i="5"/>
  <c r="BJ110" i="5" s="1"/>
  <c r="AV110" i="5"/>
  <c r="BK110" i="5" s="1"/>
  <c r="AW110" i="5"/>
  <c r="BL110" i="5" s="1"/>
  <c r="AX110" i="5"/>
  <c r="BM110" i="5" s="1"/>
  <c r="AY110" i="5"/>
  <c r="BN110" i="5" s="1"/>
  <c r="AZ110" i="5"/>
  <c r="BO110" i="5" s="1"/>
  <c r="BA110" i="5"/>
  <c r="BP110" i="5" s="1"/>
  <c r="BB110" i="5"/>
  <c r="BQ110" i="5" s="1"/>
  <c r="BC110" i="5"/>
  <c r="BR110" i="5" s="1"/>
  <c r="BD110" i="5"/>
  <c r="BS110" i="5" s="1"/>
  <c r="BE110" i="5"/>
  <c r="BT110" i="5" s="1"/>
  <c r="AQ114" i="5"/>
  <c r="AR114" i="5"/>
  <c r="BG114" i="5" s="1"/>
  <c r="AS114" i="5"/>
  <c r="BH114" i="5" s="1"/>
  <c r="AT114" i="5"/>
  <c r="BI114" i="5" s="1"/>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AQ115" i="5"/>
  <c r="BF115" i="5" s="1"/>
  <c r="AR115" i="5"/>
  <c r="AS115" i="5"/>
  <c r="BH115" i="5" s="1"/>
  <c r="AT115" i="5"/>
  <c r="BI115" i="5" s="1"/>
  <c r="AU115" i="5"/>
  <c r="BJ115" i="5" s="1"/>
  <c r="AV115" i="5"/>
  <c r="BK115" i="5" s="1"/>
  <c r="AW115" i="5"/>
  <c r="BL115" i="5" s="1"/>
  <c r="AX115" i="5"/>
  <c r="BM115" i="5" s="1"/>
  <c r="AY115" i="5"/>
  <c r="BN115" i="5" s="1"/>
  <c r="AZ115" i="5"/>
  <c r="BO115" i="5" s="1"/>
  <c r="BA115" i="5"/>
  <c r="BP115" i="5" s="1"/>
  <c r="BB115" i="5"/>
  <c r="BQ115" i="5" s="1"/>
  <c r="BC115" i="5"/>
  <c r="BR115" i="5" s="1"/>
  <c r="BD115" i="5"/>
  <c r="BS115" i="5" s="1"/>
  <c r="BE115" i="5"/>
  <c r="BT115" i="5" s="1"/>
  <c r="AQ122" i="5"/>
  <c r="AR122" i="5"/>
  <c r="BG122" i="5" s="1"/>
  <c r="AS122" i="5"/>
  <c r="BH122" i="5" s="1"/>
  <c r="AT122" i="5"/>
  <c r="BI122" i="5" s="1"/>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AQ123" i="5"/>
  <c r="BF123" i="5" s="1"/>
  <c r="AR123" i="5"/>
  <c r="BG123" i="5" s="1"/>
  <c r="AS123" i="5"/>
  <c r="BH123"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E123" i="5"/>
  <c r="BT123" i="5" s="1"/>
  <c r="BE37" i="5"/>
  <c r="BT37" i="5" s="1"/>
  <c r="BD37" i="5"/>
  <c r="BS37" i="5" s="1"/>
  <c r="BC37" i="5"/>
  <c r="BR37" i="5" s="1"/>
  <c r="BB37" i="5"/>
  <c r="BQ37" i="5" s="1"/>
  <c r="BA37" i="5"/>
  <c r="BP37" i="5" s="1"/>
  <c r="AZ37" i="5"/>
  <c r="BO37" i="5" s="1"/>
  <c r="AY37" i="5"/>
  <c r="BN37" i="5" s="1"/>
  <c r="AX37" i="5"/>
  <c r="BM37" i="5" s="1"/>
  <c r="AW37" i="5"/>
  <c r="BL37" i="5" s="1"/>
  <c r="AV37" i="5"/>
  <c r="BK37" i="5" s="1"/>
  <c r="AU37" i="5"/>
  <c r="BJ37" i="5" s="1"/>
  <c r="AT37" i="5"/>
  <c r="BI37" i="5" s="1"/>
  <c r="AS37" i="5"/>
  <c r="AR37" i="5"/>
  <c r="AQ37" i="5"/>
  <c r="AT45" i="4"/>
  <c r="BI45" i="4" s="1"/>
  <c r="AU45" i="4"/>
  <c r="BJ45" i="4" s="1"/>
  <c r="AV45" i="4"/>
  <c r="BK45" i="4" s="1"/>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AT46" i="4"/>
  <c r="BI46" i="4" s="1"/>
  <c r="AU46" i="4"/>
  <c r="BJ46" i="4" s="1"/>
  <c r="AV46" i="4"/>
  <c r="BK46"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AT50" i="4"/>
  <c r="AU50" i="4"/>
  <c r="BJ50" i="4" s="1"/>
  <c r="AV50" i="4"/>
  <c r="BK50" i="4" s="1"/>
  <c r="AW50" i="4"/>
  <c r="AX50" i="4"/>
  <c r="BM50" i="4" s="1"/>
  <c r="AY50" i="4"/>
  <c r="BN50" i="4" s="1"/>
  <c r="AZ50" i="4"/>
  <c r="BO50" i="4" s="1"/>
  <c r="BA50" i="4"/>
  <c r="BP50" i="4" s="1"/>
  <c r="BB50" i="4"/>
  <c r="BQ50" i="4" s="1"/>
  <c r="BC50" i="4"/>
  <c r="BR50" i="4" s="1"/>
  <c r="BD50" i="4"/>
  <c r="BS50" i="4" s="1"/>
  <c r="BE50" i="4"/>
  <c r="BT50" i="4" s="1"/>
  <c r="BF50" i="4"/>
  <c r="BU50" i="4" s="1"/>
  <c r="BG50" i="4"/>
  <c r="BV50" i="4" s="1"/>
  <c r="BH50" i="4"/>
  <c r="BW50" i="4" s="1"/>
  <c r="AT49" i="4"/>
  <c r="BI49" i="4" s="1"/>
  <c r="AU49" i="4"/>
  <c r="BJ49" i="4" s="1"/>
  <c r="AV49" i="4"/>
  <c r="BK49"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AT54" i="4"/>
  <c r="AU54" i="4"/>
  <c r="BJ54" i="4" s="1"/>
  <c r="AV54" i="4"/>
  <c r="BK54" i="4" s="1"/>
  <c r="AW54" i="4"/>
  <c r="BL54" i="4" s="1"/>
  <c r="AX54" i="4"/>
  <c r="BM54" i="4" s="1"/>
  <c r="AY54" i="4"/>
  <c r="BN54" i="4" s="1"/>
  <c r="AZ54" i="4"/>
  <c r="BO54" i="4" s="1"/>
  <c r="BA54" i="4"/>
  <c r="BP54" i="4" s="1"/>
  <c r="BB54" i="4"/>
  <c r="BQ54" i="4" s="1"/>
  <c r="BC54" i="4"/>
  <c r="BR54" i="4" s="1"/>
  <c r="BD54" i="4"/>
  <c r="BS54" i="4" s="1"/>
  <c r="BE54" i="4"/>
  <c r="BT54" i="4" s="1"/>
  <c r="BF54" i="4"/>
  <c r="BU54" i="4" s="1"/>
  <c r="BG54" i="4"/>
  <c r="BV54" i="4" s="1"/>
  <c r="BH54" i="4"/>
  <c r="BW54" i="4" s="1"/>
  <c r="AT55" i="4"/>
  <c r="AU55" i="4"/>
  <c r="BJ55" i="4" s="1"/>
  <c r="AV55" i="4"/>
  <c r="BK55" i="4" s="1"/>
  <c r="AW55" i="4"/>
  <c r="BL55" i="4" s="1"/>
  <c r="AX55" i="4"/>
  <c r="BM55" i="4" s="1"/>
  <c r="AY55" i="4"/>
  <c r="BN55" i="4" s="1"/>
  <c r="AZ55" i="4"/>
  <c r="BO55" i="4" s="1"/>
  <c r="BA55" i="4"/>
  <c r="BP55" i="4" s="1"/>
  <c r="BB55" i="4"/>
  <c r="BQ55" i="4" s="1"/>
  <c r="BC55" i="4"/>
  <c r="BR55" i="4" s="1"/>
  <c r="BD55" i="4"/>
  <c r="BS55" i="4" s="1"/>
  <c r="BE55" i="4"/>
  <c r="BT55" i="4" s="1"/>
  <c r="BF55" i="4"/>
  <c r="BU55" i="4" s="1"/>
  <c r="BG55" i="4"/>
  <c r="BV55" i="4" s="1"/>
  <c r="BH55" i="4"/>
  <c r="BW55" i="4" s="1"/>
  <c r="AT57" i="4"/>
  <c r="BI57" i="4" s="1"/>
  <c r="AU57" i="4"/>
  <c r="BJ57" i="4" s="1"/>
  <c r="AV57" i="4"/>
  <c r="BK57"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AT58" i="4"/>
  <c r="BI58" i="4" s="1"/>
  <c r="AU58" i="4"/>
  <c r="BJ58" i="4" s="1"/>
  <c r="AV58" i="4"/>
  <c r="BK58"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AT59" i="4"/>
  <c r="BI59" i="4" s="1"/>
  <c r="AU59" i="4"/>
  <c r="BJ59" i="4" s="1"/>
  <c r="AV59" i="4"/>
  <c r="BK59" i="4" s="1"/>
  <c r="AW59" i="4"/>
  <c r="BL59" i="4" s="1"/>
  <c r="AX59" i="4"/>
  <c r="BM59" i="4" s="1"/>
  <c r="AY59" i="4"/>
  <c r="BN59" i="4" s="1"/>
  <c r="AZ59" i="4"/>
  <c r="BO59" i="4" s="1"/>
  <c r="BA59" i="4"/>
  <c r="BB59" i="4"/>
  <c r="BQ59" i="4" s="1"/>
  <c r="BC59" i="4"/>
  <c r="BR59" i="4" s="1"/>
  <c r="BD59" i="4"/>
  <c r="BS59" i="4" s="1"/>
  <c r="BE59" i="4"/>
  <c r="BT59" i="4" s="1"/>
  <c r="BF59" i="4"/>
  <c r="BU59" i="4" s="1"/>
  <c r="BG59" i="4"/>
  <c r="BV59" i="4" s="1"/>
  <c r="BH59" i="4"/>
  <c r="BW59" i="4" s="1"/>
  <c r="AT60" i="4"/>
  <c r="BI60" i="4" s="1"/>
  <c r="AU60" i="4"/>
  <c r="BJ60" i="4" s="1"/>
  <c r="AV60" i="4"/>
  <c r="BK60"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AT61" i="4"/>
  <c r="BI61" i="4" s="1"/>
  <c r="AU61" i="4"/>
  <c r="BJ61" i="4" s="1"/>
  <c r="AV61" i="4"/>
  <c r="BK61"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AT63" i="4"/>
  <c r="AU63" i="4"/>
  <c r="BJ63" i="4" s="1"/>
  <c r="AV63" i="4"/>
  <c r="BK63" i="4" s="1"/>
  <c r="AW63" i="4"/>
  <c r="BL63" i="4" s="1"/>
  <c r="AX63" i="4"/>
  <c r="BM63" i="4" s="1"/>
  <c r="AY63" i="4"/>
  <c r="BN63" i="4" s="1"/>
  <c r="AZ63" i="4"/>
  <c r="BO63" i="4" s="1"/>
  <c r="BA63" i="4"/>
  <c r="BP63" i="4" s="1"/>
  <c r="BB63" i="4"/>
  <c r="BQ63" i="4" s="1"/>
  <c r="BC63" i="4"/>
  <c r="BR63" i="4" s="1"/>
  <c r="BD63" i="4"/>
  <c r="BS63" i="4" s="1"/>
  <c r="BE63" i="4"/>
  <c r="BT63" i="4" s="1"/>
  <c r="BF63" i="4"/>
  <c r="BU63" i="4" s="1"/>
  <c r="BG63" i="4"/>
  <c r="BV63" i="4" s="1"/>
  <c r="BH63" i="4"/>
  <c r="BW63" i="4" s="1"/>
  <c r="AT65" i="4"/>
  <c r="BI65" i="4" s="1"/>
  <c r="AU65" i="4"/>
  <c r="AV65" i="4"/>
  <c r="BK65" i="4" s="1"/>
  <c r="AW65" i="4"/>
  <c r="BL65" i="4" s="1"/>
  <c r="AX65" i="4"/>
  <c r="BM65" i="4" s="1"/>
  <c r="AY65" i="4"/>
  <c r="BN65" i="4" s="1"/>
  <c r="AZ65" i="4"/>
  <c r="BO65" i="4" s="1"/>
  <c r="BA65" i="4"/>
  <c r="BP65" i="4" s="1"/>
  <c r="BB65" i="4"/>
  <c r="BQ65" i="4" s="1"/>
  <c r="BC65" i="4"/>
  <c r="BR65" i="4" s="1"/>
  <c r="BD65" i="4"/>
  <c r="BS65" i="4" s="1"/>
  <c r="BE65" i="4"/>
  <c r="BT65" i="4" s="1"/>
  <c r="BF65" i="4"/>
  <c r="BU65" i="4" s="1"/>
  <c r="BG65" i="4"/>
  <c r="BV65" i="4" s="1"/>
  <c r="BH65" i="4"/>
  <c r="BW65" i="4" s="1"/>
  <c r="AT67" i="4"/>
  <c r="BI67" i="4" s="1"/>
  <c r="AU67" i="4"/>
  <c r="BJ67" i="4" s="1"/>
  <c r="AV67" i="4"/>
  <c r="BK67"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AT72" i="4"/>
  <c r="BI72" i="4" s="1"/>
  <c r="AU72" i="4"/>
  <c r="BJ72" i="4" s="1"/>
  <c r="AV72" i="4"/>
  <c r="BK72" i="4" s="1"/>
  <c r="AW72" i="4"/>
  <c r="BL72" i="4" s="1"/>
  <c r="AX72" i="4"/>
  <c r="BM72" i="4" s="1"/>
  <c r="AY72" i="4"/>
  <c r="BN72" i="4" s="1"/>
  <c r="AZ72" i="4"/>
  <c r="BO72" i="4" s="1"/>
  <c r="BA72" i="4"/>
  <c r="BP72" i="4" s="1"/>
  <c r="BB72" i="4"/>
  <c r="BQ72" i="4" s="1"/>
  <c r="BC72" i="4"/>
  <c r="BD72" i="4"/>
  <c r="BS72" i="4" s="1"/>
  <c r="BE72" i="4"/>
  <c r="BT72" i="4" s="1"/>
  <c r="BF72" i="4"/>
  <c r="BU72" i="4" s="1"/>
  <c r="BG72" i="4"/>
  <c r="BV72" i="4" s="1"/>
  <c r="BH72" i="4"/>
  <c r="BW72" i="4" s="1"/>
  <c r="AT76" i="4"/>
  <c r="BI76" i="4" s="1"/>
  <c r="AU76" i="4"/>
  <c r="BJ76" i="4" s="1"/>
  <c r="AV76" i="4"/>
  <c r="BK76" i="4" s="1"/>
  <c r="AW76" i="4"/>
  <c r="BL76" i="4" s="1"/>
  <c r="AX76" i="4"/>
  <c r="BM76" i="4" s="1"/>
  <c r="AY76" i="4"/>
  <c r="BN76" i="4" s="1"/>
  <c r="AZ76" i="4"/>
  <c r="BO76" i="4" s="1"/>
  <c r="BA76" i="4"/>
  <c r="BP76" i="4" s="1"/>
  <c r="BB76" i="4"/>
  <c r="BQ76" i="4" s="1"/>
  <c r="BC76" i="4"/>
  <c r="BR76" i="4" s="1"/>
  <c r="BD76" i="4"/>
  <c r="BE76" i="4"/>
  <c r="BT76" i="4" s="1"/>
  <c r="BF76" i="4"/>
  <c r="BU76" i="4" s="1"/>
  <c r="BG76" i="4"/>
  <c r="BV76" i="4" s="1"/>
  <c r="BH76" i="4"/>
  <c r="BW76" i="4" s="1"/>
  <c r="AT79" i="4"/>
  <c r="BI79" i="4" s="1"/>
  <c r="AU79" i="4"/>
  <c r="BJ79" i="4" s="1"/>
  <c r="AV79" i="4"/>
  <c r="BK79"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AT81" i="4"/>
  <c r="BI81" i="4" s="1"/>
  <c r="AU81" i="4"/>
  <c r="BJ81" i="4" s="1"/>
  <c r="AV81" i="4"/>
  <c r="BK81" i="4" s="1"/>
  <c r="AW81" i="4"/>
  <c r="BL81" i="4" s="1"/>
  <c r="AX81" i="4"/>
  <c r="BM81" i="4" s="1"/>
  <c r="AY81" i="4"/>
  <c r="BN81" i="4" s="1"/>
  <c r="AZ81" i="4"/>
  <c r="BO81" i="4" s="1"/>
  <c r="BA81" i="4"/>
  <c r="BP81" i="4" s="1"/>
  <c r="BB81" i="4"/>
  <c r="BQ81" i="4" s="1"/>
  <c r="BC81" i="4"/>
  <c r="BR81" i="4" s="1"/>
  <c r="BD81" i="4"/>
  <c r="BS81" i="4" s="1"/>
  <c r="BE81" i="4"/>
  <c r="BF81" i="4"/>
  <c r="BU81" i="4" s="1"/>
  <c r="BG81" i="4"/>
  <c r="BV81" i="4" s="1"/>
  <c r="BH81" i="4"/>
  <c r="BW81" i="4" s="1"/>
  <c r="AT83" i="4"/>
  <c r="AU83" i="4"/>
  <c r="BJ83" i="4" s="1"/>
  <c r="AV83" i="4"/>
  <c r="BK83" i="4" s="1"/>
  <c r="AW83" i="4"/>
  <c r="BL83" i="4" s="1"/>
  <c r="AX83" i="4"/>
  <c r="BM83" i="4" s="1"/>
  <c r="AY83" i="4"/>
  <c r="BN83" i="4" s="1"/>
  <c r="AZ83" i="4"/>
  <c r="BO83" i="4" s="1"/>
  <c r="BA83" i="4"/>
  <c r="BP83" i="4" s="1"/>
  <c r="BB83" i="4"/>
  <c r="BQ83" i="4" s="1"/>
  <c r="BC83" i="4"/>
  <c r="BR83" i="4" s="1"/>
  <c r="BD83" i="4"/>
  <c r="BS83" i="4" s="1"/>
  <c r="BE83" i="4"/>
  <c r="BT83" i="4" s="1"/>
  <c r="BF83" i="4"/>
  <c r="BU83" i="4" s="1"/>
  <c r="BG83" i="4"/>
  <c r="BV83" i="4" s="1"/>
  <c r="BH83" i="4"/>
  <c r="BW83" i="4" s="1"/>
  <c r="AT84" i="4"/>
  <c r="AU84" i="4"/>
  <c r="BJ84" i="4" s="1"/>
  <c r="AV84" i="4"/>
  <c r="BK84" i="4" s="1"/>
  <c r="AW84" i="4"/>
  <c r="BL84" i="4" s="1"/>
  <c r="AX84" i="4"/>
  <c r="BM84" i="4" s="1"/>
  <c r="AY84" i="4"/>
  <c r="BN84" i="4" s="1"/>
  <c r="AZ84" i="4"/>
  <c r="BO84" i="4" s="1"/>
  <c r="BA84" i="4"/>
  <c r="BP84" i="4" s="1"/>
  <c r="BB84" i="4"/>
  <c r="BQ84" i="4" s="1"/>
  <c r="BC84" i="4"/>
  <c r="BR84" i="4" s="1"/>
  <c r="BD84" i="4"/>
  <c r="BS84" i="4" s="1"/>
  <c r="BE84" i="4"/>
  <c r="BT84" i="4" s="1"/>
  <c r="BF84" i="4"/>
  <c r="BG84" i="4"/>
  <c r="BV84" i="4" s="1"/>
  <c r="BH84" i="4"/>
  <c r="BW84" i="4" s="1"/>
  <c r="AT85" i="4"/>
  <c r="BI85" i="4" s="1"/>
  <c r="AU85" i="4"/>
  <c r="BJ85" i="4" s="1"/>
  <c r="AV85" i="4"/>
  <c r="AW85" i="4"/>
  <c r="BL85" i="4" s="1"/>
  <c r="AX85" i="4"/>
  <c r="BM85" i="4" s="1"/>
  <c r="AY85" i="4"/>
  <c r="BN85" i="4" s="1"/>
  <c r="AZ85" i="4"/>
  <c r="BO85" i="4" s="1"/>
  <c r="BA85" i="4"/>
  <c r="BP85" i="4" s="1"/>
  <c r="BB85" i="4"/>
  <c r="BQ85" i="4" s="1"/>
  <c r="BC85" i="4"/>
  <c r="BR85" i="4" s="1"/>
  <c r="BD85" i="4"/>
  <c r="BS85" i="4" s="1"/>
  <c r="BE85" i="4"/>
  <c r="BT85" i="4" s="1"/>
  <c r="BF85" i="4"/>
  <c r="BU85" i="4" s="1"/>
  <c r="BG85" i="4"/>
  <c r="BV85" i="4" s="1"/>
  <c r="BH85" i="4"/>
  <c r="BW85" i="4" s="1"/>
  <c r="AT86" i="4"/>
  <c r="BI86" i="4" s="1"/>
  <c r="AU86" i="4"/>
  <c r="BJ86" i="4" s="1"/>
  <c r="AV86" i="4"/>
  <c r="BK86" i="4" s="1"/>
  <c r="AW86" i="4"/>
  <c r="BL86" i="4" s="1"/>
  <c r="AX86" i="4"/>
  <c r="BM86" i="4" s="1"/>
  <c r="AY86" i="4"/>
  <c r="BN86" i="4" s="1"/>
  <c r="AZ86" i="4"/>
  <c r="BO86" i="4" s="1"/>
  <c r="BA86" i="4"/>
  <c r="BP86" i="4" s="1"/>
  <c r="BB86" i="4"/>
  <c r="BQ86" i="4" s="1"/>
  <c r="BC86" i="4"/>
  <c r="BR86" i="4" s="1"/>
  <c r="BD86" i="4"/>
  <c r="BS86" i="4" s="1"/>
  <c r="BE86" i="4"/>
  <c r="BT86" i="4" s="1"/>
  <c r="BF86" i="4"/>
  <c r="BU86" i="4" s="1"/>
  <c r="BG86" i="4"/>
  <c r="BH86" i="4"/>
  <c r="BW86" i="4" s="1"/>
  <c r="AT91" i="4"/>
  <c r="BI91" i="4" s="1"/>
  <c r="AU91" i="4"/>
  <c r="BJ91" i="4" s="1"/>
  <c r="AV91" i="4"/>
  <c r="BK91"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AT95" i="4"/>
  <c r="BI95" i="4" s="1"/>
  <c r="AU95" i="4"/>
  <c r="BJ95" i="4" s="1"/>
  <c r="AV95" i="4"/>
  <c r="BK95"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AT94" i="4"/>
  <c r="BI94" i="4" s="1"/>
  <c r="AU94" i="4"/>
  <c r="BJ94" i="4" s="1"/>
  <c r="AV94" i="4"/>
  <c r="AW94" i="4"/>
  <c r="BL94" i="4" s="1"/>
  <c r="AX94" i="4"/>
  <c r="BM94" i="4" s="1"/>
  <c r="AY94" i="4"/>
  <c r="BN94" i="4" s="1"/>
  <c r="AZ94" i="4"/>
  <c r="BO94" i="4" s="1"/>
  <c r="BA94" i="4"/>
  <c r="BP94" i="4" s="1"/>
  <c r="BB94" i="4"/>
  <c r="BQ94" i="4" s="1"/>
  <c r="BC94" i="4"/>
  <c r="BR94" i="4" s="1"/>
  <c r="BD94" i="4"/>
  <c r="BS94" i="4" s="1"/>
  <c r="BE94" i="4"/>
  <c r="BT94" i="4" s="1"/>
  <c r="BF94" i="4"/>
  <c r="BU94" i="4" s="1"/>
  <c r="BG94" i="4"/>
  <c r="BV94" i="4" s="1"/>
  <c r="BH94" i="4"/>
  <c r="BW94" i="4" s="1"/>
  <c r="AT102" i="4"/>
  <c r="BI102" i="4" s="1"/>
  <c r="AU102" i="4"/>
  <c r="BJ102" i="4" s="1"/>
  <c r="AV102" i="4"/>
  <c r="BK102"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AT103" i="4"/>
  <c r="BI103" i="4" s="1"/>
  <c r="AU103" i="4"/>
  <c r="BJ103" i="4" s="1"/>
  <c r="AV103" i="4"/>
  <c r="BK103"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AT104" i="4"/>
  <c r="BI104" i="4" s="1"/>
  <c r="AU104" i="4"/>
  <c r="BJ104" i="4" s="1"/>
  <c r="AV104" i="4"/>
  <c r="AW104" i="4"/>
  <c r="BL104" i="4" s="1"/>
  <c r="AX104" i="4"/>
  <c r="BM104" i="4" s="1"/>
  <c r="AY104" i="4"/>
  <c r="BN104" i="4" s="1"/>
  <c r="AZ104" i="4"/>
  <c r="BO104" i="4" s="1"/>
  <c r="BA104" i="4"/>
  <c r="BP104" i="4" s="1"/>
  <c r="BB104" i="4"/>
  <c r="BQ104" i="4" s="1"/>
  <c r="BC104" i="4"/>
  <c r="BR104" i="4" s="1"/>
  <c r="BD104" i="4"/>
  <c r="BS104" i="4" s="1"/>
  <c r="BE104" i="4"/>
  <c r="BT104" i="4" s="1"/>
  <c r="BF104" i="4"/>
  <c r="BU104" i="4" s="1"/>
  <c r="BG104" i="4"/>
  <c r="BV104" i="4" s="1"/>
  <c r="BH104" i="4"/>
  <c r="BW104" i="4" s="1"/>
  <c r="AT108" i="4"/>
  <c r="AU108" i="4"/>
  <c r="BJ108" i="4" s="1"/>
  <c r="AV108" i="4"/>
  <c r="BK108" i="4" s="1"/>
  <c r="AW108" i="4"/>
  <c r="BL108" i="4" s="1"/>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AT109" i="4"/>
  <c r="BI109" i="4" s="1"/>
  <c r="AU109" i="4"/>
  <c r="BJ109" i="4" s="1"/>
  <c r="AV109" i="4"/>
  <c r="BK109" i="4" s="1"/>
  <c r="AW109" i="4"/>
  <c r="AX109" i="4"/>
  <c r="BM109" i="4" s="1"/>
  <c r="AY109" i="4"/>
  <c r="AZ109" i="4"/>
  <c r="BA109" i="4"/>
  <c r="BB109" i="4"/>
  <c r="BC109" i="4"/>
  <c r="BD109" i="4"/>
  <c r="BE109" i="4"/>
  <c r="BF109" i="4"/>
  <c r="BG109" i="4"/>
  <c r="BH109" i="4"/>
  <c r="AT110" i="4"/>
  <c r="BI110" i="4" s="1"/>
  <c r="AU110" i="4"/>
  <c r="BJ110" i="4" s="1"/>
  <c r="AV110" i="4"/>
  <c r="BK110" i="4" s="1"/>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AT111" i="4"/>
  <c r="BI111" i="4" s="1"/>
  <c r="AU111" i="4"/>
  <c r="BJ111" i="4" s="1"/>
  <c r="AV111" i="4"/>
  <c r="AW111" i="4"/>
  <c r="BL111" i="4" s="1"/>
  <c r="AX111" i="4"/>
  <c r="BM111" i="4" s="1"/>
  <c r="AY111" i="4"/>
  <c r="BN111" i="4" s="1"/>
  <c r="AZ111" i="4"/>
  <c r="BO111" i="4" s="1"/>
  <c r="BA111" i="4"/>
  <c r="BP111" i="4" s="1"/>
  <c r="BB111" i="4"/>
  <c r="BQ111" i="4" s="1"/>
  <c r="BC111" i="4"/>
  <c r="BR111" i="4" s="1"/>
  <c r="BD111" i="4"/>
  <c r="BS111" i="4" s="1"/>
  <c r="BE111" i="4"/>
  <c r="BT111" i="4" s="1"/>
  <c r="BF111" i="4"/>
  <c r="BU111" i="4" s="1"/>
  <c r="BG111" i="4"/>
  <c r="BV111" i="4" s="1"/>
  <c r="BH111" i="4"/>
  <c r="BW111" i="4" s="1"/>
  <c r="AT112" i="4"/>
  <c r="BI112" i="4" s="1"/>
  <c r="AU112" i="4"/>
  <c r="BJ112" i="4" s="1"/>
  <c r="AV112" i="4"/>
  <c r="BK112"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AT123" i="4"/>
  <c r="BI123" i="4" s="1"/>
  <c r="AU123" i="4"/>
  <c r="AV123" i="4"/>
  <c r="BK123" i="4" s="1"/>
  <c r="AW123" i="4"/>
  <c r="BL123" i="4" s="1"/>
  <c r="AX123" i="4"/>
  <c r="BM123" i="4" s="1"/>
  <c r="AY123" i="4"/>
  <c r="BN123" i="4" s="1"/>
  <c r="AZ123" i="4"/>
  <c r="BO123" i="4" s="1"/>
  <c r="BA123" i="4"/>
  <c r="BP123" i="4" s="1"/>
  <c r="BB123" i="4"/>
  <c r="BQ123" i="4" s="1"/>
  <c r="BC123" i="4"/>
  <c r="BR123" i="4" s="1"/>
  <c r="BD123" i="4"/>
  <c r="BS123" i="4" s="1"/>
  <c r="BE123" i="4"/>
  <c r="BT123" i="4" s="1"/>
  <c r="BF123" i="4"/>
  <c r="BU123" i="4" s="1"/>
  <c r="BG123" i="4"/>
  <c r="BV123" i="4" s="1"/>
  <c r="BH123" i="4"/>
  <c r="BW123" i="4" s="1"/>
  <c r="BH38" i="4"/>
  <c r="BG38" i="4"/>
  <c r="BF38" i="4"/>
  <c r="BE38" i="4"/>
  <c r="BD38" i="4"/>
  <c r="BC38" i="4"/>
  <c r="BB38" i="4"/>
  <c r="BA38" i="4"/>
  <c r="AZ38" i="4"/>
  <c r="AY38" i="4"/>
  <c r="AX38" i="4"/>
  <c r="AW38" i="4"/>
  <c r="AV38" i="4"/>
  <c r="AU38" i="4"/>
  <c r="AT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AX128" i="4" l="1"/>
  <c r="BF128" i="4"/>
  <c r="AT128" i="4"/>
  <c r="BB128" i="4"/>
  <c r="AV128" i="4"/>
  <c r="G16" i="4" s="1"/>
  <c r="AZ128" i="4"/>
  <c r="BD128" i="4"/>
  <c r="BH128" i="4"/>
  <c r="AW128" i="4"/>
  <c r="BP38" i="4"/>
  <c r="BA128" i="4"/>
  <c r="G21" i="4" s="1"/>
  <c r="BE128" i="4"/>
  <c r="AU128" i="4"/>
  <c r="G15" i="4" s="1"/>
  <c r="AY128" i="4"/>
  <c r="BC128" i="4"/>
  <c r="BG128" i="4"/>
  <c r="K108" i="4"/>
  <c r="K111" i="4"/>
  <c r="BK85" i="4"/>
  <c r="BK104" i="4"/>
  <c r="BK111" i="4"/>
  <c r="L111" i="4" s="1"/>
  <c r="BK94" i="4"/>
  <c r="K63" i="4"/>
  <c r="K57" i="4"/>
  <c r="K72" i="4"/>
  <c r="BI54" i="4"/>
  <c r="BI83" i="4"/>
  <c r="K103" i="4"/>
  <c r="K65" i="4"/>
  <c r="K55" i="4"/>
  <c r="K123" i="4"/>
  <c r="K50" i="4"/>
  <c r="K40" i="4"/>
  <c r="K59" i="4"/>
  <c r="H85" i="5"/>
  <c r="BF85" i="5"/>
  <c r="I85" i="5" s="1"/>
  <c r="BF77" i="5"/>
  <c r="H52" i="5"/>
  <c r="H98" i="5"/>
  <c r="BF96" i="5"/>
  <c r="BF81" i="5"/>
  <c r="BF74" i="5"/>
  <c r="BF63" i="5"/>
  <c r="BF49" i="5"/>
  <c r="H38" i="5"/>
  <c r="BF38" i="5"/>
  <c r="BF114" i="5"/>
  <c r="H110" i="5"/>
  <c r="BF110" i="5"/>
  <c r="H87" i="5"/>
  <c r="H82" i="5"/>
  <c r="BF82" i="5"/>
  <c r="H72" i="5"/>
  <c r="BF72" i="5"/>
  <c r="I72" i="5" s="1"/>
  <c r="H48" i="5"/>
  <c r="BF43" i="5"/>
  <c r="BF86" i="5"/>
  <c r="BF68" i="5"/>
  <c r="BF47" i="5"/>
  <c r="H115" i="5"/>
  <c r="BF94" i="5"/>
  <c r="BF83" i="5"/>
  <c r="BF73" i="5"/>
  <c r="H62" i="5"/>
  <c r="BF62" i="5"/>
  <c r="I62" i="5" s="1"/>
  <c r="H60" i="5"/>
  <c r="BF60" i="5"/>
  <c r="I60" i="5" s="1"/>
  <c r="BF51" i="5"/>
  <c r="BF44" i="5"/>
  <c r="I44" i="5" s="1"/>
  <c r="H44" i="5"/>
  <c r="BF122" i="5"/>
  <c r="BF106" i="5"/>
  <c r="BF97" i="5"/>
  <c r="BF87" i="5"/>
  <c r="I87" i="5" s="1"/>
  <c r="K38" i="4"/>
  <c r="H100" i="5"/>
  <c r="H123" i="5"/>
  <c r="BD127" i="5"/>
  <c r="G27" i="5" s="1"/>
  <c r="AZ127" i="5"/>
  <c r="G23" i="5" s="1"/>
  <c r="AV127" i="5"/>
  <c r="G19" i="5" s="1"/>
  <c r="AR127" i="5"/>
  <c r="G15" i="5" s="1"/>
  <c r="BE127" i="5"/>
  <c r="G28" i="5" s="1"/>
  <c r="BA127" i="5"/>
  <c r="G24" i="5" s="1"/>
  <c r="AW127" i="5"/>
  <c r="G20" i="5" s="1"/>
  <c r="AS127" i="5"/>
  <c r="G16" i="5" s="1"/>
  <c r="BC127" i="5"/>
  <c r="G26" i="5" s="1"/>
  <c r="AY127" i="5"/>
  <c r="G22" i="5" s="1"/>
  <c r="AU127" i="5"/>
  <c r="G18" i="5" s="1"/>
  <c r="BB127" i="5"/>
  <c r="G25" i="5" s="1"/>
  <c r="AX127" i="5"/>
  <c r="G21" i="5" s="1"/>
  <c r="AT127" i="5"/>
  <c r="G17" i="5" s="1"/>
  <c r="H105" i="5"/>
  <c r="BS105" i="5"/>
  <c r="BK105" i="5"/>
  <c r="BK127" i="5" s="1"/>
  <c r="H19" i="5" s="1"/>
  <c r="BG105" i="5"/>
  <c r="BR105" i="5"/>
  <c r="BN105" i="5"/>
  <c r="BN127" i="5" s="1"/>
  <c r="H22" i="5" s="1"/>
  <c r="BJ105" i="5"/>
  <c r="BJ127" i="5" s="1"/>
  <c r="H18" i="5" s="1"/>
  <c r="BF105" i="5"/>
  <c r="BQ105" i="5"/>
  <c r="BM105" i="5"/>
  <c r="BM127" i="5" s="1"/>
  <c r="H21" i="5" s="1"/>
  <c r="BI105" i="5"/>
  <c r="BI127" i="5" s="1"/>
  <c r="H17" i="5" s="1"/>
  <c r="AQ127" i="5"/>
  <c r="G14" i="5" s="1"/>
  <c r="BT105" i="5"/>
  <c r="BP105" i="5"/>
  <c r="BL105" i="5"/>
  <c r="BL127" i="5" s="1"/>
  <c r="H20" i="5" s="1"/>
  <c r="BH105" i="5"/>
  <c r="L57" i="4"/>
  <c r="L103" i="4"/>
  <c r="K95" i="4"/>
  <c r="L95" i="4"/>
  <c r="K86" i="4"/>
  <c r="K84" i="4"/>
  <c r="BI84" i="4"/>
  <c r="K81" i="4"/>
  <c r="K76" i="4"/>
  <c r="BP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8" i="5" s="1"/>
  <c r="BT100" i="5" s="1"/>
  <c r="I100" i="5" s="1"/>
  <c r="F27" i="6"/>
  <c r="F27" i="5" s="1"/>
  <c r="BS123" i="5" s="1"/>
  <c r="F26" i="6"/>
  <c r="F26" i="5" s="1"/>
  <c r="F25" i="6"/>
  <c r="F25" i="5" s="1"/>
  <c r="F24" i="6"/>
  <c r="F24" i="5" s="1"/>
  <c r="F23" i="5"/>
  <c r="BO105" i="5" s="1"/>
  <c r="BO127" i="5" s="1"/>
  <c r="H23" i="5" s="1"/>
  <c r="F22" i="5"/>
  <c r="F20" i="6"/>
  <c r="F20" i="5" s="1"/>
  <c r="F21" i="6"/>
  <c r="F21" i="5" s="1"/>
  <c r="K128" i="4" l="1"/>
  <c r="F21" i="4"/>
  <c r="BP59" i="4" s="1"/>
  <c r="L59" i="4" s="1"/>
  <c r="G21" i="6"/>
  <c r="BQ127" i="5"/>
  <c r="H25" i="5" s="1"/>
  <c r="I123" i="5"/>
  <c r="BS127" i="5"/>
  <c r="H27" i="5" s="1"/>
  <c r="BP127" i="5"/>
  <c r="H24" i="5" s="1"/>
  <c r="BT127" i="5"/>
  <c r="H28" i="5" s="1"/>
  <c r="BR127" i="5"/>
  <c r="H26" i="5" s="1"/>
  <c r="G29" i="5"/>
  <c r="G15" i="6"/>
  <c r="G16" i="6"/>
  <c r="I105" i="5"/>
  <c r="F27" i="4"/>
  <c r="BV86" i="4" s="1"/>
  <c r="L86" i="4" s="1"/>
  <c r="F23" i="4"/>
  <c r="BR72" i="4" s="1"/>
  <c r="L72" i="4" s="1"/>
  <c r="F22" i="4"/>
  <c r="F26" i="4"/>
  <c r="BU84" i="4" s="1"/>
  <c r="L84" i="4" s="1"/>
  <c r="F25" i="4"/>
  <c r="BT81" i="4" s="1"/>
  <c r="L81" i="4" s="1"/>
  <c r="F28" i="4"/>
  <c r="F24" i="4"/>
  <c r="BS76" i="4" s="1"/>
  <c r="L76" i="4" s="1"/>
  <c r="F20" i="4"/>
  <c r="BV109" i="4"/>
  <c r="BT109" i="4"/>
  <c r="BU109" i="4"/>
  <c r="BL109" i="4"/>
  <c r="BQ109" i="4"/>
  <c r="BS109" i="4"/>
  <c r="BN109" i="4"/>
  <c r="BR109" i="4"/>
  <c r="C28" i="6"/>
  <c r="C27" i="6"/>
  <c r="C26" i="6"/>
  <c r="C25" i="6"/>
  <c r="C24" i="6"/>
  <c r="C21" i="6"/>
  <c r="C15" i="6"/>
  <c r="C19" i="6"/>
  <c r="C18" i="6"/>
  <c r="C17" i="6"/>
  <c r="BP128" i="4" l="1"/>
  <c r="H21" i="4" s="1"/>
  <c r="H21" i="6" s="1"/>
  <c r="C21" i="5"/>
  <c r="C21" i="4"/>
  <c r="C25" i="5"/>
  <c r="C25" i="4"/>
  <c r="C22" i="5"/>
  <c r="C22" i="4"/>
  <c r="C26" i="5"/>
  <c r="C26" i="4"/>
  <c r="C20" i="5"/>
  <c r="C20" i="4"/>
  <c r="C23" i="5"/>
  <c r="C23" i="4"/>
  <c r="C27" i="5"/>
  <c r="C27" i="4"/>
  <c r="C15" i="5"/>
  <c r="C15" i="4"/>
  <c r="C24" i="5"/>
  <c r="C24" i="4"/>
  <c r="C28" i="5"/>
  <c r="C28" i="4"/>
  <c r="C19" i="5"/>
  <c r="C19" i="4"/>
  <c r="C18" i="5"/>
  <c r="C18" i="4"/>
  <c r="C17" i="5"/>
  <c r="C17" i="4"/>
  <c r="BO109" i="4"/>
  <c r="BW109" i="4" l="1"/>
  <c r="BJ38" i="4" l="1"/>
  <c r="BK38" i="4"/>
  <c r="G24" i="4"/>
  <c r="G24" i="6" s="1"/>
  <c r="BK128" i="4" l="1"/>
  <c r="H16" i="4" s="1"/>
  <c r="BL38" i="4"/>
  <c r="G17" i="4"/>
  <c r="G17" i="6" s="1"/>
  <c r="BQ38" i="4"/>
  <c r="G22" i="4"/>
  <c r="G22" i="6" s="1"/>
  <c r="BN38" i="4"/>
  <c r="G19" i="4"/>
  <c r="G19" i="6" s="1"/>
  <c r="BM38" i="4"/>
  <c r="G18" i="4"/>
  <c r="G18" i="6" s="1"/>
  <c r="BR38" i="4"/>
  <c r="G23" i="4"/>
  <c r="G23" i="6" s="1"/>
  <c r="BS38" i="4"/>
  <c r="G20" i="4"/>
  <c r="G20" i="6" s="1"/>
  <c r="G27" i="4"/>
  <c r="G27" i="6" s="1"/>
  <c r="G25" i="4"/>
  <c r="G25" i="6" s="1"/>
  <c r="G26" i="4"/>
  <c r="G26" i="6" s="1"/>
  <c r="BF37" i="5"/>
  <c r="D14" i="5"/>
  <c r="BH37" i="5"/>
  <c r="BH127" i="5" s="1"/>
  <c r="H16" i="5" s="1"/>
  <c r="BG37" i="5"/>
  <c r="BM128" i="4" l="1"/>
  <c r="H18" i="4" s="1"/>
  <c r="H18" i="6" s="1"/>
  <c r="BR128" i="4"/>
  <c r="H23" i="4" s="1"/>
  <c r="H23" i="6" s="1"/>
  <c r="BN128" i="4"/>
  <c r="H19" i="4" s="1"/>
  <c r="H19" i="6" s="1"/>
  <c r="BS128" i="4"/>
  <c r="H24" i="4" s="1"/>
  <c r="H24" i="6" s="1"/>
  <c r="BQ128" i="4"/>
  <c r="H22" i="4" s="1"/>
  <c r="H22" i="6" s="1"/>
  <c r="H16" i="6"/>
  <c r="G28" i="4"/>
  <c r="G28" i="6" s="1"/>
  <c r="BU38" i="4"/>
  <c r="BV38" i="4"/>
  <c r="BO38" i="4"/>
  <c r="BO128" i="4" s="1"/>
  <c r="BT38" i="4"/>
  <c r="G14" i="4"/>
  <c r="BT128" i="4" l="1"/>
  <c r="H25" i="4" s="1"/>
  <c r="H25" i="6" s="1"/>
  <c r="BU128" i="4"/>
  <c r="H26" i="4" s="1"/>
  <c r="H26" i="6" s="1"/>
  <c r="BV128" i="4"/>
  <c r="H27" i="4" s="1"/>
  <c r="H27" i="6" s="1"/>
  <c r="G29" i="4"/>
  <c r="BW38" i="4"/>
  <c r="H20" i="4"/>
  <c r="H20" i="6" s="1"/>
  <c r="BW128" i="4" l="1"/>
  <c r="H28" i="4" s="1"/>
  <c r="H28" i="6" s="1"/>
  <c r="H31" i="4"/>
  <c r="D14" i="4" l="1"/>
  <c r="E14" i="5" l="1"/>
  <c r="C2" i="5"/>
  <c r="C3" i="5"/>
  <c r="C4" i="5"/>
  <c r="C5" i="4"/>
  <c r="C3" i="4"/>
  <c r="C4" i="4"/>
  <c r="H127" i="5" l="1"/>
  <c r="H31" i="5" l="1"/>
  <c r="E14" i="4" l="1"/>
  <c r="C16" i="6"/>
  <c r="C14" i="6"/>
  <c r="C14" i="5" s="1"/>
  <c r="C4" i="2"/>
  <c r="C5" i="2"/>
  <c r="C6" i="2"/>
  <c r="C7" i="2"/>
  <c r="C8" i="2"/>
  <c r="C9" i="2"/>
  <c r="C10" i="2"/>
  <c r="C11" i="2"/>
  <c r="C12" i="2"/>
  <c r="C13" i="2"/>
  <c r="C14" i="2"/>
  <c r="C15" i="2"/>
  <c r="C16" i="5" l="1"/>
  <c r="C16" i="4"/>
  <c r="F16" i="6"/>
  <c r="F19" i="6"/>
  <c r="F18" i="6"/>
  <c r="F15" i="6"/>
  <c r="C14" i="4"/>
  <c r="F14" i="4" l="1"/>
  <c r="F14" i="5"/>
  <c r="F15" i="5"/>
  <c r="F15" i="4"/>
  <c r="F19" i="5"/>
  <c r="F19" i="4"/>
  <c r="F18" i="5"/>
  <c r="F18" i="4"/>
  <c r="F17" i="5"/>
  <c r="F17" i="4"/>
  <c r="F16" i="5"/>
  <c r="F16" i="4"/>
  <c r="G14" i="6"/>
  <c r="BF54" i="5" l="1"/>
  <c r="I54" i="5" s="1"/>
  <c r="BF52" i="5"/>
  <c r="I52" i="5" s="1"/>
  <c r="BF48" i="5"/>
  <c r="I48" i="5" s="1"/>
  <c r="BI38" i="4"/>
  <c r="L38" i="4" s="1"/>
  <c r="BI50" i="4"/>
  <c r="BJ123" i="4"/>
  <c r="L123" i="4" s="1"/>
  <c r="BJ65" i="4"/>
  <c r="L65" i="4" s="1"/>
  <c r="BG110" i="5"/>
  <c r="I110" i="5" s="1"/>
  <c r="BG38" i="5"/>
  <c r="BG82" i="5"/>
  <c r="I82" i="5" s="1"/>
  <c r="BG115" i="5"/>
  <c r="I115" i="5" s="1"/>
  <c r="BF98" i="5"/>
  <c r="I98" i="5" s="1"/>
  <c r="BI55" i="4"/>
  <c r="BI63" i="4"/>
  <c r="L63" i="4" s="1"/>
  <c r="BI108" i="4"/>
  <c r="L108" i="4" s="1"/>
  <c r="BL50" i="4"/>
  <c r="L40" i="4"/>
  <c r="G29" i="6"/>
  <c r="L50" i="4" l="1"/>
  <c r="BJ128" i="4"/>
  <c r="H15" i="4" s="1"/>
  <c r="BI128" i="4"/>
  <c r="H14" i="4" s="1"/>
  <c r="BL128" i="4"/>
  <c r="H17" i="4" s="1"/>
  <c r="H17" i="6" s="1"/>
  <c r="L55" i="4"/>
  <c r="BF127" i="5"/>
  <c r="H14" i="5" s="1"/>
  <c r="I38" i="5"/>
  <c r="BG127" i="5"/>
  <c r="H15" i="5" s="1"/>
  <c r="L128" i="4" l="1"/>
  <c r="H15" i="6"/>
  <c r="H14" i="6"/>
  <c r="H29" i="5"/>
  <c r="H32" i="5" s="1"/>
  <c r="I127" i="5"/>
  <c r="H29" i="4"/>
  <c r="H32" i="4" s="1"/>
  <c r="H29" i="6" l="1"/>
  <c r="H33" i="6" s="1"/>
  <c r="H34" i="6" s="1"/>
</calcChain>
</file>

<file path=xl/sharedStrings.xml><?xml version="1.0" encoding="utf-8"?>
<sst xmlns="http://schemas.openxmlformats.org/spreadsheetml/2006/main" count="922" uniqueCount="478">
  <si>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</si>
  <si>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</si>
  <si>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</si>
  <si>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</si>
  <si>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</si>
  <si>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</si>
  <si>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</si>
  <si>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</si>
  <si>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</si>
  <si>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</si>
  <si>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</si>
  <si>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</si>
  <si>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</si>
  <si>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</si>
  <si>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</si>
  <si>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</si>
  <si>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</si>
  <si>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</si>
  <si>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</si>
  <si>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</si>
  <si>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</si>
  <si>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</si>
  <si>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</si>
  <si>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</si>
  <si>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</si>
  <si>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</si>
  <si>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</si>
  <si>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</si>
  <si>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</si>
  <si>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</si>
  <si>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</si>
  <si>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</si>
  <si>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</si>
  <si>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Брутен бюджет</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</si>
  <si>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</si>
  <si>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</si>
  <si>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</si>
  <si>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</si>
  <si>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</si>
  <si>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</si>
  <si>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</si>
  <si>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</si>
  <si>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</si>
  <si>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</si>
  <si>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</si>
  <si>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</si>
  <si>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</si>
  <si>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</si>
  <si>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</si>
  <si>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</si>
  <si>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</si>
  <si>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</si>
  <si>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</si>
  <si>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</si>
  <si>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</si>
  <si>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</si>
  <si>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</si>
  <si>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</si>
  <si>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</si>
  <si>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</si>
  <si>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</si>
  <si>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</si>
  <si>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Брутна цена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</si>
  <si>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</si>
  <si>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</si>
  <si>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</si>
  <si>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</si>
  <si>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</si>
  <si>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</si>
  <si>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</si>
  <si>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</si>
  <si>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</si>
  <si>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</si>
  <si>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</si>
  <si>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</si>
  <si>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</si>
  <si>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</si>
  <si>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</si>
  <si>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</si>
  <si>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</si>
  <si>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</si>
  <si>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</si>
  <si>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</si>
  <si>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</si>
  <si>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</si>
  <si>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</si>
  <si>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</si>
  <si>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</si>
  <si>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</si>
  <si>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</si>
  <si>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</si>
  <si>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</si>
  <si>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</si>
  <si>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</si>
  <si>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</si>
  <si>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</si>
  <si>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</si>
  <si>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</si>
  <si>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</si>
  <si>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</si>
  <si>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</si>
  <si>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</si>
  <si>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</si>
  <si>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</si>
  <si>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</si>
  <si>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</si>
  <si>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</si>
  <si>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</si>
  <si>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</si>
  <si>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</si>
  <si>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</si>
  <si>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</si>
  <si>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</si>
  <si>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</si>
  <si>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</si>
  <si>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</si>
  <si>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</si>
  <si>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</si>
  <si>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</si>
  <si>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</si>
  <si>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</si>
  <si>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</si>
  <si>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</si>
  <si>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</si>
  <si>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</si>
  <si>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</si>
  <si>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</si>
  <si>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</si>
  <si>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</si>
  <si>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</si>
  <si>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</si>
  <si>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</si>
  <si>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</si>
  <si>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</si>
  <si>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</si>
  <si>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</si>
  <si>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</si>
  <si>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</si>
  <si>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</si>
  <si>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</si>
  <si>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</si>
  <si>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</si>
  <si>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</si>
  <si>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</si>
  <si>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</si>
  <si>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</si>
  <si>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</si>
  <si>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</si>
  <si>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</si>
  <si>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</si>
  <si>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</si>
  <si>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</si>
  <si>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</si>
  <si>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</si>
  <si>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</si>
  <si>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</si>
  <si>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</si>
  <si>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</si>
  <si>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</si>
  <si>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</si>
  <si>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</si>
  <si>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</si>
  <si>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</si>
  <si>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</si>
  <si>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</si>
  <si>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</si>
  <si>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</si>
  <si>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</si>
  <si>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</si>
  <si>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</si>
  <si>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</si>
  <si>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</si>
  <si>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</si>
  <si>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</si>
  <si>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</si>
  <si>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</si>
  <si>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</si>
  <si>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</si>
  <si>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</si>
  <si>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</si>
  <si>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</si>
  <si>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</si>
  <si>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</si>
  <si>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</si>
  <si>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</si>
  <si>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</si>
  <si>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</si>
  <si>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</si>
  <si>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</si>
  <si>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</si>
  <si>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</si>
  <si>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</si>
  <si>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</si>
  <si>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</si>
  <si>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</si>
  <si>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</si>
  <si>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</si>
  <si>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</si>
  <si>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</si>
  <si>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</si>
  <si>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</si>
  <si>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</si>
  <si>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</si>
  <si>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</si>
  <si>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</si>
  <si>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</si>
  <si>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</si>
  <si>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</si>
  <si>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</si>
  <si>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</si>
  <si>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</si>
  <si>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</si>
  <si>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</si>
  <si>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</si>
  <si>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</si>
  <si>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</si>
  <si>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</si>
  <si>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</si>
  <si>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</si>
  <si>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</si>
  <si>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</si>
  <si>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</si>
  <si>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</si>
  <si>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</si>
  <si>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</si>
  <si>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</si>
  <si>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</si>
  <si>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</si>
  <si>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</si>
  <si>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</si>
  <si>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</si>
  <si>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</si>
  <si>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</si>
  <si>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</si>
  <si>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</si>
  <si>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</si>
  <si>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</si>
  <si>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</si>
  <si>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</si>
  <si>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</si>
  <si>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</si>
  <si>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</si>
  <si>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</si>
  <si>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</si>
  <si>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</si>
  <si>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</si>
  <si>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</si>
  <si>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</si>
  <si>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</si>
  <si>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</si>
  <si>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</si>
  <si>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</si>
  <si>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</si>
  <si>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</si>
  <si>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</si>
  <si>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</si>
  <si>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</si>
  <si>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</si>
  <si>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</si>
  <si>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</si>
  <si>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</si>
  <si>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</si>
  <si>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</si>
  <si>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</si>
  <si>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</si>
  <si>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</si>
  <si>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</si>
  <si>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</si>
  <si>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</si>
  <si>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</si>
  <si>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</si>
  <si>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</si>
  <si>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</si>
  <si>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</si>
  <si>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</si>
  <si>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</si>
  <si>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</si>
  <si>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</si>
  <si>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</si>
  <si>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</si>
  <si>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</si>
  <si>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</si>
  <si>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</si>
  <si>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</si>
  <si>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</si>
  <si>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</si>
  <si>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</si>
  <si>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 xml:space="preserve">Над 250 000 лв. </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</si>
  <si>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</si>
  <si>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</si>
  <si>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</si>
  <si>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</si>
  <si>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</si>
  <si>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</si>
  <si>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</si>
  <si>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Базова Цена 30"</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</si>
  <si>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</si>
  <si>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</si>
  <si>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</si>
  <si>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</si>
  <si>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</si>
  <si>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</si>
  <si>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</si>
  <si>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</si>
  <si>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</si>
  <si>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</si>
  <si>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</si>
  <si>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</si>
  <si>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</si>
  <si>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</si>
  <si>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</si>
  <si>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</si>
  <si>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</si>
  <si>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</si>
  <si>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</si>
  <si>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Над 1 минута - линейно, спрямо цената за 1 минута</t>
  </si>
  <si>
    <t>Заснемане и монтаж на платен репортаж – 750 лв.</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</si>
  <si>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</si>
  <si>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</si>
  <si>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</si>
  <si>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</si>
  <si>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</si>
  <si>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</si>
  <si>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</si>
  <si>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</si>
  <si>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</si>
  <si>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</si>
  <si>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</si>
  <si>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</si>
  <si>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</si>
  <si>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</si>
  <si>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</si>
  <si>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</si>
  <si>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</si>
  <si>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</si>
  <si>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</si>
  <si>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До 1 минута - 975 лв.</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</si>
  <si>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</si>
  <si>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</si>
  <si>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</si>
  <si>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</si>
  <si>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</si>
  <si>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</si>
  <si>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</si>
  <si>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</si>
  <si>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</si>
  <si>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</si>
  <si>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</si>
  <si>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</si>
  <si>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</si>
  <si>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</si>
  <si>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</si>
  <si>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</si>
  <si>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</si>
  <si>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</si>
  <si>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</si>
  <si>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</si>
  <si>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</si>
  <si>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</si>
  <si>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</si>
  <si>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</si>
  <si>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</si>
  <si>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</si>
  <si>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</si>
  <si>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</si>
  <si>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</si>
  <si>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</si>
  <si>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</si>
  <si>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</si>
  <si>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</si>
  <si>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</si>
  <si>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</si>
  <si>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</si>
  <si>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</si>
  <si>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</si>
  <si>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</si>
  <si>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</si>
  <si>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</si>
  <si>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</si>
  <si>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</si>
  <si>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</si>
  <si>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</si>
  <si>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</si>
  <si>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</si>
  <si>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</si>
  <si>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</si>
  <si>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</si>
  <si>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</si>
  <si>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</si>
  <si>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</si>
  <si>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</si>
  <si>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</si>
  <si>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</si>
  <si>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</si>
  <si>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</si>
  <si>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</si>
  <si>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</si>
  <si>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</si>
  <si>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</si>
  <si>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</si>
  <si>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</si>
  <si>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</si>
  <si>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</si>
  <si>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</si>
  <si>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</si>
  <si>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</si>
  <si>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</si>
  <si>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</si>
  <si>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</si>
  <si>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</si>
  <si>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</si>
  <si>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</si>
  <si>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</si>
  <si>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</si>
  <si>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</si>
  <si>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</si>
  <si>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</si>
  <si>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</si>
  <si>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</si>
  <si>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</si>
  <si>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</si>
  <si>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</si>
  <si>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</si>
  <si>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</si>
  <si>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</si>
  <si>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</si>
  <si>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</si>
  <si>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</si>
  <si>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</si>
  <si>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</si>
  <si>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</si>
  <si>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</si>
  <si>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</si>
  <si>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</si>
  <si>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</si>
  <si>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</si>
  <si>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</si>
  <si>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</si>
  <si>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</si>
  <si>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</si>
  <si>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</si>
  <si>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</si>
  <si>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</si>
  <si>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</si>
  <si>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</si>
  <si>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</si>
  <si>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</si>
  <si>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</si>
  <si>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</si>
  <si>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</si>
  <si>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</si>
  <si>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</si>
  <si>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</si>
  <si>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</si>
  <si>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</si>
  <si>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</si>
  <si>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</si>
  <si>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</si>
  <si>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</si>
  <si>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</si>
  <si>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</si>
  <si>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</si>
  <si>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</si>
  <si>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</si>
  <si>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</si>
  <si>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</si>
  <si>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</si>
  <si>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</si>
  <si>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</si>
  <si>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</si>
  <si>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</si>
  <si>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t>Цена 30" Юли</t>
  </si>
  <si>
    <t>Програмна схема, Юли 2025</t>
  </si>
  <si>
    <t>Професионалистите /п./</t>
  </si>
  <si>
    <t>Вдъхновителите /п./</t>
  </si>
  <si>
    <t>Големите последици</t>
  </si>
  <si>
    <t>**Отстъпката е дължима в случай, че клиентът/агенцията сключат 
споразумение с медията за гарантиран годишен обем за 2025 година до дата 22 януари 2025 г."</t>
  </si>
  <si>
    <t>50 000 лв.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</si>
</sst>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лв.&quot;_-;\-* #,##0.00\ &quot;лв.&quot;_-;_-* &quot;-&quot;??\ &quot;лв.&quot;_-;_-@_-"/>
    <numFmt numFmtId="165" formatCode="_-* #,##0.00\ _л_в_._-;\-* #,##0.00\ _л_в_._-;_-* &quot;-&quot;??\ _л_в_._-;_-@_-"/>
    <numFmt numFmtId="166" formatCode="#,##0\ &quot;лв.&quot;"/>
    <numFmt numFmtId="167" formatCode="#,##0.00_ ;\-#,##0.00\ "/>
    <numFmt numFmtId="168" formatCode="#,##0.00\ &quot;лв.&quot;"/>
    <numFmt numFmtId="169" formatCode="m/d;@"/>
  </numFmts>
  <fonts count="58">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5" fontId="9" fillId="0" borderId="0" applyFont="0" applyFill="0" applyBorder="0" applyAlignment="0" applyProtection="0"/>
    <xf numFmtId="165"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164" fontId="1" fillId="0" borderId="0" applyFont="0" applyFill="0" applyBorder="0" applyAlignment="0" applyProtection="0"/>
  </cellStyleXfs>
  <cellXfs count="244">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7" fontId="15" fillId="6" borderId="9" xfId="7" applyNumberFormat="1" applyFont="1" applyFill="1" applyBorder="1" applyAlignment="1">
      <alignment horizontal="center" vertical="center"/>
    </xf>
    <xf numFmtId="167" fontId="15" fillId="9" borderId="9" xfId="7" applyNumberFormat="1" applyFont="1" applyFill="1" applyBorder="1" applyAlignment="1">
      <alignment horizontal="center" vertical="center"/>
    </xf>
    <xf numFmtId="167" fontId="15" fillId="10" borderId="9" xfId="7" applyNumberFormat="1" applyFont="1" applyFill="1" applyBorder="1" applyAlignment="1">
      <alignment horizontal="center" vertical="center"/>
    </xf>
    <xf numFmtId="167"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6" fontId="19" fillId="0" borderId="14" xfId="0" applyNumberFormat="1" applyFont="1" applyBorder="1" applyAlignment="1">
      <alignment horizontal="center"/>
    </xf>
    <xf numFmtId="168" fontId="11" fillId="0" borderId="1" xfId="0" applyNumberFormat="1" applyFont="1" applyBorder="1" applyAlignment="1">
      <alignment horizontal="center" vertical="center"/>
    </xf>
    <xf numFmtId="168" fontId="11" fillId="8" borderId="1" xfId="0" applyNumberFormat="1" applyFont="1" applyFill="1" applyBorder="1" applyAlignment="1">
      <alignment horizontal="center"/>
    </xf>
    <xf numFmtId="168"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7" fontId="15" fillId="6" borderId="0" xfId="7" applyNumberFormat="1" applyFont="1" applyFill="1" applyAlignment="1">
      <alignment horizontal="center" vertical="center"/>
    </xf>
    <xf numFmtId="167" fontId="15" fillId="9" borderId="0" xfId="7" applyNumberFormat="1" applyFont="1" applyFill="1" applyAlignment="1">
      <alignment horizontal="center" vertical="center"/>
    </xf>
    <xf numFmtId="167" fontId="15" fillId="10" borderId="0" xfId="7" applyNumberFormat="1" applyFont="1" applyFill="1" applyAlignment="1">
      <alignment horizontal="center" vertical="center"/>
    </xf>
    <xf numFmtId="167"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8"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8"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9"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8" fontId="11" fillId="0" borderId="0" xfId="0" applyNumberFormat="1" applyFont="1" applyAlignment="1">
      <alignment vertical="center"/>
    </xf>
    <xf numFmtId="0" fontId="23" fillId="0" borderId="22" xfId="0" applyFont="1" applyBorder="1" applyAlignment="1">
      <alignment horizontal="center" vertical="center"/>
    </xf>
    <xf numFmtId="0" fontId="23" fillId="0" borderId="0" xfId="0" applyFont="1" applyAlignment="1">
      <alignment horizontal="center"/>
    </xf>
    <xf numFmtId="0" fontId="25" fillId="0" borderId="0" xfId="0" applyFont="1" applyAlignment="1" applyProtection="1">
      <alignment horizontal="center" vertical="center" wrapText="1"/>
      <protection locked="0"/>
    </xf>
    <xf numFmtId="0" fontId="26" fillId="0" borderId="0" xfId="0" applyFont="1"/>
    <xf numFmtId="168" fontId="27" fillId="16" borderId="5" xfId="0" applyNumberFormat="1" applyFont="1" applyFill="1" applyBorder="1" applyAlignment="1">
      <alignment vertical="center"/>
    </xf>
    <xf numFmtId="168" fontId="27" fillId="16" borderId="1" xfId="0" applyNumberFormat="1" applyFont="1" applyFill="1" applyBorder="1" applyAlignment="1">
      <alignment horizontal="center" vertical="center"/>
    </xf>
    <xf numFmtId="0" fontId="0" fillId="0" borderId="2" xfId="0" applyBorder="1"/>
    <xf numFmtId="166"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8"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8" fontId="31" fillId="0" borderId="0" xfId="0" applyNumberFormat="1" applyFont="1" applyAlignment="1">
      <alignment horizontal="center" vertical="center"/>
    </xf>
    <xf numFmtId="0" fontId="32" fillId="0" borderId="0" xfId="0" applyFont="1"/>
    <xf numFmtId="168"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8"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8" fontId="36" fillId="0" borderId="0" xfId="0" applyNumberFormat="1" applyFont="1" applyAlignment="1">
      <alignment horizontal="left" vertical="center"/>
    </xf>
    <xf numFmtId="0" fontId="33" fillId="0" borderId="0" xfId="0" applyFont="1"/>
    <xf numFmtId="168" fontId="38" fillId="0" borderId="0" xfId="0" applyNumberFormat="1" applyFont="1" applyAlignment="1">
      <alignment vertical="center"/>
    </xf>
    <xf numFmtId="9"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1" fillId="0" borderId="0" xfId="0" applyNumberFormat="1" applyFont="1" applyAlignment="1">
      <alignment vertical="center"/>
    </xf>
    <xf numFmtId="168" fontId="31" fillId="0" borderId="0" xfId="0" applyNumberFormat="1" applyFont="1" applyAlignment="1">
      <alignment horizontal="left" vertical="center"/>
    </xf>
    <xf numFmtId="168"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8" fontId="40" fillId="0" borderId="0" xfId="0" applyNumberFormat="1" applyFont="1" applyAlignment="1">
      <alignment vertical="center"/>
    </xf>
    <xf numFmtId="0" fontId="41" fillId="0" borderId="0" xfId="0" applyFont="1" applyAlignment="1">
      <alignment vertical="top" wrapText="1"/>
    </xf>
    <xf numFmtId="168"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6"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6"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6" fontId="29" fillId="6" borderId="31" xfId="7" applyNumberFormat="1" applyFont="1" applyFill="1" applyBorder="1" applyAlignment="1" applyProtection="1">
      <alignment horizontal="center" vertical="center"/>
      <protection locked="0"/>
    </xf>
    <xf numFmtId="166"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6"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7"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7"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7"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7"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8" fontId="31" fillId="0" borderId="1" xfId="0" applyNumberFormat="1" applyFont="1" applyBorder="1" applyAlignment="1">
      <alignment horizontal="center" vertical="center"/>
    </xf>
    <xf numFmtId="0" fontId="31" fillId="8" borderId="1" xfId="0" applyFont="1" applyFill="1" applyBorder="1" applyAlignment="1">
      <alignment horizontal="center"/>
    </xf>
    <xf numFmtId="168"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8"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8" fontId="31" fillId="0" borderId="0" xfId="0" applyNumberFormat="1" applyFont="1"/>
    <xf numFmtId="168" fontId="32" fillId="0" borderId="0" xfId="0" applyNumberFormat="1" applyFont="1"/>
    <xf numFmtId="3" fontId="31" fillId="4" borderId="0" xfId="0" applyNumberFormat="1" applyFont="1" applyFill="1" applyAlignment="1">
      <alignment horizontal="center"/>
    </xf>
    <xf numFmtId="166"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6" fontId="42" fillId="0" borderId="14" xfId="0" applyNumberFormat="1" applyFont="1" applyBorder="1" applyAlignment="1">
      <alignment horizontal="center"/>
    </xf>
    <xf numFmtId="166"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6"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6"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6"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6"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8" fontId="31" fillId="0" borderId="5" xfId="0" applyNumberFormat="1" applyFont="1" applyBorder="1" applyAlignment="1">
      <alignment horizontal="center" vertical="center"/>
    </xf>
    <xf numFmtId="168" fontId="31" fillId="0" borderId="6" xfId="0" applyNumberFormat="1" applyFont="1" applyBorder="1" applyAlignment="1">
      <alignment horizontal="center" vertical="center"/>
    </xf>
    <xf numFmtId="0" fontId="26" fillId="0" borderId="3" xfId="0" applyFont="1" applyBorder="1" applyAlignment="1">
      <alignment horizontal="center"/>
    </xf>
    <xf numFmtId="168" fontId="30" fillId="0" borderId="25" xfId="0" applyNumberFormat="1" applyFont="1" applyBorder="1" applyAlignment="1">
      <alignment horizontal="left" vertical="center" wrapText="1"/>
    </xf>
    <xf numFmtId="168" fontId="30" fillId="0" borderId="26" xfId="0" applyNumberFormat="1" applyFont="1" applyBorder="1" applyAlignment="1">
      <alignment horizontal="left" vertical="center"/>
    </xf>
    <xf numFmtId="168" fontId="30" fillId="0" borderId="2" xfId="0" applyNumberFormat="1" applyFont="1" applyBorder="1" applyAlignment="1">
      <alignment horizontal="left" vertical="center"/>
    </xf>
    <xf numFmtId="168" fontId="30" fillId="0" borderId="36" xfId="0" applyNumberFormat="1" applyFont="1" applyBorder="1" applyAlignment="1">
      <alignment horizontal="left" vertical="center"/>
    </xf>
    <xf numFmtId="168" fontId="30" fillId="0" borderId="27" xfId="0" applyNumberFormat="1" applyFont="1" applyBorder="1" applyAlignment="1">
      <alignment horizontal="left" vertical="center"/>
    </xf>
    <xf numFmtId="168" fontId="30" fillId="0" borderId="28" xfId="0" applyNumberFormat="1" applyFont="1" applyBorder="1" applyAlignment="1">
      <alignment horizontal="left" vertical="center"/>
    </xf>
    <xf numFmtId="168" fontId="31" fillId="0" borderId="27" xfId="0" applyNumberFormat="1" applyFont="1" applyBorder="1" applyAlignment="1">
      <alignment horizontal="center" vertical="center"/>
    </xf>
    <xf numFmtId="168" fontId="31" fillId="0" borderId="28" xfId="0" applyNumberFormat="1" applyFont="1" applyBorder="1" applyAlignment="1">
      <alignment horizontal="center" vertical="center"/>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42" fillId="8" borderId="37"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20" fontId="28" fillId="15" borderId="14" xfId="9" applyNumberFormat="1" applyFont="1" applyFill="1" applyBorder="1" applyAlignment="1" applyProtection="1">
      <alignment horizontal="center" vertical="center" wrapText="1"/>
      <protection locked="0"/>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abSelected="1" topLeftCell="A32" zoomScale="70" zoomScaleNormal="70" workbookViewId="0">
      <selection activeCell="D51" sqref="D51"/>
    </sheetView>
  </sheetViews>
  <sheetFormatPr defaultRowHeight="14.4"/>
  <cols>
    <col min="1" max="1" width="2.109375" customWidth="1"/>
    <col min="2" max="2" width="61.44140625" customWidth="1"/>
    <col min="3" max="3" width="27.88671875" customWidth="1"/>
    <col min="4" max="4" width="21.88671875" customWidth="1"/>
    <col min="5" max="5" width="32.6640625" customWidth="1"/>
    <col min="6" max="6" width="26.44140625" customWidth="1"/>
    <col min="7" max="7" width="29.109375" customWidth="1"/>
    <col min="8" max="8" width="20.6640625" customWidth="1"/>
    <col min="9" max="9" width="21.88671875" customWidth="1"/>
    <col min="10" max="10" width="34.88671875" customWidth="1"/>
    <col min="11" max="14" width="6" customWidth="1"/>
    <col min="15" max="15" width="6" bestFit="1" customWidth="1"/>
  </cols>
  <sheetData>
    <row r="2" spans="2:15" ht="17.399999999999999">
      <c r="B2" s="35" t="s">
        <v>67</v>
      </c>
      <c r="C2" s="26"/>
      <c r="D2" s="1"/>
      <c r="E2" s="1"/>
      <c r="F2" s="1"/>
      <c r="G2" s="1"/>
      <c r="H2" s="1"/>
      <c r="I2" s="1"/>
    </row>
    <row r="3" spans="2:15" ht="17.399999999999999">
      <c r="B3" s="35" t="s">
        <v>68</v>
      </c>
      <c r="C3" s="26"/>
      <c r="D3" s="1"/>
      <c r="E3" s="1"/>
      <c r="F3" s="1"/>
      <c r="G3" s="1"/>
      <c r="H3" s="1"/>
      <c r="I3" s="1"/>
    </row>
    <row r="4" spans="2:15" ht="17.399999999999999">
      <c r="B4" s="35" t="s">
        <v>69</v>
      </c>
      <c r="C4" s="26"/>
      <c r="D4" s="1"/>
      <c r="E4" s="1"/>
      <c r="F4" s="1"/>
      <c r="G4" s="1"/>
      <c r="H4" s="1"/>
      <c r="I4" s="1"/>
    </row>
    <row r="5" spans="2:15" ht="17.399999999999999">
      <c r="B5" s="35" t="s">
        <v>70</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399999999999999">
      <c r="B12" s="1"/>
      <c r="C12" s="1"/>
      <c r="D12" s="1"/>
      <c r="E12" s="1"/>
      <c r="F12" s="1"/>
      <c r="G12" s="1"/>
      <c r="H12" s="1"/>
      <c r="I12" s="1"/>
      <c r="K12" s="211"/>
      <c r="L12" s="211"/>
      <c r="M12" s="211"/>
      <c r="N12" s="211"/>
      <c r="O12" s="211"/>
    </row>
    <row r="13" spans="2:15" ht="17.399999999999999">
      <c r="B13" s="34" t="s">
        <v>51</v>
      </c>
      <c r="C13" s="5" t="s">
        <v>57</v>
      </c>
      <c r="D13" s="5" t="s">
        <v>61</v>
      </c>
      <c r="E13" s="5" t="s">
        <v>79</v>
      </c>
      <c r="F13" s="5" t="s">
        <v>48</v>
      </c>
      <c r="G13" s="5" t="s">
        <v>32</v>
      </c>
      <c r="H13" s="5" t="s">
        <v>62</v>
      </c>
      <c r="J13" s="66"/>
      <c r="K13" s="67"/>
      <c r="L13" s="67"/>
      <c r="M13" s="67"/>
      <c r="N13" s="67"/>
      <c r="O13" s="67"/>
    </row>
    <row r="14" spans="2:15" ht="18">
      <c r="B14" s="22" t="s">
        <v>54</v>
      </c>
      <c r="C14" s="10" t="str">
        <f>IF(D14&gt;0,"A","")</f>
        <v/>
      </c>
      <c r="D14" s="37"/>
      <c r="E14" s="37"/>
      <c r="F14" s="25" t="e">
        <f>VLOOKUP(D14,List!$B$3:$C$15,2,0)</f>
        <v>#N/A</v>
      </c>
      <c r="G14" s="39">
        <f>SUM('Mon-Fri'!G14,'Sat-Sun'!G14)</f>
        <v>0</v>
      </c>
      <c r="H14" s="31">
        <f>SUM('Mon-Fri'!H14,'Sat-Sun'!H14,)</f>
        <v>0</v>
      </c>
      <c r="J14" s="66"/>
    </row>
    <row r="15" spans="2:15" ht="18">
      <c r="B15" s="22" t="s">
        <v>54</v>
      </c>
      <c r="C15" s="10" t="str">
        <f>IF(D15&gt;0,"B","")</f>
        <v/>
      </c>
      <c r="D15" s="37"/>
      <c r="E15" s="37"/>
      <c r="F15" s="25" t="e">
        <f>VLOOKUP(D15,List!$B$3:$C$15,2,0)</f>
        <v>#N/A</v>
      </c>
      <c r="G15" s="39">
        <f>SUM('Mon-Fri'!G15,'Sat-Sun'!G15)</f>
        <v>0</v>
      </c>
      <c r="H15" s="31">
        <f>SUM('Mon-Fri'!H15,'Sat-Sun'!H15,)</f>
        <v>0</v>
      </c>
    </row>
    <row r="16" spans="2:15" ht="18">
      <c r="B16" s="22" t="s">
        <v>54</v>
      </c>
      <c r="C16" s="10" t="str">
        <f>IF(D16&gt;0,"C","")</f>
        <v/>
      </c>
      <c r="D16" s="37"/>
      <c r="E16" s="37"/>
      <c r="F16" s="25" t="e">
        <f>VLOOKUP(D16,List!$B$3:$C$15,2,0)</f>
        <v>#N/A</v>
      </c>
      <c r="G16" s="39">
        <f>SUM('Mon-Fri'!G16,'Sat-Sun'!G16)</f>
        <v>0</v>
      </c>
      <c r="H16" s="31">
        <f>SUM('Mon-Fri'!H16,'Sat-Sun'!H16,)</f>
        <v>0</v>
      </c>
    </row>
    <row r="17" spans="2:8" ht="18">
      <c r="B17" s="22" t="s">
        <v>54</v>
      </c>
      <c r="C17" s="10" t="str">
        <f>IF(D17&gt;0,"D","")</f>
        <v/>
      </c>
      <c r="D17" s="37"/>
      <c r="E17" s="26"/>
      <c r="F17" s="25" t="e">
        <f>VLOOKUP(D17,List!$B$3:$C$15,2,0)</f>
        <v>#N/A</v>
      </c>
      <c r="G17" s="39">
        <f>SUM('Mon-Fri'!G17,'Sat-Sun'!G17)</f>
        <v>0</v>
      </c>
      <c r="H17" s="31">
        <f>SUM('Mon-Fri'!H17,'Sat-Sun'!H17,)</f>
        <v>0</v>
      </c>
    </row>
    <row r="18" spans="2:8" ht="18">
      <c r="B18" s="22" t="s">
        <v>54</v>
      </c>
      <c r="C18" s="10" t="str">
        <f>IF(D18&gt;0,"E","")</f>
        <v/>
      </c>
      <c r="D18" s="37"/>
      <c r="E18" s="26"/>
      <c r="F18" s="25" t="e">
        <f>VLOOKUP(D18,List!$B$3:$C$15,2,0)</f>
        <v>#N/A</v>
      </c>
      <c r="G18" s="39">
        <f>SUM('Mon-Fri'!G18,'Sat-Sun'!G18)</f>
        <v>0</v>
      </c>
      <c r="H18" s="31">
        <f>SUM('Mon-Fri'!H18,'Sat-Sun'!H18,)</f>
        <v>0</v>
      </c>
    </row>
    <row r="19" spans="2:8" ht="19.5" customHeight="1">
      <c r="B19" s="22" t="s">
        <v>54</v>
      </c>
      <c r="C19" s="10" t="str">
        <f>IF(D19&gt;0,"F","")</f>
        <v/>
      </c>
      <c r="D19" s="37"/>
      <c r="E19" s="26"/>
      <c r="F19" s="25" t="e">
        <f>VLOOKUP(D19,List!$B$3:$C$15,2,0)</f>
        <v>#N/A</v>
      </c>
      <c r="G19" s="39">
        <f>SUM('Mon-Fri'!G19,'Sat-Sun'!G19)</f>
        <v>0</v>
      </c>
      <c r="H19" s="31">
        <f>SUM('Mon-Fri'!H19,'Sat-Sun'!H19,)</f>
        <v>0</v>
      </c>
    </row>
    <row r="20" spans="2:8" ht="17.399999999999999">
      <c r="B20" s="22" t="s">
        <v>134</v>
      </c>
      <c r="C20" s="10" t="str">
        <f>IF(D20="Да","G","")</f>
        <v/>
      </c>
      <c r="D20" s="26"/>
      <c r="E20" s="26"/>
      <c r="F20" s="25" t="e">
        <f>VLOOKUP(D20,List!$H$2:$I$3,2,0)</f>
        <v>#N/A</v>
      </c>
      <c r="G20" s="39">
        <f>SUM('Mon-Fri'!G20,'Sat-Sun'!G20)</f>
        <v>0</v>
      </c>
      <c r="H20" s="31">
        <f>SUM('Mon-Fri'!H20,'Sat-Sun'!H20,)</f>
        <v>0</v>
      </c>
    </row>
    <row r="21" spans="2:8" ht="17.399999999999999">
      <c r="B21" s="22" t="s">
        <v>135</v>
      </c>
      <c r="C21" s="10" t="str">
        <f>IF(D21="Да","H","")</f>
        <v/>
      </c>
      <c r="D21" s="26"/>
      <c r="E21" s="26"/>
      <c r="F21" s="25" t="e">
        <f>VLOOKUP(D21,List!$H$6:$I$7,2,0)</f>
        <v>#N/A</v>
      </c>
      <c r="G21" s="39">
        <f>SUM('Mon-Fri'!G21,'Sat-Sun'!G21)</f>
        <v>0</v>
      </c>
      <c r="H21" s="31">
        <f>SUM('Mon-Fri'!H21,'Sat-Sun'!H21,)</f>
        <v>0</v>
      </c>
    </row>
    <row r="22" spans="2:8" ht="17.399999999999999">
      <c r="B22" s="22" t="s">
        <v>136</v>
      </c>
      <c r="C22" s="10" t="str">
        <f>IF(D22&gt;0,"I","")</f>
        <v/>
      </c>
      <c r="D22" s="26"/>
      <c r="E22" s="26"/>
      <c r="F22" s="25" t="e">
        <f>VLOOKUP(D22,List!$B$20:$C$32,2,0)</f>
        <v>#N/A</v>
      </c>
      <c r="G22" s="39">
        <f>SUM('Mon-Fri'!G22,'Sat-Sun'!G22)</f>
        <v>0</v>
      </c>
      <c r="H22" s="31">
        <f>SUM('Mon-Fri'!H22,'Sat-Sun'!H22,)</f>
        <v>0</v>
      </c>
    </row>
    <row r="23" spans="2:8" ht="17.399999999999999">
      <c r="B23" s="22" t="s">
        <v>137</v>
      </c>
      <c r="C23" s="10" t="str">
        <f>IF(D23&gt;0,"J","")</f>
        <v/>
      </c>
      <c r="D23" s="26"/>
      <c r="E23" s="26"/>
      <c r="F23" s="25" t="e">
        <f>VLOOKUP(D23,List!$B$20:$C$32,2,0)</f>
        <v>#N/A</v>
      </c>
      <c r="G23" s="39">
        <f>SUM('Mon-Fri'!G23,'Sat-Sun'!G23)</f>
        <v>0</v>
      </c>
      <c r="H23" s="31">
        <f>SUM('Mon-Fri'!H23,'Sat-Sun'!H23,)</f>
        <v>0</v>
      </c>
    </row>
    <row r="24" spans="2:8" ht="17.399999999999999">
      <c r="B24" s="22" t="s">
        <v>138</v>
      </c>
      <c r="C24" s="10" t="str">
        <f>IF(D24="Да","K","")</f>
        <v/>
      </c>
      <c r="D24" s="26"/>
      <c r="E24" s="26"/>
      <c r="F24" s="25" t="e">
        <f>VLOOKUP(D24,List!$H$18:$I$19,2,0)</f>
        <v>#N/A</v>
      </c>
      <c r="G24" s="39">
        <f>SUM('Mon-Fri'!G24,'Sat-Sun'!G24)</f>
        <v>0</v>
      </c>
      <c r="H24" s="31">
        <f>SUM('Mon-Fri'!H24,'Sat-Sun'!H24,)</f>
        <v>0</v>
      </c>
    </row>
    <row r="25" spans="2:8" ht="17.399999999999999">
      <c r="B25" s="22" t="s">
        <v>139</v>
      </c>
      <c r="C25" s="10" t="str">
        <f>IF(D25="Да","L","")</f>
        <v/>
      </c>
      <c r="D25" s="26"/>
      <c r="E25" s="26"/>
      <c r="F25" s="25" t="e">
        <f>VLOOKUP(D25,List!$K$2:$L$3,2,0)</f>
        <v>#N/A</v>
      </c>
      <c r="G25" s="39">
        <f>SUM('Mon-Fri'!G25,'Sat-Sun'!G25)</f>
        <v>0</v>
      </c>
      <c r="H25" s="31">
        <f>SUM('Mon-Fri'!H25,'Sat-Sun'!H25,)</f>
        <v>0</v>
      </c>
    </row>
    <row r="26" spans="2:8" ht="17.399999999999999">
      <c r="B26" s="22" t="s">
        <v>140</v>
      </c>
      <c r="C26" s="10" t="str">
        <f>IF(D26="Да","M","")</f>
        <v/>
      </c>
      <c r="D26" s="26"/>
      <c r="E26" s="26"/>
      <c r="F26" s="25" t="e">
        <f>VLOOKUP(D26,List!$K$6:$L$7,2,0)</f>
        <v>#N/A</v>
      </c>
      <c r="G26" s="39">
        <f>SUM('Mon-Fri'!G26,'Sat-Sun'!G26)</f>
        <v>0</v>
      </c>
      <c r="H26" s="31">
        <f>SUM('Mon-Fri'!H26,'Sat-Sun'!H26,)</f>
        <v>0</v>
      </c>
    </row>
    <row r="27" spans="2:8" ht="17.399999999999999">
      <c r="B27" s="22" t="s">
        <v>141</v>
      </c>
      <c r="C27" s="10" t="str">
        <f>IF(D27="Да","N","")</f>
        <v/>
      </c>
      <c r="D27" s="26"/>
      <c r="E27" s="26"/>
      <c r="F27" s="25" t="e">
        <f>VLOOKUP(D27,List!$K$10:$L$11,2,0)</f>
        <v>#N/A</v>
      </c>
      <c r="G27" s="39">
        <f>SUM('Mon-Fri'!G27,'Sat-Sun'!G27)</f>
        <v>0</v>
      </c>
      <c r="H27" s="31">
        <f>SUM('Mon-Fri'!H27,'Sat-Sun'!H27,)</f>
        <v>0</v>
      </c>
    </row>
    <row r="28" spans="2:8" ht="17.399999999999999">
      <c r="B28" s="22" t="s">
        <v>142</v>
      </c>
      <c r="C28" s="10" t="str">
        <f>IF(D28="Да","O","")</f>
        <v/>
      </c>
      <c r="D28" s="26"/>
      <c r="E28" s="26"/>
      <c r="F28" s="25" t="e">
        <f>VLOOKUP(D28,List!$K$14:$L$15,2,0)</f>
        <v>#N/A</v>
      </c>
      <c r="G28" s="39">
        <f>SUM('Mon-Fri'!G28,'Sat-Sun'!G28)</f>
        <v>0</v>
      </c>
      <c r="H28" s="31">
        <f>SUM('Mon-Fri'!H28,'Sat-Sun'!H28,)</f>
        <v>0</v>
      </c>
    </row>
    <row r="29" spans="2:8" ht="17.399999999999999">
      <c r="B29" s="1"/>
      <c r="C29" s="3"/>
      <c r="D29" s="3"/>
      <c r="E29" s="3"/>
      <c r="F29" s="3"/>
      <c r="G29" s="59">
        <f>SUM(G14:G28)</f>
        <v>0</v>
      </c>
      <c r="H29" s="32">
        <f>SUM(H14:H28)</f>
        <v>0</v>
      </c>
    </row>
    <row r="30" spans="2:8" ht="17.399999999999999">
      <c r="B30" s="1"/>
      <c r="C30" s="3"/>
      <c r="D30" s="3"/>
      <c r="E30" s="3"/>
      <c r="F30" s="3"/>
      <c r="G30" s="3"/>
      <c r="H30" s="4"/>
    </row>
    <row r="31" spans="2:8" ht="17.399999999999999">
      <c r="B31" s="1"/>
      <c r="C31" s="3"/>
      <c r="D31" s="3"/>
      <c r="E31" s="3"/>
      <c r="F31" s="3"/>
      <c r="G31" s="3"/>
      <c r="H31" s="4"/>
    </row>
    <row r="32" spans="2:8" ht="17.399999999999999">
      <c r="B32" s="1"/>
      <c r="C32" s="3"/>
      <c r="D32" s="3"/>
      <c r="E32" s="3"/>
      <c r="G32" s="10" t="s">
        <v>49</v>
      </c>
      <c r="H32" s="36"/>
    </row>
    <row r="33" spans="2:8" ht="17.399999999999999">
      <c r="B33" s="1"/>
      <c r="C33" s="3"/>
      <c r="D33" s="3"/>
      <c r="E33" s="3"/>
      <c r="G33" s="10" t="s">
        <v>63</v>
      </c>
      <c r="H33" s="33">
        <f>H29-H29*H32</f>
        <v>0</v>
      </c>
    </row>
    <row r="34" spans="2:8" ht="17.399999999999999">
      <c r="G34" s="10" t="s">
        <v>80</v>
      </c>
      <c r="H34" s="33">
        <f>H33+H33*20%</f>
        <v>0</v>
      </c>
    </row>
    <row r="36" spans="2:8" ht="28.8">
      <c r="B36" s="68" t="s">
        <v>277</v>
      </c>
      <c r="E36" s="68" t="s">
        <v>278</v>
      </c>
    </row>
    <row r="37" spans="2:8" ht="21">
      <c r="B37" s="69" t="s">
        <v>279</v>
      </c>
      <c r="C37" s="70" t="s">
        <v>280</v>
      </c>
      <c r="D37" s="71"/>
      <c r="E37" s="70" t="s">
        <v>281</v>
      </c>
      <c r="F37" s="70" t="s">
        <v>5</v>
      </c>
    </row>
    <row r="38" spans="2:8" ht="17.399999999999999">
      <c r="B38" s="72">
        <v>5000</v>
      </c>
      <c r="C38" s="73">
        <v>7.0000000000000007E-2</v>
      </c>
      <c r="E38" s="72" t="s">
        <v>282</v>
      </c>
      <c r="F38" s="73">
        <v>0.75</v>
      </c>
    </row>
    <row r="39" spans="2:8" ht="20.25" customHeight="1">
      <c r="B39" s="72">
        <v>15000</v>
      </c>
      <c r="C39" s="73">
        <v>0.12</v>
      </c>
      <c r="D39" s="64"/>
      <c r="E39" s="72" t="s">
        <v>74</v>
      </c>
      <c r="F39" s="73">
        <v>0.85</v>
      </c>
    </row>
    <row r="40" spans="2:8" ht="20.25" customHeight="1">
      <c r="B40" s="72">
        <v>30000</v>
      </c>
      <c r="C40" s="74">
        <v>0.18</v>
      </c>
      <c r="D40" s="75"/>
      <c r="E40" s="72" t="s">
        <v>75</v>
      </c>
      <c r="F40" s="73">
        <v>1</v>
      </c>
    </row>
    <row r="41" spans="2:8" ht="20.25" customHeight="1">
      <c r="B41" s="72" t="s">
        <v>477</v>
      </c>
      <c r="C41" s="74">
        <v>0.25</v>
      </c>
      <c r="D41" s="75"/>
      <c r="E41" s="72" t="s">
        <v>76</v>
      </c>
      <c r="F41" s="73">
        <v>1.05</v>
      </c>
    </row>
    <row r="42" spans="2:8" ht="20.25" customHeight="1">
      <c r="B42" s="72">
        <v>100000</v>
      </c>
      <c r="C42" s="74">
        <v>0.33</v>
      </c>
      <c r="D42" s="75"/>
      <c r="E42" s="72" t="s">
        <v>283</v>
      </c>
      <c r="F42" s="73">
        <v>1.1000000000000001</v>
      </c>
    </row>
    <row r="43" spans="2:8" ht="20.25" customHeight="1">
      <c r="B43" s="72">
        <v>150000</v>
      </c>
      <c r="C43" s="74">
        <v>0.41</v>
      </c>
      <c r="D43" s="75"/>
      <c r="E43" s="72" t="s">
        <v>284</v>
      </c>
      <c r="F43" s="73">
        <v>1</v>
      </c>
    </row>
    <row r="44" spans="2:8" ht="20.25" customHeight="1">
      <c r="B44" s="72">
        <v>200000</v>
      </c>
      <c r="C44" s="74">
        <v>0.49</v>
      </c>
      <c r="D44" s="75"/>
      <c r="E44" s="72" t="s">
        <v>285</v>
      </c>
      <c r="F44" s="73">
        <v>0.9</v>
      </c>
    </row>
    <row r="45" spans="2:8" ht="20.25" customHeight="1">
      <c r="B45" s="72" t="s">
        <v>287</v>
      </c>
      <c r="C45" s="31" t="s">
        <v>288</v>
      </c>
      <c r="D45" s="75"/>
      <c r="E45" s="72" t="s">
        <v>286</v>
      </c>
      <c r="F45" s="73">
        <v>0.8</v>
      </c>
    </row>
    <row r="46" spans="2:8" ht="20.25" customHeight="1">
      <c r="C46" s="121"/>
      <c r="D46" s="46"/>
      <c r="E46" s="72" t="s">
        <v>289</v>
      </c>
      <c r="F46" s="73">
        <v>0.95</v>
      </c>
    </row>
    <row r="47" spans="2:8" ht="20.25" customHeight="1">
      <c r="B47" s="72" t="s">
        <v>291</v>
      </c>
      <c r="C47" s="73">
        <v>0.1</v>
      </c>
      <c r="D47" s="46"/>
      <c r="E47" s="72" t="s">
        <v>290</v>
      </c>
      <c r="F47" s="73">
        <v>1</v>
      </c>
    </row>
    <row r="48" spans="2:8" ht="20.25" customHeight="1">
      <c r="B48" s="72" t="s">
        <v>314</v>
      </c>
      <c r="C48" s="73">
        <v>0.05</v>
      </c>
      <c r="D48" s="75"/>
      <c r="E48" s="72" t="s">
        <v>292</v>
      </c>
      <c r="F48" s="73">
        <v>1.1000000000000001</v>
      </c>
    </row>
    <row r="49" spans="2:10" ht="20.25" customHeight="1">
      <c r="D49" s="46"/>
      <c r="E49" s="72" t="s">
        <v>293</v>
      </c>
      <c r="F49" s="73">
        <v>1.05</v>
      </c>
    </row>
    <row r="50" spans="2:10" ht="17.399999999999999">
      <c r="D50" s="46"/>
    </row>
    <row r="51" spans="2:10" ht="17.399999999999999">
      <c r="B51" s="215" t="s">
        <v>294</v>
      </c>
      <c r="C51" s="216"/>
      <c r="D51" s="84"/>
      <c r="E51" s="85"/>
      <c r="F51" s="85"/>
      <c r="G51" s="85"/>
    </row>
    <row r="52" spans="2:10" ht="20.25" customHeight="1">
      <c r="B52" s="217"/>
      <c r="C52" s="218"/>
      <c r="D52" s="84"/>
      <c r="E52" s="85"/>
      <c r="F52" s="85"/>
      <c r="G52" s="85"/>
      <c r="H52" s="76"/>
    </row>
    <row r="53" spans="2:10" ht="20.25" customHeight="1">
      <c r="B53" s="219"/>
      <c r="C53" s="220"/>
      <c r="D53" s="84"/>
      <c r="E53" s="85"/>
      <c r="F53" s="85"/>
      <c r="G53" s="85"/>
    </row>
    <row r="54" spans="2:10" ht="20.25" customHeight="1">
      <c r="B54" s="86"/>
      <c r="C54" s="86"/>
      <c r="D54" s="84"/>
      <c r="E54" s="85"/>
      <c r="F54" s="85"/>
      <c r="G54" s="85"/>
    </row>
    <row r="55" spans="2:10" ht="20.25" customHeight="1">
      <c r="B55" s="86"/>
      <c r="C55" s="85"/>
      <c r="D55" s="85"/>
      <c r="E55" s="85"/>
      <c r="F55" s="85"/>
      <c r="G55" s="85"/>
    </row>
    <row r="56" spans="2:10" ht="20.25" customHeight="1">
      <c r="B56" s="86" t="s">
        <v>476</v>
      </c>
      <c r="C56" s="85"/>
      <c r="D56" s="85"/>
      <c r="E56" s="85"/>
      <c r="F56" s="85"/>
      <c r="G56" s="85"/>
    </row>
    <row r="57" spans="2:10" ht="20.25" customHeight="1"/>
    <row r="58" spans="2:10" ht="26.25" customHeight="1">
      <c r="B58" s="77" t="s">
        <v>77</v>
      </c>
      <c r="C58" s="77"/>
      <c r="D58" s="84"/>
      <c r="E58" s="77" t="s">
        <v>95</v>
      </c>
      <c r="F58" s="87"/>
      <c r="G58" s="214" t="s">
        <v>90</v>
      </c>
      <c r="H58" s="214"/>
    </row>
    <row r="59" spans="2:10" ht="18" customHeight="1">
      <c r="B59" s="212" t="s">
        <v>336</v>
      </c>
      <c r="C59" s="213"/>
      <c r="D59" s="84"/>
      <c r="E59" s="88"/>
      <c r="F59" s="89"/>
      <c r="G59" s="90" t="s">
        <v>91</v>
      </c>
      <c r="H59" s="90" t="s">
        <v>92</v>
      </c>
      <c r="I59" s="49"/>
      <c r="J59" s="53"/>
    </row>
    <row r="60" spans="2:10" ht="18" customHeight="1">
      <c r="B60" s="212" t="s">
        <v>315</v>
      </c>
      <c r="C60" s="213"/>
      <c r="D60" s="91"/>
      <c r="E60" s="92" t="s">
        <v>86</v>
      </c>
      <c r="F60" s="93"/>
      <c r="G60" s="94">
        <v>0.5</v>
      </c>
      <c r="H60" s="95" t="s">
        <v>121</v>
      </c>
    </row>
    <row r="61" spans="2:10" ht="18" customHeight="1">
      <c r="B61" s="212" t="s">
        <v>316</v>
      </c>
      <c r="C61" s="213"/>
      <c r="D61" s="96"/>
      <c r="E61" s="92" t="s">
        <v>115</v>
      </c>
      <c r="F61" s="93"/>
      <c r="G61" s="94">
        <v>0.6</v>
      </c>
      <c r="H61" s="95" t="s">
        <v>121</v>
      </c>
    </row>
    <row r="62" spans="2:10" ht="18" customHeight="1">
      <c r="B62" s="97"/>
      <c r="C62" s="97"/>
      <c r="D62" s="98"/>
      <c r="E62" s="92" t="s">
        <v>116</v>
      </c>
      <c r="F62" s="93"/>
      <c r="G62" s="99">
        <v>1.5</v>
      </c>
      <c r="H62" s="100" t="s">
        <v>34</v>
      </c>
    </row>
    <row r="63" spans="2:10" ht="18" customHeight="1">
      <c r="B63" s="97"/>
      <c r="C63" s="97"/>
      <c r="D63" s="101"/>
      <c r="E63" s="92" t="s">
        <v>117</v>
      </c>
      <c r="F63" s="97"/>
      <c r="G63" s="99">
        <v>1.5</v>
      </c>
      <c r="H63" s="100" t="s">
        <v>34</v>
      </c>
    </row>
    <row r="64" spans="2:10" ht="22.5" customHeight="1">
      <c r="C64" s="120"/>
      <c r="D64" s="102"/>
      <c r="E64" s="92" t="s">
        <v>118</v>
      </c>
      <c r="F64" s="93"/>
      <c r="G64" s="99">
        <v>1</v>
      </c>
      <c r="H64" s="100" t="s">
        <v>35</v>
      </c>
      <c r="I64" s="50"/>
      <c r="J64" s="50"/>
    </row>
    <row r="65" spans="2:8" ht="18" customHeight="1">
      <c r="D65" s="103"/>
      <c r="E65" s="92" t="s">
        <v>119</v>
      </c>
      <c r="F65" s="93"/>
      <c r="G65" s="99">
        <v>1</v>
      </c>
      <c r="H65" s="100" t="s">
        <v>35</v>
      </c>
    </row>
    <row r="66" spans="2:8" ht="23.25" customHeight="1">
      <c r="B66" s="120" t="s">
        <v>330</v>
      </c>
      <c r="C66" s="101"/>
      <c r="D66" s="97"/>
      <c r="E66" s="92" t="s">
        <v>120</v>
      </c>
      <c r="F66" s="93"/>
      <c r="G66" s="99">
        <v>0.5</v>
      </c>
      <c r="H66" s="100" t="s">
        <v>121</v>
      </c>
    </row>
    <row r="67" spans="2:8" ht="18" customHeight="1">
      <c r="B67" s="212" t="s">
        <v>334</v>
      </c>
      <c r="C67" s="213"/>
      <c r="D67" s="97"/>
      <c r="E67" s="92" t="s">
        <v>93</v>
      </c>
      <c r="F67" s="93"/>
      <c r="G67" s="99">
        <v>0.5</v>
      </c>
      <c r="H67" s="95" t="s">
        <v>121</v>
      </c>
    </row>
    <row r="68" spans="2:8" ht="18" customHeight="1">
      <c r="B68" s="221" t="s">
        <v>335</v>
      </c>
      <c r="C68" s="222"/>
      <c r="D68" s="97"/>
      <c r="E68" s="92" t="s">
        <v>101</v>
      </c>
      <c r="F68" s="104"/>
      <c r="G68" s="99">
        <v>0.5</v>
      </c>
      <c r="H68" s="105" t="s">
        <v>121</v>
      </c>
    </row>
    <row r="69" spans="2:8" ht="17.399999999999999">
      <c r="B69" s="221" t="s">
        <v>331</v>
      </c>
      <c r="C69" s="222"/>
      <c r="D69" s="97"/>
      <c r="E69" s="208" t="s">
        <v>94</v>
      </c>
      <c r="F69" s="209"/>
      <c r="G69" s="209"/>
      <c r="H69" s="210"/>
    </row>
    <row r="70" spans="2:8">
      <c r="B70" s="85" t="s">
        <v>332</v>
      </c>
      <c r="C70" s="85"/>
      <c r="D70" s="97"/>
      <c r="E70" s="97"/>
      <c r="F70" s="97"/>
      <c r="G70" s="97"/>
      <c r="H70" s="97"/>
    </row>
    <row r="71" spans="2:8">
      <c r="B71" s="85" t="s">
        <v>333</v>
      </c>
      <c r="C71" s="85"/>
      <c r="D71" s="97"/>
      <c r="E71" s="97"/>
      <c r="F71" s="97"/>
      <c r="G71" s="97"/>
      <c r="H71" s="97"/>
    </row>
    <row r="72" spans="2:8">
      <c r="B72" s="97"/>
      <c r="C72" s="97"/>
      <c r="D72" s="97"/>
      <c r="E72" s="97"/>
      <c r="F72" s="97"/>
      <c r="G72" s="97"/>
      <c r="H72" s="97"/>
    </row>
    <row r="73" spans="2:8">
      <c r="B73" s="97"/>
      <c r="C73" s="97"/>
      <c r="D73" s="97"/>
      <c r="E73" s="97"/>
      <c r="F73" s="97"/>
      <c r="G73" s="97"/>
      <c r="H73" s="97"/>
    </row>
    <row r="74" spans="2:8" ht="15" customHeight="1">
      <c r="B74" s="106" t="s">
        <v>88</v>
      </c>
      <c r="C74" s="107"/>
      <c r="D74" s="107"/>
      <c r="E74" s="107"/>
      <c r="F74" s="107"/>
      <c r="G74" s="97"/>
      <c r="H74" s="97"/>
    </row>
    <row r="75" spans="2:8" ht="17.25" customHeight="1">
      <c r="B75" s="103" t="s">
        <v>85</v>
      </c>
      <c r="C75" s="107"/>
      <c r="D75" s="107"/>
      <c r="E75" s="107"/>
      <c r="F75" s="107"/>
      <c r="G75" s="97"/>
      <c r="H75" s="97"/>
    </row>
    <row r="76" spans="2:8" ht="17.399999999999999">
      <c r="B76" s="103" t="s">
        <v>296</v>
      </c>
      <c r="C76" s="97"/>
      <c r="D76" s="97"/>
      <c r="E76" s="97"/>
      <c r="F76" s="97"/>
      <c r="G76" s="97"/>
      <c r="H76" s="97"/>
    </row>
    <row r="77" spans="2:8" ht="17.399999999999999">
      <c r="B77" s="108" t="s">
        <v>303</v>
      </c>
      <c r="C77" s="97"/>
      <c r="D77" s="97"/>
      <c r="E77" s="97"/>
      <c r="F77" s="97"/>
      <c r="G77" s="97"/>
      <c r="H77" s="97"/>
    </row>
    <row r="78" spans="2:8" ht="17.399999999999999">
      <c r="B78" s="108" t="s">
        <v>87</v>
      </c>
      <c r="C78" s="97"/>
      <c r="D78" s="97"/>
      <c r="E78" s="97"/>
      <c r="F78" s="97"/>
      <c r="G78" s="97"/>
      <c r="H78" s="97"/>
    </row>
    <row r="79" spans="2:8">
      <c r="B79" s="97"/>
      <c r="C79" s="97"/>
      <c r="D79" s="97"/>
      <c r="E79" s="97"/>
      <c r="F79" s="97"/>
      <c r="G79" s="97"/>
      <c r="H79" s="97"/>
    </row>
    <row r="80" spans="2:8" ht="17.399999999999999">
      <c r="B80" s="103" t="s">
        <v>297</v>
      </c>
      <c r="C80" s="97"/>
      <c r="D80" s="97"/>
      <c r="E80" s="97"/>
      <c r="F80" s="97"/>
      <c r="G80" s="97"/>
      <c r="H80" s="97"/>
    </row>
    <row r="81" spans="2:8" ht="17.399999999999999">
      <c r="B81" s="103" t="s">
        <v>298</v>
      </c>
      <c r="C81" s="97"/>
      <c r="D81" s="97"/>
      <c r="E81" s="97"/>
      <c r="F81" s="97"/>
      <c r="G81" s="97"/>
      <c r="H81" s="97"/>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Y131"/>
  <sheetViews>
    <sheetView showGridLines="0" topLeftCell="A84" zoomScale="55" zoomScaleNormal="55" workbookViewId="0">
      <selection activeCell="D109" sqref="D109:H109"/>
    </sheetView>
  </sheetViews>
  <sheetFormatPr defaultColWidth="12.44140625" defaultRowHeight="17.399999999999999" outlineLevelCol="1"/>
  <cols>
    <col min="1" max="1" width="2.5546875" style="131" customWidth="1"/>
    <col min="2" max="2" width="28.44140625" style="131" customWidth="1"/>
    <col min="3" max="3" width="16.33203125" style="131" customWidth="1"/>
    <col min="4" max="4" width="33.88671875" style="134" customWidth="1"/>
    <col min="5" max="5" width="31.88671875" style="134" customWidth="1"/>
    <col min="6" max="6" width="35.6640625" style="134" customWidth="1"/>
    <col min="7" max="7" width="27.5546875" style="134" customWidth="1"/>
    <col min="8" max="8" width="28.109375" style="134" customWidth="1"/>
    <col min="9" max="9" width="20.6640625" style="134" customWidth="1"/>
    <col min="10" max="10" width="19.88671875" style="134" customWidth="1"/>
    <col min="11" max="11" width="18.44140625" style="131" customWidth="1"/>
    <col min="12" max="12" width="17.44140625" style="131" customWidth="1"/>
    <col min="13" max="13" width="1" style="131" customWidth="1"/>
    <col min="14" max="44" width="5.33203125" style="131" customWidth="1"/>
    <col min="45" max="45" width="4.33203125" style="131" customWidth="1"/>
    <col min="46" max="48" width="10" style="131" hidden="1" customWidth="1" outlineLevel="1"/>
    <col min="49" max="49" width="10.33203125" style="131" hidden="1" customWidth="1" outlineLevel="1"/>
    <col min="50" max="51" width="9.6640625" style="131" hidden="1" customWidth="1" outlineLevel="1"/>
    <col min="52" max="53" width="10.33203125" style="131" hidden="1" customWidth="1" outlineLevel="1"/>
    <col min="54" max="54" width="9.33203125" style="131" hidden="1" customWidth="1" outlineLevel="1"/>
    <col min="55" max="55" width="9.44140625" style="131" hidden="1" customWidth="1" outlineLevel="1"/>
    <col min="56" max="56" width="10" style="131" hidden="1" customWidth="1" outlineLevel="1"/>
    <col min="57" max="57" width="9.6640625" style="131" hidden="1" customWidth="1" outlineLevel="1"/>
    <col min="58" max="58" width="10.88671875" style="131" hidden="1" customWidth="1" outlineLevel="1"/>
    <col min="59" max="63" width="10.33203125" style="131" hidden="1" customWidth="1" outlineLevel="1"/>
    <col min="64" max="64" width="10.5546875" style="131" hidden="1" customWidth="1" outlineLevel="1"/>
    <col min="65" max="66" width="10" style="131" hidden="1" customWidth="1" outlineLevel="1"/>
    <col min="67" max="68" width="10.5546875" style="131" hidden="1" customWidth="1" outlineLevel="1"/>
    <col min="69" max="69" width="9.44140625" style="85" hidden="1" customWidth="1" outlineLevel="1"/>
    <col min="70" max="70" width="9.6640625" style="131" hidden="1" customWidth="1" outlineLevel="1"/>
    <col min="71" max="71" width="10.33203125" style="131" hidden="1" customWidth="1" outlineLevel="1"/>
    <col min="72" max="72" width="10" style="131" hidden="1" customWidth="1" outlineLevel="1"/>
    <col min="73" max="73" width="11" style="131" hidden="1" customWidth="1" outlineLevel="1"/>
    <col min="74" max="75" width="10.5546875" style="131" hidden="1" customWidth="1" outlineLevel="1"/>
    <col min="76" max="76" width="12.44140625" style="131" collapsed="1"/>
    <col min="77" max="16384" width="12.44140625" style="131"/>
  </cols>
  <sheetData>
    <row r="1" spans="2:10">
      <c r="D1" s="131"/>
      <c r="E1" s="131"/>
      <c r="F1" s="131"/>
      <c r="G1" s="131"/>
      <c r="H1" s="131"/>
      <c r="I1" s="131"/>
      <c r="J1" s="131"/>
    </row>
    <row r="2" spans="2:10">
      <c r="B2" s="132" t="s">
        <v>67</v>
      </c>
      <c r="C2" s="133">
        <f>'Campaign Total'!C2</f>
        <v>0</v>
      </c>
      <c r="D2" s="131"/>
      <c r="E2" s="131"/>
      <c r="F2" s="131"/>
      <c r="G2" s="131"/>
      <c r="H2" s="131"/>
      <c r="I2" s="131"/>
      <c r="J2" s="131"/>
    </row>
    <row r="3" spans="2:10">
      <c r="B3" s="132" t="s">
        <v>68</v>
      </c>
      <c r="C3" s="133">
        <f>'Campaign Total'!C3</f>
        <v>0</v>
      </c>
      <c r="D3" s="131"/>
      <c r="E3" s="131"/>
      <c r="F3" s="131"/>
      <c r="G3" s="131"/>
      <c r="H3" s="131"/>
      <c r="I3" s="131"/>
      <c r="J3" s="131"/>
    </row>
    <row r="4" spans="2:10">
      <c r="B4" s="132" t="s">
        <v>69</v>
      </c>
      <c r="C4" s="133">
        <f>'Campaign Total'!C4</f>
        <v>0</v>
      </c>
      <c r="D4" s="131"/>
      <c r="E4" s="131"/>
      <c r="F4" s="131"/>
      <c r="G4" s="131"/>
      <c r="H4" s="131"/>
      <c r="I4" s="131"/>
      <c r="J4" s="131"/>
    </row>
    <row r="5" spans="2:10">
      <c r="B5" s="132" t="s">
        <v>70</v>
      </c>
      <c r="C5" s="133">
        <f>'Campaign Total'!C5</f>
        <v>0</v>
      </c>
      <c r="D5" s="131"/>
      <c r="E5" s="131"/>
      <c r="F5" s="131"/>
      <c r="G5" s="131"/>
      <c r="H5" s="131"/>
      <c r="I5" s="131"/>
      <c r="J5" s="131"/>
    </row>
    <row r="6" spans="2:10" hidden="1">
      <c r="B6" s="134"/>
      <c r="C6" s="134"/>
      <c r="D6" s="135" t="s">
        <v>5</v>
      </c>
      <c r="F6" s="131"/>
      <c r="G6" s="131"/>
      <c r="H6" s="131"/>
      <c r="I6" s="131"/>
      <c r="J6" s="131"/>
    </row>
    <row r="7" spans="2:10" ht="18" hidden="1" thickBot="1">
      <c r="B7" s="136" t="s">
        <v>28</v>
      </c>
      <c r="C7" s="136"/>
      <c r="D7" s="137">
        <v>1</v>
      </c>
      <c r="F7" s="131"/>
      <c r="G7" s="131"/>
      <c r="H7" s="131"/>
      <c r="I7" s="131"/>
      <c r="J7" s="131"/>
    </row>
    <row r="8" spans="2:10" ht="18" hidden="1" thickBot="1">
      <c r="B8" s="138" t="s">
        <v>29</v>
      </c>
      <c r="C8" s="138"/>
      <c r="D8" s="139">
        <v>2</v>
      </c>
      <c r="E8" s="131"/>
      <c r="F8" s="131"/>
      <c r="G8" s="131"/>
      <c r="H8" s="131"/>
    </row>
    <row r="9" spans="2:10" ht="18" hidden="1" thickBot="1">
      <c r="B9" s="140" t="s">
        <v>30</v>
      </c>
      <c r="C9" s="140"/>
      <c r="D9" s="141">
        <v>1.4</v>
      </c>
      <c r="E9" s="131"/>
      <c r="F9" s="131"/>
      <c r="G9" s="131"/>
      <c r="H9" s="131"/>
    </row>
    <row r="10" spans="2:10" ht="35.4" hidden="1" thickBot="1">
      <c r="B10" s="142" t="s">
        <v>31</v>
      </c>
      <c r="C10" s="142"/>
      <c r="D10" s="143">
        <v>1.3</v>
      </c>
      <c r="E10" s="131"/>
      <c r="F10" s="131"/>
      <c r="G10" s="131"/>
      <c r="H10" s="131"/>
    </row>
    <row r="11" spans="2:10">
      <c r="D11" s="131"/>
      <c r="E11" s="131"/>
      <c r="F11" s="131"/>
      <c r="G11" s="131"/>
      <c r="H11" s="131"/>
    </row>
    <row r="12" spans="2:10">
      <c r="D12" s="131"/>
      <c r="E12" s="131"/>
      <c r="F12" s="131"/>
      <c r="G12" s="131"/>
      <c r="H12" s="131"/>
    </row>
    <row r="13" spans="2:10">
      <c r="B13" s="144" t="s">
        <v>51</v>
      </c>
      <c r="C13" s="135" t="s">
        <v>57</v>
      </c>
      <c r="D13" s="135" t="s">
        <v>61</v>
      </c>
      <c r="E13" s="135" t="s">
        <v>79</v>
      </c>
      <c r="F13" s="135" t="s">
        <v>48</v>
      </c>
      <c r="G13" s="135" t="s">
        <v>32</v>
      </c>
      <c r="H13" s="135" t="s">
        <v>62</v>
      </c>
    </row>
    <row r="14" spans="2:10" ht="20.100000000000001" customHeight="1">
      <c r="B14" s="145" t="s">
        <v>54</v>
      </c>
      <c r="C14" s="146" t="str">
        <f>'Campaign Total'!C14</f>
        <v/>
      </c>
      <c r="D14" s="147">
        <f xml:space="preserve"> 'Campaign Total'!D14</f>
        <v>0</v>
      </c>
      <c r="E14" s="133">
        <f>'Campaign Total'!E14</f>
        <v>0</v>
      </c>
      <c r="F14" s="148" t="e">
        <f>'Campaign Total'!F14</f>
        <v>#N/A</v>
      </c>
      <c r="G14" s="149">
        <f>AT$128</f>
        <v>0</v>
      </c>
      <c r="H14" s="150">
        <f>IF(ISNUMBER(BI$128),BI$128,"0")</f>
        <v>0</v>
      </c>
    </row>
    <row r="15" spans="2:10" ht="20.100000000000001" customHeight="1">
      <c r="B15" s="145" t="s">
        <v>54</v>
      </c>
      <c r="C15" s="146" t="str">
        <f>'Campaign Total'!C15</f>
        <v/>
      </c>
      <c r="D15" s="147">
        <f xml:space="preserve"> 'Campaign Total'!D15</f>
        <v>0</v>
      </c>
      <c r="E15" s="133">
        <f>'Campaign Total'!E15</f>
        <v>0</v>
      </c>
      <c r="F15" s="148" t="e">
        <f>'Campaign Total'!F15</f>
        <v>#N/A</v>
      </c>
      <c r="G15" s="149">
        <f>AU$128</f>
        <v>0</v>
      </c>
      <c r="H15" s="150">
        <f>IF(ISNUMBER(BJ$128),BJ$128,"0")</f>
        <v>0</v>
      </c>
    </row>
    <row r="16" spans="2:10" ht="20.100000000000001" customHeight="1">
      <c r="B16" s="145" t="s">
        <v>54</v>
      </c>
      <c r="C16" s="146" t="str">
        <f>'Campaign Total'!C16</f>
        <v/>
      </c>
      <c r="D16" s="147">
        <f xml:space="preserve"> 'Campaign Total'!D16</f>
        <v>0</v>
      </c>
      <c r="E16" s="133">
        <f>'Campaign Total'!E16</f>
        <v>0</v>
      </c>
      <c r="F16" s="148" t="e">
        <f>'Campaign Total'!F16</f>
        <v>#N/A</v>
      </c>
      <c r="G16" s="149">
        <f>AV$128</f>
        <v>0</v>
      </c>
      <c r="H16" s="150">
        <f>IF(ISNUMBER(BK$128),BK$128,"0")</f>
        <v>0</v>
      </c>
    </row>
    <row r="17" spans="2:8" ht="20.100000000000001" customHeight="1">
      <c r="B17" s="145" t="s">
        <v>54</v>
      </c>
      <c r="C17" s="146" t="str">
        <f>'Campaign Total'!C17</f>
        <v/>
      </c>
      <c r="D17" s="147">
        <f xml:space="preserve"> 'Campaign Total'!D17</f>
        <v>0</v>
      </c>
      <c r="E17" s="133">
        <f>'Campaign Total'!E17</f>
        <v>0</v>
      </c>
      <c r="F17" s="148" t="e">
        <f>'Campaign Total'!F17</f>
        <v>#N/A</v>
      </c>
      <c r="G17" s="149">
        <f>AW$128</f>
        <v>0</v>
      </c>
      <c r="H17" s="150">
        <f>IF(ISNUMBER(BL$128),BL$128,"0")</f>
        <v>0</v>
      </c>
    </row>
    <row r="18" spans="2:8" ht="20.100000000000001" customHeight="1">
      <c r="B18" s="145" t="s">
        <v>54</v>
      </c>
      <c r="C18" s="146" t="str">
        <f>'Campaign Total'!C18</f>
        <v/>
      </c>
      <c r="D18" s="147">
        <f xml:space="preserve"> 'Campaign Total'!D18</f>
        <v>0</v>
      </c>
      <c r="E18" s="133">
        <f>'Campaign Total'!E18</f>
        <v>0</v>
      </c>
      <c r="F18" s="148" t="e">
        <f>'Campaign Total'!F18</f>
        <v>#N/A</v>
      </c>
      <c r="G18" s="149">
        <f>AX$128</f>
        <v>0</v>
      </c>
      <c r="H18" s="150">
        <f>IF(ISNUMBER(BM$128),BM$128,"0")</f>
        <v>0</v>
      </c>
    </row>
    <row r="19" spans="2:8" ht="20.100000000000001" customHeight="1">
      <c r="B19" s="145" t="s">
        <v>54</v>
      </c>
      <c r="C19" s="146" t="str">
        <f>'Campaign Total'!C19</f>
        <v/>
      </c>
      <c r="D19" s="147">
        <f xml:space="preserve"> 'Campaign Total'!D19</f>
        <v>0</v>
      </c>
      <c r="E19" s="133">
        <f>'Campaign Total'!E19</f>
        <v>0</v>
      </c>
      <c r="F19" s="148" t="e">
        <f>'Campaign Total'!F19</f>
        <v>#N/A</v>
      </c>
      <c r="G19" s="149">
        <f>AY$128</f>
        <v>0</v>
      </c>
      <c r="H19" s="150">
        <f>IF(ISNUMBER(BN$128),BN$128,"0")</f>
        <v>0</v>
      </c>
    </row>
    <row r="20" spans="2:8" ht="20.100000000000001" customHeight="1">
      <c r="B20" s="145" t="s">
        <v>86</v>
      </c>
      <c r="C20" s="146" t="str">
        <f>'Campaign Total'!C20</f>
        <v/>
      </c>
      <c r="D20" s="147">
        <f xml:space="preserve"> 'Campaign Total'!D20</f>
        <v>0</v>
      </c>
      <c r="E20" s="133">
        <f>'Campaign Total'!E20</f>
        <v>0</v>
      </c>
      <c r="F20" s="148" t="e">
        <f>'Campaign Total'!F20</f>
        <v>#N/A</v>
      </c>
      <c r="G20" s="149">
        <f>AZ$128</f>
        <v>0</v>
      </c>
      <c r="H20" s="150">
        <f>IF(ISNUMBER(BO$128),BO$128,"0")</f>
        <v>0</v>
      </c>
    </row>
    <row r="21" spans="2:8" ht="20.100000000000001" customHeight="1">
      <c r="B21" s="145" t="s">
        <v>115</v>
      </c>
      <c r="C21" s="146" t="str">
        <f>'Campaign Total'!C21</f>
        <v/>
      </c>
      <c r="D21" s="147">
        <f xml:space="preserve"> 'Campaign Total'!D21</f>
        <v>0</v>
      </c>
      <c r="E21" s="133">
        <f>'Campaign Total'!E21</f>
        <v>0</v>
      </c>
      <c r="F21" s="148" t="e">
        <f>'Campaign Total'!F21</f>
        <v>#N/A</v>
      </c>
      <c r="G21" s="149">
        <f>BA$128</f>
        <v>0</v>
      </c>
      <c r="H21" s="150">
        <f>IF(ISNUMBER(BP$128),BP$128,"0")</f>
        <v>0</v>
      </c>
    </row>
    <row r="22" spans="2:8" ht="20.100000000000001" customHeight="1">
      <c r="B22" s="145" t="s">
        <v>116</v>
      </c>
      <c r="C22" s="146" t="str">
        <f>'Campaign Total'!C22</f>
        <v/>
      </c>
      <c r="D22" s="147">
        <f xml:space="preserve"> 'Campaign Total'!D22</f>
        <v>0</v>
      </c>
      <c r="E22" s="133">
        <f>'Campaign Total'!E22</f>
        <v>0</v>
      </c>
      <c r="F22" s="148" t="e">
        <f>'Campaign Total'!F22</f>
        <v>#N/A</v>
      </c>
      <c r="G22" s="149">
        <f>BB$128</f>
        <v>0</v>
      </c>
      <c r="H22" s="150">
        <f>IF(ISNUMBER(BQ$128),BQ$128,"0")</f>
        <v>0</v>
      </c>
    </row>
    <row r="23" spans="2:8" ht="20.100000000000001" customHeight="1">
      <c r="B23" s="145" t="s">
        <v>117</v>
      </c>
      <c r="C23" s="146" t="str">
        <f>'Campaign Total'!C23</f>
        <v/>
      </c>
      <c r="D23" s="147">
        <f xml:space="preserve"> 'Campaign Total'!D23</f>
        <v>0</v>
      </c>
      <c r="E23" s="133">
        <f>'Campaign Total'!E23</f>
        <v>0</v>
      </c>
      <c r="F23" s="148" t="e">
        <f>'Campaign Total'!F23</f>
        <v>#N/A</v>
      </c>
      <c r="G23" s="149">
        <f>BC$128</f>
        <v>0</v>
      </c>
      <c r="H23" s="150">
        <f>IF(ISNUMBER(BR$128),BR$128,"0")</f>
        <v>0</v>
      </c>
    </row>
    <row r="24" spans="2:8" ht="20.100000000000001" customHeight="1">
      <c r="B24" s="145" t="s">
        <v>118</v>
      </c>
      <c r="C24" s="146" t="str">
        <f>'Campaign Total'!C24</f>
        <v/>
      </c>
      <c r="D24" s="147">
        <f xml:space="preserve"> 'Campaign Total'!D24</f>
        <v>0</v>
      </c>
      <c r="E24" s="133">
        <f>'Campaign Total'!E24</f>
        <v>0</v>
      </c>
      <c r="F24" s="148" t="e">
        <f>'Campaign Total'!F24</f>
        <v>#N/A</v>
      </c>
      <c r="G24" s="149">
        <f>BD$128</f>
        <v>0</v>
      </c>
      <c r="H24" s="150">
        <f>IF(ISNUMBER(BS$128),BS$128,"0")</f>
        <v>0</v>
      </c>
    </row>
    <row r="25" spans="2:8" ht="20.100000000000001" customHeight="1">
      <c r="B25" s="145" t="s">
        <v>119</v>
      </c>
      <c r="C25" s="146" t="str">
        <f>'Campaign Total'!C25</f>
        <v/>
      </c>
      <c r="D25" s="147">
        <f xml:space="preserve"> 'Campaign Total'!D25</f>
        <v>0</v>
      </c>
      <c r="E25" s="133">
        <f>'Campaign Total'!E25</f>
        <v>0</v>
      </c>
      <c r="F25" s="148" t="e">
        <f>'Campaign Total'!F25</f>
        <v>#N/A</v>
      </c>
      <c r="G25" s="149">
        <f>BE$128</f>
        <v>0</v>
      </c>
      <c r="H25" s="150">
        <f>IF(ISNUMBER(BT$128),BT$128,"0")</f>
        <v>0</v>
      </c>
    </row>
    <row r="26" spans="2:8" ht="20.100000000000001" customHeight="1">
      <c r="B26" s="145" t="s">
        <v>120</v>
      </c>
      <c r="C26" s="146" t="str">
        <f>'Campaign Total'!C26</f>
        <v/>
      </c>
      <c r="D26" s="147">
        <f xml:space="preserve"> 'Campaign Total'!D26</f>
        <v>0</v>
      </c>
      <c r="E26" s="133">
        <f>'Campaign Total'!E26</f>
        <v>0</v>
      </c>
      <c r="F26" s="148" t="e">
        <f>'Campaign Total'!F26</f>
        <v>#N/A</v>
      </c>
      <c r="G26" s="149">
        <f>BF$128</f>
        <v>0</v>
      </c>
      <c r="H26" s="150">
        <f>IF(ISNUMBER(BU$128),BU$128,"0")</f>
        <v>0</v>
      </c>
    </row>
    <row r="27" spans="2:8" ht="20.100000000000001" customHeight="1">
      <c r="B27" s="145" t="s">
        <v>93</v>
      </c>
      <c r="C27" s="146" t="str">
        <f>'Campaign Total'!C27</f>
        <v/>
      </c>
      <c r="D27" s="147">
        <f xml:space="preserve"> 'Campaign Total'!D27</f>
        <v>0</v>
      </c>
      <c r="E27" s="133">
        <f>'Campaign Total'!E27</f>
        <v>0</v>
      </c>
      <c r="F27" s="148" t="e">
        <f>'Campaign Total'!F27</f>
        <v>#N/A</v>
      </c>
      <c r="G27" s="149">
        <f>BG$128</f>
        <v>0</v>
      </c>
      <c r="H27" s="150">
        <f>IF(ISNUMBER(BV$128),BV$128,"0")</f>
        <v>0</v>
      </c>
    </row>
    <row r="28" spans="2:8" ht="20.100000000000001" customHeight="1">
      <c r="B28" s="145" t="s">
        <v>101</v>
      </c>
      <c r="C28" s="146" t="str">
        <f>'Campaign Total'!C28</f>
        <v/>
      </c>
      <c r="D28" s="147">
        <f xml:space="preserve"> 'Campaign Total'!D28</f>
        <v>0</v>
      </c>
      <c r="E28" s="133">
        <f>'Campaign Total'!E28</f>
        <v>0</v>
      </c>
      <c r="F28" s="148" t="e">
        <f>'Campaign Total'!F28</f>
        <v>#N/A</v>
      </c>
      <c r="G28" s="149">
        <f>BH$128</f>
        <v>0</v>
      </c>
      <c r="H28" s="150">
        <f>IF(ISNUMBER(BW$128),BW$128,"0")</f>
        <v>0</v>
      </c>
    </row>
    <row r="29" spans="2:8">
      <c r="C29" s="134"/>
      <c r="G29" s="151">
        <f>SUM(G14:G28)</f>
        <v>0</v>
      </c>
      <c r="H29" s="152">
        <f>SUM(H14:H28)</f>
        <v>0</v>
      </c>
    </row>
    <row r="30" spans="2:8">
      <c r="C30" s="134"/>
    </row>
    <row r="31" spans="2:8">
      <c r="C31" s="134"/>
      <c r="G31" s="146" t="s">
        <v>49</v>
      </c>
      <c r="H31" s="153">
        <f>'Campaign Total'!H32</f>
        <v>0</v>
      </c>
    </row>
    <row r="32" spans="2:8">
      <c r="C32" s="134"/>
      <c r="G32" s="146" t="s">
        <v>63</v>
      </c>
      <c r="H32" s="154">
        <f>H29-H29*H31</f>
        <v>0</v>
      </c>
    </row>
    <row r="33" spans="1:77" ht="18" thickBot="1"/>
    <row r="34" spans="1:77" ht="20.399999999999999" thickBot="1">
      <c r="N34" s="235" t="s">
        <v>285</v>
      </c>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155"/>
      <c r="AT34" s="156"/>
    </row>
    <row r="35" spans="1:77" ht="20.399999999999999" thickBot="1">
      <c r="B35" s="157" t="s">
        <v>472</v>
      </c>
      <c r="C35" s="157"/>
      <c r="D35" s="157"/>
      <c r="E35" s="157"/>
      <c r="F35" s="157"/>
      <c r="G35" s="157"/>
      <c r="H35" s="157"/>
      <c r="I35" s="158"/>
      <c r="J35" s="157"/>
      <c r="M35" s="159"/>
      <c r="N35" s="237">
        <v>27</v>
      </c>
      <c r="O35" s="237"/>
      <c r="P35" s="237"/>
      <c r="Q35" s="237"/>
      <c r="R35" s="237"/>
      <c r="S35" s="238"/>
      <c r="T35" s="236">
        <f>N35+1</f>
        <v>28</v>
      </c>
      <c r="U35" s="237"/>
      <c r="V35" s="237"/>
      <c r="W35" s="237"/>
      <c r="X35" s="237"/>
      <c r="Y35" s="237"/>
      <c r="Z35" s="238"/>
      <c r="AA35" s="236">
        <f>T35+1</f>
        <v>29</v>
      </c>
      <c r="AB35" s="237"/>
      <c r="AC35" s="237"/>
      <c r="AD35" s="237"/>
      <c r="AE35" s="237"/>
      <c r="AF35" s="237"/>
      <c r="AG35" s="238"/>
      <c r="AH35" s="236">
        <f>AA35+1</f>
        <v>30</v>
      </c>
      <c r="AI35" s="237"/>
      <c r="AJ35" s="237"/>
      <c r="AK35" s="237"/>
      <c r="AL35" s="237"/>
      <c r="AM35" s="237"/>
      <c r="AN35" s="238"/>
      <c r="AO35" s="236">
        <f>AH35+1</f>
        <v>31</v>
      </c>
      <c r="AP35" s="237"/>
      <c r="AQ35" s="237"/>
      <c r="AR35" s="237"/>
      <c r="AS35" s="160"/>
      <c r="AT35" s="161"/>
      <c r="AU35" s="162"/>
    </row>
    <row r="36" spans="1:77" s="164" customFormat="1" ht="43.5" customHeight="1" thickBot="1">
      <c r="A36" s="163"/>
      <c r="B36" s="187" t="s">
        <v>64</v>
      </c>
      <c r="C36" s="187" t="s">
        <v>96</v>
      </c>
      <c r="D36" s="188" t="s">
        <v>0</v>
      </c>
      <c r="E36" s="188" t="s">
        <v>1</v>
      </c>
      <c r="F36" s="188" t="s">
        <v>2</v>
      </c>
      <c r="G36" s="188" t="s">
        <v>3</v>
      </c>
      <c r="H36" s="188" t="s">
        <v>4</v>
      </c>
      <c r="I36" s="188" t="s">
        <v>295</v>
      </c>
      <c r="J36" s="188" t="s">
        <v>471</v>
      </c>
      <c r="K36" s="189" t="s">
        <v>32</v>
      </c>
      <c r="L36" s="189" t="s">
        <v>33</v>
      </c>
      <c r="N36" s="166">
        <v>1</v>
      </c>
      <c r="O36" s="166">
        <f>N36+1</f>
        <v>2</v>
      </c>
      <c r="P36" s="166">
        <f t="shared" ref="P36" si="0">O36+1</f>
        <v>3</v>
      </c>
      <c r="Q36" s="166">
        <f t="shared" ref="Q36" si="1">P36+1</f>
        <v>4</v>
      </c>
      <c r="R36" s="165">
        <f>Q36+1</f>
        <v>5</v>
      </c>
      <c r="S36" s="165">
        <f t="shared" ref="S36" si="2">R36+1</f>
        <v>6</v>
      </c>
      <c r="T36" s="166">
        <f>S36+1</f>
        <v>7</v>
      </c>
      <c r="U36" s="166">
        <f>T36+1</f>
        <v>8</v>
      </c>
      <c r="V36" s="166">
        <f>U36+1</f>
        <v>9</v>
      </c>
      <c r="W36" s="166">
        <f t="shared" ref="W36" si="3">V36+1</f>
        <v>10</v>
      </c>
      <c r="X36" s="166">
        <f t="shared" ref="X36" si="4">W36+1</f>
        <v>11</v>
      </c>
      <c r="Y36" s="165">
        <f>X36+1</f>
        <v>12</v>
      </c>
      <c r="Z36" s="165">
        <f t="shared" ref="Z36" si="5">Y36+1</f>
        <v>13</v>
      </c>
      <c r="AA36" s="166">
        <f>Z36+1</f>
        <v>14</v>
      </c>
      <c r="AB36" s="166">
        <f>AA36+1</f>
        <v>15</v>
      </c>
      <c r="AC36" s="166">
        <f>AB36+1</f>
        <v>16</v>
      </c>
      <c r="AD36" s="166">
        <f t="shared" ref="AD36" si="6">AC36+1</f>
        <v>17</v>
      </c>
      <c r="AE36" s="166">
        <f t="shared" ref="AE36" si="7">AD36+1</f>
        <v>18</v>
      </c>
      <c r="AF36" s="165">
        <f>AE36+1</f>
        <v>19</v>
      </c>
      <c r="AG36" s="165">
        <f t="shared" ref="AG36" si="8">AF36+1</f>
        <v>20</v>
      </c>
      <c r="AH36" s="166">
        <f>AG36+1</f>
        <v>21</v>
      </c>
      <c r="AI36" s="166">
        <f>AH36+1</f>
        <v>22</v>
      </c>
      <c r="AJ36" s="166">
        <f>AI36+1</f>
        <v>23</v>
      </c>
      <c r="AK36" s="166">
        <f t="shared" ref="AK36" si="9">AJ36+1</f>
        <v>24</v>
      </c>
      <c r="AL36" s="166">
        <f t="shared" ref="AL36" si="10">AK36+1</f>
        <v>25</v>
      </c>
      <c r="AM36" s="165">
        <f>AL36+1</f>
        <v>26</v>
      </c>
      <c r="AN36" s="165">
        <f t="shared" ref="AN36" si="11">AM36+1</f>
        <v>27</v>
      </c>
      <c r="AO36" s="166">
        <f>AN36+1</f>
        <v>28</v>
      </c>
      <c r="AP36" s="166">
        <f>AO36+1</f>
        <v>29</v>
      </c>
      <c r="AQ36" s="166">
        <f>AP36+1</f>
        <v>30</v>
      </c>
      <c r="AR36" s="166">
        <f t="shared" ref="AR36" si="12">AQ36+1</f>
        <v>31</v>
      </c>
      <c r="AS36" s="167"/>
      <c r="AT36" s="168" t="s">
        <v>100</v>
      </c>
      <c r="AU36" s="168" t="s">
        <v>52</v>
      </c>
      <c r="AV36" s="168" t="s">
        <v>53</v>
      </c>
      <c r="AW36" s="168" t="s">
        <v>103</v>
      </c>
      <c r="AX36" s="168" t="s">
        <v>104</v>
      </c>
      <c r="AY36" s="168" t="s">
        <v>105</v>
      </c>
      <c r="AZ36" s="168" t="s">
        <v>106</v>
      </c>
      <c r="BA36" s="168" t="s">
        <v>107</v>
      </c>
      <c r="BB36" s="168" t="s">
        <v>108</v>
      </c>
      <c r="BC36" s="168" t="s">
        <v>109</v>
      </c>
      <c r="BD36" s="168" t="s">
        <v>110</v>
      </c>
      <c r="BE36" s="168" t="s">
        <v>111</v>
      </c>
      <c r="BF36" s="168" t="s">
        <v>112</v>
      </c>
      <c r="BG36" s="168" t="s">
        <v>113</v>
      </c>
      <c r="BH36" s="168" t="s">
        <v>114</v>
      </c>
      <c r="BI36" s="168" t="s">
        <v>58</v>
      </c>
      <c r="BJ36" s="168" t="s">
        <v>59</v>
      </c>
      <c r="BK36" s="168" t="s">
        <v>60</v>
      </c>
      <c r="BL36" s="168" t="s">
        <v>122</v>
      </c>
      <c r="BM36" s="168" t="s">
        <v>123</v>
      </c>
      <c r="BN36" s="168" t="s">
        <v>124</v>
      </c>
      <c r="BO36" s="168" t="s">
        <v>125</v>
      </c>
      <c r="BP36" s="168" t="s">
        <v>126</v>
      </c>
      <c r="BQ36" s="168" t="s">
        <v>127</v>
      </c>
      <c r="BR36" s="168" t="s">
        <v>128</v>
      </c>
      <c r="BS36" s="168" t="s">
        <v>129</v>
      </c>
      <c r="BT36" s="168" t="s">
        <v>130</v>
      </c>
      <c r="BU36" s="168" t="s">
        <v>131</v>
      </c>
      <c r="BV36" s="168" t="s">
        <v>132</v>
      </c>
      <c r="BW36" s="168" t="s">
        <v>133</v>
      </c>
    </row>
    <row r="37" spans="1:77" ht="19.2" thickTop="1" thickBot="1">
      <c r="A37" s="169"/>
      <c r="B37" s="109" t="s">
        <v>65</v>
      </c>
      <c r="C37" s="109">
        <v>0.23958333333333334</v>
      </c>
      <c r="D37" s="122" t="s">
        <v>308</v>
      </c>
      <c r="E37" s="122" t="s">
        <v>307</v>
      </c>
      <c r="F37" s="122" t="s">
        <v>356</v>
      </c>
      <c r="G37" s="122" t="s">
        <v>317</v>
      </c>
      <c r="H37" s="199" t="s">
        <v>467</v>
      </c>
      <c r="I37" s="110"/>
      <c r="J37" s="110"/>
      <c r="K37" s="170"/>
      <c r="L37" s="171"/>
      <c r="N37" s="173"/>
      <c r="O37" s="173"/>
      <c r="P37" s="173"/>
      <c r="Q37" s="173"/>
      <c r="R37" s="172"/>
      <c r="S37" s="172"/>
      <c r="T37" s="173"/>
      <c r="U37" s="173"/>
      <c r="V37" s="173"/>
      <c r="W37" s="173"/>
      <c r="X37" s="173"/>
      <c r="Y37" s="172"/>
      <c r="Z37" s="172"/>
      <c r="AA37" s="173"/>
      <c r="AB37" s="173"/>
      <c r="AC37" s="173"/>
      <c r="AD37" s="173"/>
      <c r="AE37" s="173"/>
      <c r="AF37" s="172"/>
      <c r="AG37" s="172"/>
      <c r="AH37" s="173"/>
      <c r="AI37" s="173"/>
      <c r="AJ37" s="173"/>
      <c r="AK37" s="173"/>
      <c r="AL37" s="173"/>
      <c r="AM37" s="172"/>
      <c r="AN37" s="172"/>
      <c r="AO37" s="173"/>
      <c r="AP37" s="173"/>
      <c r="AQ37" s="173"/>
      <c r="AR37" s="173"/>
      <c r="AT37" s="174">
        <f t="shared" ref="AT37:AT68" si="13">COUNTIF($N37:$AR37,"a")</f>
        <v>0</v>
      </c>
      <c r="AU37" s="174">
        <f t="shared" ref="AU37:AU68" si="14">COUNTIF($N37:$AR37,"b")</f>
        <v>0</v>
      </c>
      <c r="AV37" s="174">
        <f t="shared" ref="AV37:AV68" si="15">COUNTIF($N37:$AR37,"c")</f>
        <v>0</v>
      </c>
      <c r="AW37" s="174">
        <f t="shared" ref="AW37:AW68" si="16">COUNTIF($N37:$AR37,"d")</f>
        <v>0</v>
      </c>
      <c r="AX37" s="174">
        <f t="shared" ref="AX37:AX68" si="17">COUNTIF($N37:$AR37,"e")</f>
        <v>0</v>
      </c>
      <c r="AY37" s="174">
        <f t="shared" ref="AY37:AY68" si="18">COUNTIF($N37:$AR37,"f")</f>
        <v>0</v>
      </c>
      <c r="AZ37" s="174">
        <f t="shared" ref="AZ37:AZ68" si="19">COUNTIF($N37:$AR37,"g")</f>
        <v>0</v>
      </c>
      <c r="BA37" s="174">
        <f t="shared" ref="BA37:BA68" si="20">COUNTIF($N37:$AR37,"h")</f>
        <v>0</v>
      </c>
      <c r="BB37" s="174">
        <f t="shared" ref="BB37:BB68" si="21">COUNTIF($N37:$AR37,"i")</f>
        <v>0</v>
      </c>
      <c r="BC37" s="174">
        <f t="shared" ref="BC37:BC68" si="22">COUNTIF($N37:$AR37,"j")</f>
        <v>0</v>
      </c>
      <c r="BD37" s="174">
        <f t="shared" ref="BD37:BD68" si="23">COUNTIF($N37:$AR37,"k")</f>
        <v>0</v>
      </c>
      <c r="BE37" s="174">
        <f t="shared" ref="BE37:BE68" si="24">COUNTIF($N37:$AR37,"l")</f>
        <v>0</v>
      </c>
      <c r="BF37" s="174">
        <f t="shared" ref="BF37:BF68" si="25">COUNTIF($N37:$AR37,"m")</f>
        <v>0</v>
      </c>
      <c r="BG37" s="174">
        <f t="shared" ref="BG37:BG68" si="26">COUNTIF($N37:$AR37,"n")</f>
        <v>0</v>
      </c>
      <c r="BH37" s="174">
        <f t="shared" ref="BH37:BH68" si="27">COUNTIF($N37:$AR37,"o")</f>
        <v>0</v>
      </c>
      <c r="BI37" s="174" t="str">
        <f t="shared" ref="BI37" si="28">IF(AT37&gt;0,($J37*AT37*$F$14),"0")</f>
        <v>0</v>
      </c>
      <c r="BJ37" s="174" t="str">
        <f t="shared" ref="BJ37" si="29">IF(AU37&gt;0,($J37*AU37*$F$15),"0")</f>
        <v>0</v>
      </c>
      <c r="BK37" s="174" t="str">
        <f t="shared" ref="BK37" si="30">IF(AV37&gt;0,($J37*AV37*$F$16),"0")</f>
        <v>0</v>
      </c>
      <c r="BL37" s="174" t="str">
        <f t="shared" ref="BL37" si="31">IF(AW37&gt;0,($J37*AW37*$F$17),"0")</f>
        <v>0</v>
      </c>
      <c r="BM37" s="174" t="str">
        <f t="shared" ref="BM37" si="32">IF(AX37&gt;0,($J37*AX37*$F$17),"0")</f>
        <v>0</v>
      </c>
      <c r="BN37" s="174" t="str">
        <f t="shared" ref="BN37" si="33">IF(AY37&gt;0,($J37*AY37*$F$19),"0")</f>
        <v>0</v>
      </c>
      <c r="BO37" s="174" t="str">
        <f t="shared" ref="BO37" si="34">IF(AZ37&gt;0,($J37*AZ37*$F$20),"0")</f>
        <v>0</v>
      </c>
      <c r="BP37" s="174" t="str">
        <f t="shared" ref="BP37" si="35">IF(BA37&gt;0,($J37*BA37*$F$21),"0")</f>
        <v>0</v>
      </c>
      <c r="BQ37" s="174" t="str">
        <f t="shared" ref="BQ37" si="36">IF(BB37&gt;0,($J37*BB37*$F$22),"0")</f>
        <v>0</v>
      </c>
      <c r="BR37" s="174" t="str">
        <f t="shared" ref="BR37" si="37">IF(BC37&gt;0,($J37*BC37*$F$23),"0")</f>
        <v>0</v>
      </c>
      <c r="BS37" s="174" t="str">
        <f t="shared" ref="BS37" si="38">IF(BD37&gt;0,($J37*BD37*$F$24),"0")</f>
        <v>0</v>
      </c>
      <c r="BT37" s="174" t="str">
        <f t="shared" ref="BT37" si="39">IF(BE37&gt;0,($J37*BE37*$F$25),"0")</f>
        <v>0</v>
      </c>
      <c r="BU37" s="174" t="str">
        <f t="shared" ref="BU37" si="40">IF(BF37&gt;0,($J37*BF37*$F$26),"0")</f>
        <v>0</v>
      </c>
      <c r="BV37" s="174" t="str">
        <f t="shared" ref="BV37" si="41">IF(BG37&gt;0,($J37*BG37*$F$27),"0")</f>
        <v>0</v>
      </c>
      <c r="BW37" s="174" t="str">
        <f t="shared" ref="BW37" si="42">IF(BH37&gt;0,($J37*BH37*$F$28),"0")</f>
        <v>0</v>
      </c>
    </row>
    <row r="38" spans="1:77" ht="20.100000000000001" customHeight="1" thickBot="1">
      <c r="A38" s="175"/>
      <c r="B38" s="79" t="s">
        <v>66</v>
      </c>
      <c r="C38" s="79">
        <v>0.25694444444444448</v>
      </c>
      <c r="D38" s="81" t="s">
        <v>145</v>
      </c>
      <c r="E38" s="126" t="s">
        <v>162</v>
      </c>
      <c r="F38" s="126" t="s">
        <v>181</v>
      </c>
      <c r="G38" s="126" t="s">
        <v>199</v>
      </c>
      <c r="H38" s="127" t="s">
        <v>217</v>
      </c>
      <c r="I38" s="112">
        <v>60</v>
      </c>
      <c r="J38" s="112">
        <f>$I38*'Campaign Total'!$F$44</f>
        <v>54</v>
      </c>
      <c r="K38" s="170">
        <f>SUM(AT38:BH38)</f>
        <v>0</v>
      </c>
      <c r="L38" s="171">
        <f>SUM(BI38:BW38)</f>
        <v>0</v>
      </c>
      <c r="N38" s="176"/>
      <c r="O38" s="176"/>
      <c r="P38" s="176"/>
      <c r="Q38" s="176"/>
      <c r="R38" s="172"/>
      <c r="S38" s="172"/>
      <c r="T38" s="176"/>
      <c r="U38" s="176"/>
      <c r="V38" s="176"/>
      <c r="W38" s="176"/>
      <c r="X38" s="176"/>
      <c r="Y38" s="172"/>
      <c r="Z38" s="172"/>
      <c r="AA38" s="176"/>
      <c r="AB38" s="176"/>
      <c r="AC38" s="176"/>
      <c r="AD38" s="176"/>
      <c r="AE38" s="176"/>
      <c r="AF38" s="172"/>
      <c r="AG38" s="172"/>
      <c r="AH38" s="176"/>
      <c r="AI38" s="176"/>
      <c r="AJ38" s="176"/>
      <c r="AK38" s="176"/>
      <c r="AL38" s="176"/>
      <c r="AM38" s="172"/>
      <c r="AN38" s="172"/>
      <c r="AO38" s="176"/>
      <c r="AP38" s="176"/>
      <c r="AQ38" s="176"/>
      <c r="AR38" s="176"/>
      <c r="AT38" s="174">
        <f t="shared" si="13"/>
        <v>0</v>
      </c>
      <c r="AU38" s="174">
        <f t="shared" si="14"/>
        <v>0</v>
      </c>
      <c r="AV38" s="174">
        <f t="shared" si="15"/>
        <v>0</v>
      </c>
      <c r="AW38" s="174">
        <f t="shared" si="16"/>
        <v>0</v>
      </c>
      <c r="AX38" s="174">
        <f t="shared" si="17"/>
        <v>0</v>
      </c>
      <c r="AY38" s="174">
        <f t="shared" si="18"/>
        <v>0</v>
      </c>
      <c r="AZ38" s="174">
        <f t="shared" si="19"/>
        <v>0</v>
      </c>
      <c r="BA38" s="174">
        <f t="shared" si="20"/>
        <v>0</v>
      </c>
      <c r="BB38" s="174">
        <f t="shared" si="21"/>
        <v>0</v>
      </c>
      <c r="BC38" s="174">
        <f t="shared" si="22"/>
        <v>0</v>
      </c>
      <c r="BD38" s="174">
        <f t="shared" si="23"/>
        <v>0</v>
      </c>
      <c r="BE38" s="174">
        <f t="shared" si="24"/>
        <v>0</v>
      </c>
      <c r="BF38" s="174">
        <f t="shared" si="25"/>
        <v>0</v>
      </c>
      <c r="BG38" s="174">
        <f t="shared" si="26"/>
        <v>0</v>
      </c>
      <c r="BH38" s="174">
        <f t="shared" si="27"/>
        <v>0</v>
      </c>
      <c r="BI38" s="174" t="str">
        <f t="shared" ref="BI38:BI71" si="43">IF(AT38&gt;0,($J38*AT38*$F$14),"0")</f>
        <v>0</v>
      </c>
      <c r="BJ38" s="174" t="str">
        <f t="shared" ref="BJ38:BJ71" si="44">IF(AU38&gt;0,($J38*AU38*$F$15),"0")</f>
        <v>0</v>
      </c>
      <c r="BK38" s="174" t="str">
        <f t="shared" ref="BK38:BK71" si="45">IF(AV38&gt;0,($J38*AV38*$F$16),"0")</f>
        <v>0</v>
      </c>
      <c r="BL38" s="174" t="str">
        <f t="shared" ref="BL38:BL71" si="46">IF(AW38&gt;0,($J38*AW38*$F$17),"0")</f>
        <v>0</v>
      </c>
      <c r="BM38" s="174" t="str">
        <f t="shared" ref="BM38:BM71" si="47">IF(AX38&gt;0,($J38*AX38*$F$17),"0")</f>
        <v>0</v>
      </c>
      <c r="BN38" s="174" t="str">
        <f t="shared" ref="BN38:BN71" si="48">IF(AY38&gt;0,($J38*AY38*$F$19),"0")</f>
        <v>0</v>
      </c>
      <c r="BO38" s="174" t="str">
        <f t="shared" ref="BO38:BO71" si="49">IF(AZ38&gt;0,($J38*AZ38*$F$20),"0")</f>
        <v>0</v>
      </c>
      <c r="BP38" s="174" t="str">
        <f t="shared" ref="BP38:BP71" si="50">IF(BA38&gt;0,($J38*BA38*$F$21),"0")</f>
        <v>0</v>
      </c>
      <c r="BQ38" s="174" t="str">
        <f t="shared" ref="BQ38:BQ71" si="51">IF(BB38&gt;0,($J38*BB38*$F$22),"0")</f>
        <v>0</v>
      </c>
      <c r="BR38" s="174" t="str">
        <f t="shared" ref="BR38:BR71" si="52">IF(BC38&gt;0,($J38*BC38*$F$23),"0")</f>
        <v>0</v>
      </c>
      <c r="BS38" s="174" t="str">
        <f t="shared" ref="BS38:BS71" si="53">IF(BD38&gt;0,($J38*BD38*$F$24),"0")</f>
        <v>0</v>
      </c>
      <c r="BT38" s="174" t="str">
        <f t="shared" ref="BT38:BT71" si="54">IF(BE38&gt;0,($J38*BE38*$F$25),"0")</f>
        <v>0</v>
      </c>
      <c r="BU38" s="174" t="str">
        <f t="shared" ref="BU38:BU71" si="55">IF(BF38&gt;0,($J38*BF38*$F$26),"0")</f>
        <v>0</v>
      </c>
      <c r="BV38" s="174" t="str">
        <f t="shared" ref="BV38:BV71" si="56">IF(BG38&gt;0,($J38*BG38*$F$27),"0")</f>
        <v>0</v>
      </c>
      <c r="BW38" s="174" t="str">
        <f t="shared" ref="BW38:BW71" si="57">IF(BH38&gt;0,($J38*BH38*$F$28),"0")</f>
        <v>0</v>
      </c>
      <c r="BY38" s="177"/>
    </row>
    <row r="39" spans="1:77" ht="20.100000000000001" customHeight="1" thickBot="1">
      <c r="A39" s="169"/>
      <c r="B39" s="109" t="s">
        <v>65</v>
      </c>
      <c r="C39" s="109">
        <v>0.26041666666666669</v>
      </c>
      <c r="D39" s="129" t="s">
        <v>302</v>
      </c>
      <c r="E39" s="122" t="s">
        <v>305</v>
      </c>
      <c r="F39" s="129" t="s">
        <v>306</v>
      </c>
      <c r="G39" s="122" t="s">
        <v>317</v>
      </c>
      <c r="H39" s="129" t="s">
        <v>306</v>
      </c>
      <c r="I39" s="115"/>
      <c r="J39" s="110"/>
      <c r="K39" s="170"/>
      <c r="L39" s="171"/>
      <c r="N39" s="173"/>
      <c r="O39" s="173"/>
      <c r="P39" s="173"/>
      <c r="Q39" s="173"/>
      <c r="R39" s="172"/>
      <c r="S39" s="172"/>
      <c r="T39" s="173"/>
      <c r="U39" s="173"/>
      <c r="V39" s="173"/>
      <c r="W39" s="173"/>
      <c r="X39" s="173"/>
      <c r="Y39" s="172"/>
      <c r="Z39" s="172"/>
      <c r="AA39" s="173"/>
      <c r="AB39" s="173"/>
      <c r="AC39" s="173"/>
      <c r="AD39" s="173"/>
      <c r="AE39" s="173"/>
      <c r="AF39" s="172"/>
      <c r="AG39" s="172"/>
      <c r="AH39" s="173"/>
      <c r="AI39" s="173"/>
      <c r="AJ39" s="173"/>
      <c r="AK39" s="173"/>
      <c r="AL39" s="173"/>
      <c r="AM39" s="172"/>
      <c r="AN39" s="172"/>
      <c r="AO39" s="173"/>
      <c r="AP39" s="173"/>
      <c r="AQ39" s="173"/>
      <c r="AR39" s="173"/>
      <c r="AT39" s="174">
        <f t="shared" si="13"/>
        <v>0</v>
      </c>
      <c r="AU39" s="174">
        <f t="shared" si="14"/>
        <v>0</v>
      </c>
      <c r="AV39" s="174">
        <f t="shared" si="15"/>
        <v>0</v>
      </c>
      <c r="AW39" s="174">
        <f t="shared" si="16"/>
        <v>0</v>
      </c>
      <c r="AX39" s="174">
        <f t="shared" si="17"/>
        <v>0</v>
      </c>
      <c r="AY39" s="174">
        <f t="shared" si="18"/>
        <v>0</v>
      </c>
      <c r="AZ39" s="174">
        <f t="shared" si="19"/>
        <v>0</v>
      </c>
      <c r="BA39" s="174">
        <f t="shared" si="20"/>
        <v>0</v>
      </c>
      <c r="BB39" s="174">
        <f t="shared" si="21"/>
        <v>0</v>
      </c>
      <c r="BC39" s="174">
        <f t="shared" si="22"/>
        <v>0</v>
      </c>
      <c r="BD39" s="174">
        <f t="shared" si="23"/>
        <v>0</v>
      </c>
      <c r="BE39" s="174">
        <f t="shared" si="24"/>
        <v>0</v>
      </c>
      <c r="BF39" s="174">
        <f t="shared" si="25"/>
        <v>0</v>
      </c>
      <c r="BG39" s="174">
        <f t="shared" si="26"/>
        <v>0</v>
      </c>
      <c r="BH39" s="174">
        <f t="shared" si="27"/>
        <v>0</v>
      </c>
      <c r="BI39" s="174" t="str">
        <f t="shared" ref="BI39" si="58">IF(AT39&gt;0,($J39*AT39*$F$14),"0")</f>
        <v>0</v>
      </c>
      <c r="BJ39" s="174" t="str">
        <f t="shared" ref="BJ39" si="59">IF(AU39&gt;0,($J39*AU39*$F$15),"0")</f>
        <v>0</v>
      </c>
      <c r="BK39" s="174" t="str">
        <f t="shared" ref="BK39" si="60">IF(AV39&gt;0,($J39*AV39*$F$16),"0")</f>
        <v>0</v>
      </c>
      <c r="BL39" s="174" t="str">
        <f t="shared" ref="BL39" si="61">IF(AW39&gt;0,($J39*AW39*$F$17),"0")</f>
        <v>0</v>
      </c>
      <c r="BM39" s="174" t="str">
        <f t="shared" ref="BM39" si="62">IF(AX39&gt;0,($J39*AX39*$F$17),"0")</f>
        <v>0</v>
      </c>
      <c r="BN39" s="174" t="str">
        <f t="shared" ref="BN39" si="63">IF(AY39&gt;0,($J39*AY39*$F$19),"0")</f>
        <v>0</v>
      </c>
      <c r="BO39" s="174" t="str">
        <f t="shared" ref="BO39" si="64">IF(AZ39&gt;0,($J39*AZ39*$F$20),"0")</f>
        <v>0</v>
      </c>
      <c r="BP39" s="174" t="str">
        <f t="shared" ref="BP39" si="65">IF(BA39&gt;0,($J39*BA39*$F$21),"0")</f>
        <v>0</v>
      </c>
      <c r="BQ39" s="174" t="str">
        <f t="shared" ref="BQ39" si="66">IF(BB39&gt;0,($J39*BB39*$F$22),"0")</f>
        <v>0</v>
      </c>
      <c r="BR39" s="174" t="str">
        <f t="shared" ref="BR39" si="67">IF(BC39&gt;0,($J39*BC39*$F$23),"0")</f>
        <v>0</v>
      </c>
      <c r="BS39" s="174" t="str">
        <f t="shared" ref="BS39" si="68">IF(BD39&gt;0,($J39*BD39*$F$24),"0")</f>
        <v>0</v>
      </c>
      <c r="BT39" s="174" t="str">
        <f t="shared" ref="BT39" si="69">IF(BE39&gt;0,($J39*BE39*$F$25),"0")</f>
        <v>0</v>
      </c>
      <c r="BU39" s="174" t="str">
        <f t="shared" ref="BU39" si="70">IF(BF39&gt;0,($J39*BF39*$F$26),"0")</f>
        <v>0</v>
      </c>
      <c r="BV39" s="174" t="str">
        <f t="shared" ref="BV39" si="71">IF(BG39&gt;0,($J39*BG39*$F$27),"0")</f>
        <v>0</v>
      </c>
      <c r="BW39" s="174" t="str">
        <f t="shared" ref="BW39" si="72">IF(BH39&gt;0,($J39*BH39*$F$28),"0")</f>
        <v>0</v>
      </c>
      <c r="BY39" s="177"/>
    </row>
    <row r="40" spans="1:77" ht="20.100000000000001" customHeight="1" thickBot="1">
      <c r="A40" s="175"/>
      <c r="B40" s="79" t="s">
        <v>66</v>
      </c>
      <c r="C40" s="79">
        <v>0.27777777777777779</v>
      </c>
      <c r="D40" s="81" t="s">
        <v>365</v>
      </c>
      <c r="E40" s="126" t="s">
        <v>366</v>
      </c>
      <c r="F40" s="126" t="s">
        <v>367</v>
      </c>
      <c r="G40" s="126" t="s">
        <v>368</v>
      </c>
      <c r="H40" s="127" t="s">
        <v>369</v>
      </c>
      <c r="I40" s="112">
        <v>70</v>
      </c>
      <c r="J40" s="112">
        <f>$I40*'Campaign Total'!$F$44</f>
        <v>63</v>
      </c>
      <c r="K40" s="170">
        <f>SUM(AT40:BH40)</f>
        <v>0</v>
      </c>
      <c r="L40" s="171">
        <f>SUM(BI40:BW40)</f>
        <v>0</v>
      </c>
      <c r="N40" s="176"/>
      <c r="O40" s="176"/>
      <c r="P40" s="176"/>
      <c r="Q40" s="176"/>
      <c r="R40" s="172"/>
      <c r="S40" s="172"/>
      <c r="T40" s="176"/>
      <c r="U40" s="176"/>
      <c r="V40" s="176"/>
      <c r="W40" s="176"/>
      <c r="X40" s="176"/>
      <c r="Y40" s="172"/>
      <c r="Z40" s="172"/>
      <c r="AA40" s="176"/>
      <c r="AB40" s="176"/>
      <c r="AC40" s="176"/>
      <c r="AD40" s="176"/>
      <c r="AE40" s="176"/>
      <c r="AF40" s="172"/>
      <c r="AG40" s="172"/>
      <c r="AH40" s="176"/>
      <c r="AI40" s="176"/>
      <c r="AJ40" s="176"/>
      <c r="AK40" s="176"/>
      <c r="AL40" s="176"/>
      <c r="AM40" s="172"/>
      <c r="AN40" s="172"/>
      <c r="AO40" s="176"/>
      <c r="AP40" s="176"/>
      <c r="AQ40" s="176"/>
      <c r="AR40" s="176"/>
      <c r="AT40" s="174">
        <f t="shared" si="13"/>
        <v>0</v>
      </c>
      <c r="AU40" s="174">
        <f t="shared" si="14"/>
        <v>0</v>
      </c>
      <c r="AV40" s="174">
        <f t="shared" si="15"/>
        <v>0</v>
      </c>
      <c r="AW40" s="174">
        <f t="shared" si="16"/>
        <v>0</v>
      </c>
      <c r="AX40" s="174">
        <f t="shared" si="17"/>
        <v>0</v>
      </c>
      <c r="AY40" s="174">
        <f t="shared" si="18"/>
        <v>0</v>
      </c>
      <c r="AZ40" s="174">
        <f t="shared" si="19"/>
        <v>0</v>
      </c>
      <c r="BA40" s="174">
        <f t="shared" si="20"/>
        <v>0</v>
      </c>
      <c r="BB40" s="174">
        <f t="shared" si="21"/>
        <v>0</v>
      </c>
      <c r="BC40" s="174">
        <f t="shared" si="22"/>
        <v>0</v>
      </c>
      <c r="BD40" s="174">
        <f t="shared" si="23"/>
        <v>0</v>
      </c>
      <c r="BE40" s="174">
        <f t="shared" si="24"/>
        <v>0</v>
      </c>
      <c r="BF40" s="174">
        <f t="shared" si="25"/>
        <v>0</v>
      </c>
      <c r="BG40" s="174">
        <f t="shared" si="26"/>
        <v>0</v>
      </c>
      <c r="BH40" s="174">
        <f t="shared" si="27"/>
        <v>0</v>
      </c>
      <c r="BI40" s="174" t="str">
        <f t="shared" si="43"/>
        <v>0</v>
      </c>
      <c r="BJ40" s="174" t="str">
        <f t="shared" si="44"/>
        <v>0</v>
      </c>
      <c r="BK40" s="174" t="str">
        <f t="shared" si="45"/>
        <v>0</v>
      </c>
      <c r="BL40" s="174" t="str">
        <f t="shared" si="46"/>
        <v>0</v>
      </c>
      <c r="BM40" s="174" t="str">
        <f t="shared" si="47"/>
        <v>0</v>
      </c>
      <c r="BN40" s="174" t="str">
        <f t="shared" si="48"/>
        <v>0</v>
      </c>
      <c r="BO40" s="174" t="str">
        <f t="shared" si="49"/>
        <v>0</v>
      </c>
      <c r="BP40" s="174" t="str">
        <f t="shared" si="50"/>
        <v>0</v>
      </c>
      <c r="BQ40" s="174" t="str">
        <f t="shared" si="51"/>
        <v>0</v>
      </c>
      <c r="BR40" s="174" t="str">
        <f t="shared" si="52"/>
        <v>0</v>
      </c>
      <c r="BS40" s="174" t="str">
        <f t="shared" si="53"/>
        <v>0</v>
      </c>
      <c r="BT40" s="174" t="str">
        <f t="shared" si="54"/>
        <v>0</v>
      </c>
      <c r="BU40" s="174" t="str">
        <f t="shared" si="55"/>
        <v>0</v>
      </c>
      <c r="BV40" s="174" t="str">
        <f t="shared" si="56"/>
        <v>0</v>
      </c>
      <c r="BW40" s="174" t="str">
        <f t="shared" si="57"/>
        <v>0</v>
      </c>
      <c r="BY40" s="177"/>
    </row>
    <row r="41" spans="1:77" ht="20.100000000000001" customHeight="1" thickBot="1">
      <c r="A41" s="169"/>
      <c r="B41" s="109" t="s">
        <v>65</v>
      </c>
      <c r="C41" s="109">
        <v>0.28125</v>
      </c>
      <c r="D41" s="129" t="s">
        <v>302</v>
      </c>
      <c r="E41" s="122" t="s">
        <v>305</v>
      </c>
      <c r="F41" s="129" t="s">
        <v>306</v>
      </c>
      <c r="G41" s="122" t="s">
        <v>356</v>
      </c>
      <c r="H41" s="129" t="s">
        <v>306</v>
      </c>
      <c r="I41" s="115"/>
      <c r="J41" s="110"/>
      <c r="K41" s="170"/>
      <c r="L41" s="171"/>
      <c r="N41" s="173"/>
      <c r="O41" s="173"/>
      <c r="P41" s="173"/>
      <c r="Q41" s="173"/>
      <c r="R41" s="172"/>
      <c r="S41" s="172"/>
      <c r="T41" s="173"/>
      <c r="U41" s="173"/>
      <c r="V41" s="173"/>
      <c r="W41" s="173"/>
      <c r="X41" s="173"/>
      <c r="Y41" s="172"/>
      <c r="Z41" s="172"/>
      <c r="AA41" s="173"/>
      <c r="AB41" s="173"/>
      <c r="AC41" s="173"/>
      <c r="AD41" s="173"/>
      <c r="AE41" s="173"/>
      <c r="AF41" s="172"/>
      <c r="AG41" s="172"/>
      <c r="AH41" s="173"/>
      <c r="AI41" s="173"/>
      <c r="AJ41" s="173"/>
      <c r="AK41" s="173"/>
      <c r="AL41" s="173"/>
      <c r="AM41" s="172"/>
      <c r="AN41" s="172"/>
      <c r="AO41" s="173"/>
      <c r="AP41" s="173"/>
      <c r="AQ41" s="173"/>
      <c r="AR41" s="173"/>
      <c r="AT41" s="174">
        <f t="shared" si="13"/>
        <v>0</v>
      </c>
      <c r="AU41" s="174">
        <f t="shared" si="14"/>
        <v>0</v>
      </c>
      <c r="AV41" s="174">
        <f t="shared" si="15"/>
        <v>0</v>
      </c>
      <c r="AW41" s="174">
        <f t="shared" si="16"/>
        <v>0</v>
      </c>
      <c r="AX41" s="174">
        <f t="shared" si="17"/>
        <v>0</v>
      </c>
      <c r="AY41" s="174">
        <f t="shared" si="18"/>
        <v>0</v>
      </c>
      <c r="AZ41" s="174">
        <f t="shared" si="19"/>
        <v>0</v>
      </c>
      <c r="BA41" s="174">
        <f t="shared" si="20"/>
        <v>0</v>
      </c>
      <c r="BB41" s="174">
        <f t="shared" si="21"/>
        <v>0</v>
      </c>
      <c r="BC41" s="174">
        <f t="shared" si="22"/>
        <v>0</v>
      </c>
      <c r="BD41" s="174">
        <f t="shared" si="23"/>
        <v>0</v>
      </c>
      <c r="BE41" s="174">
        <f t="shared" si="24"/>
        <v>0</v>
      </c>
      <c r="BF41" s="174">
        <f t="shared" si="25"/>
        <v>0</v>
      </c>
      <c r="BG41" s="174">
        <f t="shared" si="26"/>
        <v>0</v>
      </c>
      <c r="BH41" s="174">
        <f t="shared" si="27"/>
        <v>0</v>
      </c>
      <c r="BI41" s="174" t="str">
        <f t="shared" si="43"/>
        <v>0</v>
      </c>
      <c r="BJ41" s="174" t="str">
        <f t="shared" si="44"/>
        <v>0</v>
      </c>
      <c r="BK41" s="174" t="str">
        <f t="shared" si="45"/>
        <v>0</v>
      </c>
      <c r="BL41" s="174" t="str">
        <f t="shared" si="46"/>
        <v>0</v>
      </c>
      <c r="BM41" s="174" t="str">
        <f t="shared" si="47"/>
        <v>0</v>
      </c>
      <c r="BN41" s="174" t="str">
        <f t="shared" si="48"/>
        <v>0</v>
      </c>
      <c r="BO41" s="174" t="str">
        <f t="shared" si="49"/>
        <v>0</v>
      </c>
      <c r="BP41" s="174" t="str">
        <f t="shared" si="50"/>
        <v>0</v>
      </c>
      <c r="BQ41" s="174" t="str">
        <f t="shared" si="51"/>
        <v>0</v>
      </c>
      <c r="BR41" s="174" t="str">
        <f t="shared" si="52"/>
        <v>0</v>
      </c>
      <c r="BS41" s="174" t="str">
        <f t="shared" si="53"/>
        <v>0</v>
      </c>
      <c r="BT41" s="174" t="str">
        <f t="shared" si="54"/>
        <v>0</v>
      </c>
      <c r="BU41" s="174" t="str">
        <f t="shared" si="55"/>
        <v>0</v>
      </c>
      <c r="BV41" s="174" t="str">
        <f t="shared" si="56"/>
        <v>0</v>
      </c>
      <c r="BW41" s="174" t="str">
        <f t="shared" si="57"/>
        <v>0</v>
      </c>
      <c r="BY41" s="177"/>
    </row>
    <row r="42" spans="1:77" ht="20.100000000000001" customHeight="1" thickBot="1">
      <c r="A42" s="175"/>
      <c r="B42" s="79" t="s">
        <v>66</v>
      </c>
      <c r="C42" s="79">
        <v>0.2986111111111111</v>
      </c>
      <c r="D42" s="81" t="s">
        <v>425</v>
      </c>
      <c r="E42" s="126" t="s">
        <v>163</v>
      </c>
      <c r="F42" s="126" t="s">
        <v>182</v>
      </c>
      <c r="G42" s="126" t="s">
        <v>200</v>
      </c>
      <c r="H42" s="127" t="s">
        <v>218</v>
      </c>
      <c r="I42" s="112">
        <v>80</v>
      </c>
      <c r="J42" s="112">
        <f>$I42*'Campaign Total'!$F$44</f>
        <v>72</v>
      </c>
      <c r="K42" s="170">
        <f>SUM(AT42:BH42)</f>
        <v>0</v>
      </c>
      <c r="L42" s="171">
        <f>SUM(BI42:BW42)</f>
        <v>0</v>
      </c>
      <c r="N42" s="176"/>
      <c r="O42" s="176"/>
      <c r="P42" s="176"/>
      <c r="Q42" s="176"/>
      <c r="R42" s="172"/>
      <c r="S42" s="172"/>
      <c r="T42" s="176"/>
      <c r="U42" s="176"/>
      <c r="V42" s="176"/>
      <c r="W42" s="176"/>
      <c r="X42" s="176"/>
      <c r="Y42" s="172"/>
      <c r="Z42" s="172"/>
      <c r="AA42" s="176"/>
      <c r="AB42" s="176"/>
      <c r="AC42" s="176"/>
      <c r="AD42" s="176"/>
      <c r="AE42" s="176"/>
      <c r="AF42" s="172"/>
      <c r="AG42" s="172"/>
      <c r="AH42" s="176"/>
      <c r="AI42" s="176"/>
      <c r="AJ42" s="176"/>
      <c r="AK42" s="176"/>
      <c r="AL42" s="176"/>
      <c r="AM42" s="172"/>
      <c r="AN42" s="172"/>
      <c r="AO42" s="176"/>
      <c r="AP42" s="176"/>
      <c r="AQ42" s="176"/>
      <c r="AR42" s="176"/>
      <c r="AT42" s="174">
        <f t="shared" si="13"/>
        <v>0</v>
      </c>
      <c r="AU42" s="174">
        <f t="shared" si="14"/>
        <v>0</v>
      </c>
      <c r="AV42" s="174">
        <f t="shared" si="15"/>
        <v>0</v>
      </c>
      <c r="AW42" s="174">
        <f t="shared" si="16"/>
        <v>0</v>
      </c>
      <c r="AX42" s="174">
        <f t="shared" si="17"/>
        <v>0</v>
      </c>
      <c r="AY42" s="174">
        <f t="shared" si="18"/>
        <v>0</v>
      </c>
      <c r="AZ42" s="174">
        <f t="shared" si="19"/>
        <v>0</v>
      </c>
      <c r="BA42" s="174">
        <f t="shared" si="20"/>
        <v>0</v>
      </c>
      <c r="BB42" s="174">
        <f t="shared" si="21"/>
        <v>0</v>
      </c>
      <c r="BC42" s="174">
        <f t="shared" si="22"/>
        <v>0</v>
      </c>
      <c r="BD42" s="174">
        <f t="shared" si="23"/>
        <v>0</v>
      </c>
      <c r="BE42" s="174">
        <f t="shared" si="24"/>
        <v>0</v>
      </c>
      <c r="BF42" s="174">
        <f t="shared" si="25"/>
        <v>0</v>
      </c>
      <c r="BG42" s="174">
        <f t="shared" si="26"/>
        <v>0</v>
      </c>
      <c r="BH42" s="174">
        <f t="shared" si="27"/>
        <v>0</v>
      </c>
      <c r="BI42" s="174" t="str">
        <f t="shared" ref="BI42" si="73">IF(AT42&gt;0,($J42*AT42*$F$14),"0")</f>
        <v>0</v>
      </c>
      <c r="BJ42" s="174" t="str">
        <f t="shared" ref="BJ42" si="74">IF(AU42&gt;0,($J42*AU42*$F$15),"0")</f>
        <v>0</v>
      </c>
      <c r="BK42" s="174" t="str">
        <f t="shared" ref="BK42" si="75">IF(AV42&gt;0,($J42*AV42*$F$16),"0")</f>
        <v>0</v>
      </c>
      <c r="BL42" s="174" t="str">
        <f t="shared" ref="BL42" si="76">IF(AW42&gt;0,($J42*AW42*$F$17),"0")</f>
        <v>0</v>
      </c>
      <c r="BM42" s="174" t="str">
        <f t="shared" ref="BM42" si="77">IF(AX42&gt;0,($J42*AX42*$F$17),"0")</f>
        <v>0</v>
      </c>
      <c r="BN42" s="174" t="str">
        <f t="shared" ref="BN42" si="78">IF(AY42&gt;0,($J42*AY42*$F$19),"0")</f>
        <v>0</v>
      </c>
      <c r="BO42" s="174" t="str">
        <f t="shared" ref="BO42" si="79">IF(AZ42&gt;0,($J42*AZ42*$F$20),"0")</f>
        <v>0</v>
      </c>
      <c r="BP42" s="174" t="str">
        <f t="shared" ref="BP42" si="80">IF(BA42&gt;0,($J42*BA42*$F$21),"0")</f>
        <v>0</v>
      </c>
      <c r="BQ42" s="174" t="str">
        <f t="shared" ref="BQ42" si="81">IF(BB42&gt;0,($J42*BB42*$F$22),"0")</f>
        <v>0</v>
      </c>
      <c r="BR42" s="174" t="str">
        <f t="shared" ref="BR42" si="82">IF(BC42&gt;0,($J42*BC42*$F$23),"0")</f>
        <v>0</v>
      </c>
      <c r="BS42" s="174" t="str">
        <f t="shared" ref="BS42" si="83">IF(BD42&gt;0,($J42*BD42*$F$24),"0")</f>
        <v>0</v>
      </c>
      <c r="BT42" s="174" t="str">
        <f t="shared" ref="BT42" si="84">IF(BE42&gt;0,($J42*BE42*$F$25),"0")</f>
        <v>0</v>
      </c>
      <c r="BU42" s="174" t="str">
        <f t="shared" ref="BU42" si="85">IF(BF42&gt;0,($J42*BF42*$F$26),"0")</f>
        <v>0</v>
      </c>
      <c r="BV42" s="174" t="str">
        <f t="shared" ref="BV42" si="86">IF(BG42&gt;0,($J42*BG42*$F$27),"0")</f>
        <v>0</v>
      </c>
      <c r="BW42" s="174" t="str">
        <f t="shared" ref="BW42" si="87">IF(BH42&gt;0,($J42*BH42*$F$28),"0")</f>
        <v>0</v>
      </c>
      <c r="BY42" s="177"/>
    </row>
    <row r="43" spans="1:77" ht="19.2" thickTop="1" thickBot="1">
      <c r="A43" s="169"/>
      <c r="B43" s="109" t="s">
        <v>65</v>
      </c>
      <c r="C43" s="109">
        <v>0.30208333333333331</v>
      </c>
      <c r="D43" s="226" t="s">
        <v>357</v>
      </c>
      <c r="E43" s="227"/>
      <c r="F43" s="227"/>
      <c r="G43" s="227"/>
      <c r="H43" s="228"/>
      <c r="I43" s="110"/>
      <c r="J43" s="110"/>
      <c r="K43" s="170"/>
      <c r="L43" s="171"/>
      <c r="N43" s="173"/>
      <c r="O43" s="173"/>
      <c r="P43" s="173"/>
      <c r="Q43" s="173"/>
      <c r="R43" s="172"/>
      <c r="S43" s="172"/>
      <c r="T43" s="173"/>
      <c r="U43" s="173"/>
      <c r="V43" s="173"/>
      <c r="W43" s="173"/>
      <c r="X43" s="173"/>
      <c r="Y43" s="172"/>
      <c r="Z43" s="172"/>
      <c r="AA43" s="173"/>
      <c r="AB43" s="173"/>
      <c r="AC43" s="173"/>
      <c r="AD43" s="173"/>
      <c r="AE43" s="173"/>
      <c r="AF43" s="172"/>
      <c r="AG43" s="172"/>
      <c r="AH43" s="173"/>
      <c r="AI43" s="173"/>
      <c r="AJ43" s="173"/>
      <c r="AK43" s="173"/>
      <c r="AL43" s="173"/>
      <c r="AM43" s="172"/>
      <c r="AN43" s="172"/>
      <c r="AO43" s="173"/>
      <c r="AP43" s="173"/>
      <c r="AQ43" s="173"/>
      <c r="AR43" s="173"/>
      <c r="AT43" s="174">
        <f t="shared" si="13"/>
        <v>0</v>
      </c>
      <c r="AU43" s="174">
        <f t="shared" si="14"/>
        <v>0</v>
      </c>
      <c r="AV43" s="174">
        <f t="shared" si="15"/>
        <v>0</v>
      </c>
      <c r="AW43" s="174">
        <f t="shared" si="16"/>
        <v>0</v>
      </c>
      <c r="AX43" s="174">
        <f t="shared" si="17"/>
        <v>0</v>
      </c>
      <c r="AY43" s="174">
        <f t="shared" si="18"/>
        <v>0</v>
      </c>
      <c r="AZ43" s="174">
        <f t="shared" si="19"/>
        <v>0</v>
      </c>
      <c r="BA43" s="174">
        <f t="shared" si="20"/>
        <v>0</v>
      </c>
      <c r="BB43" s="174">
        <f t="shared" si="21"/>
        <v>0</v>
      </c>
      <c r="BC43" s="174">
        <f t="shared" si="22"/>
        <v>0</v>
      </c>
      <c r="BD43" s="174">
        <f t="shared" si="23"/>
        <v>0</v>
      </c>
      <c r="BE43" s="174">
        <f t="shared" si="24"/>
        <v>0</v>
      </c>
      <c r="BF43" s="174">
        <f t="shared" si="25"/>
        <v>0</v>
      </c>
      <c r="BG43" s="174">
        <f t="shared" si="26"/>
        <v>0</v>
      </c>
      <c r="BH43" s="174">
        <f t="shared" si="27"/>
        <v>0</v>
      </c>
      <c r="BI43" s="174" t="str">
        <f t="shared" si="43"/>
        <v>0</v>
      </c>
      <c r="BJ43" s="174" t="str">
        <f t="shared" si="44"/>
        <v>0</v>
      </c>
      <c r="BK43" s="174" t="str">
        <f t="shared" si="45"/>
        <v>0</v>
      </c>
      <c r="BL43" s="174" t="str">
        <f t="shared" si="46"/>
        <v>0</v>
      </c>
      <c r="BM43" s="174" t="str">
        <f t="shared" si="47"/>
        <v>0</v>
      </c>
      <c r="BN43" s="174" t="str">
        <f t="shared" si="48"/>
        <v>0</v>
      </c>
      <c r="BO43" s="174" t="str">
        <f t="shared" si="49"/>
        <v>0</v>
      </c>
      <c r="BP43" s="174" t="str">
        <f t="shared" si="50"/>
        <v>0</v>
      </c>
      <c r="BQ43" s="174" t="str">
        <f t="shared" si="51"/>
        <v>0</v>
      </c>
      <c r="BR43" s="174" t="str">
        <f t="shared" si="52"/>
        <v>0</v>
      </c>
      <c r="BS43" s="174" t="str">
        <f t="shared" si="53"/>
        <v>0</v>
      </c>
      <c r="BT43" s="174" t="str">
        <f t="shared" si="54"/>
        <v>0</v>
      </c>
      <c r="BU43" s="174" t="str">
        <f t="shared" si="55"/>
        <v>0</v>
      </c>
      <c r="BV43" s="174" t="str">
        <f t="shared" si="56"/>
        <v>0</v>
      </c>
      <c r="BW43" s="174" t="str">
        <f t="shared" si="57"/>
        <v>0</v>
      </c>
    </row>
    <row r="44" spans="1:77" ht="20.100000000000001" customHeight="1" thickBot="1">
      <c r="A44" s="175"/>
      <c r="B44" s="79" t="s">
        <v>66</v>
      </c>
      <c r="C44" s="79">
        <v>0.31597222222222221</v>
      </c>
      <c r="D44" s="81" t="s">
        <v>146</v>
      </c>
      <c r="E44" s="81" t="s">
        <v>426</v>
      </c>
      <c r="F44" s="81" t="s">
        <v>427</v>
      </c>
      <c r="G44" s="81" t="s">
        <v>428</v>
      </c>
      <c r="H44" s="111" t="s">
        <v>429</v>
      </c>
      <c r="I44" s="112">
        <v>110</v>
      </c>
      <c r="J44" s="112">
        <f>$I44*'Campaign Total'!$F$44</f>
        <v>99</v>
      </c>
      <c r="K44" s="170">
        <f>SUM(AT44:BH44)</f>
        <v>0</v>
      </c>
      <c r="L44" s="171">
        <f>SUM(BI44:BW44)</f>
        <v>0</v>
      </c>
      <c r="N44" s="176"/>
      <c r="O44" s="176"/>
      <c r="P44" s="176"/>
      <c r="Q44" s="176"/>
      <c r="R44" s="172"/>
      <c r="S44" s="172"/>
      <c r="T44" s="176"/>
      <c r="U44" s="176"/>
      <c r="V44" s="176"/>
      <c r="W44" s="176"/>
      <c r="X44" s="176"/>
      <c r="Y44" s="172"/>
      <c r="Z44" s="172"/>
      <c r="AA44" s="176"/>
      <c r="AB44" s="176"/>
      <c r="AC44" s="176"/>
      <c r="AD44" s="176"/>
      <c r="AE44" s="176"/>
      <c r="AF44" s="172"/>
      <c r="AG44" s="172"/>
      <c r="AH44" s="176"/>
      <c r="AI44" s="176"/>
      <c r="AJ44" s="176"/>
      <c r="AK44" s="176"/>
      <c r="AL44" s="176"/>
      <c r="AM44" s="172"/>
      <c r="AN44" s="172"/>
      <c r="AO44" s="176"/>
      <c r="AP44" s="176"/>
      <c r="AQ44" s="176"/>
      <c r="AR44" s="176"/>
      <c r="AT44" s="174">
        <f t="shared" si="13"/>
        <v>0</v>
      </c>
      <c r="AU44" s="174">
        <f t="shared" si="14"/>
        <v>0</v>
      </c>
      <c r="AV44" s="174">
        <f t="shared" si="15"/>
        <v>0</v>
      </c>
      <c r="AW44" s="174">
        <f t="shared" si="16"/>
        <v>0</v>
      </c>
      <c r="AX44" s="174">
        <f t="shared" si="17"/>
        <v>0</v>
      </c>
      <c r="AY44" s="174">
        <f t="shared" si="18"/>
        <v>0</v>
      </c>
      <c r="AZ44" s="174">
        <f t="shared" si="19"/>
        <v>0</v>
      </c>
      <c r="BA44" s="174">
        <f t="shared" si="20"/>
        <v>0</v>
      </c>
      <c r="BB44" s="174">
        <f t="shared" si="21"/>
        <v>0</v>
      </c>
      <c r="BC44" s="174">
        <f t="shared" si="22"/>
        <v>0</v>
      </c>
      <c r="BD44" s="174">
        <f t="shared" si="23"/>
        <v>0</v>
      </c>
      <c r="BE44" s="174">
        <f t="shared" si="24"/>
        <v>0</v>
      </c>
      <c r="BF44" s="174">
        <f t="shared" si="25"/>
        <v>0</v>
      </c>
      <c r="BG44" s="174">
        <f t="shared" si="26"/>
        <v>0</v>
      </c>
      <c r="BH44" s="174">
        <f t="shared" si="27"/>
        <v>0</v>
      </c>
      <c r="BI44" s="174" t="str">
        <f t="shared" si="43"/>
        <v>0</v>
      </c>
      <c r="BJ44" s="174" t="str">
        <f t="shared" si="44"/>
        <v>0</v>
      </c>
      <c r="BK44" s="174" t="str">
        <f t="shared" si="45"/>
        <v>0</v>
      </c>
      <c r="BL44" s="174" t="str">
        <f t="shared" si="46"/>
        <v>0</v>
      </c>
      <c r="BM44" s="174" t="str">
        <f t="shared" si="47"/>
        <v>0</v>
      </c>
      <c r="BN44" s="174" t="str">
        <f t="shared" si="48"/>
        <v>0</v>
      </c>
      <c r="BO44" s="174" t="str">
        <f t="shared" si="49"/>
        <v>0</v>
      </c>
      <c r="BP44" s="174" t="str">
        <f t="shared" si="50"/>
        <v>0</v>
      </c>
      <c r="BQ44" s="174" t="str">
        <f t="shared" si="51"/>
        <v>0</v>
      </c>
      <c r="BR44" s="174" t="str">
        <f t="shared" si="52"/>
        <v>0</v>
      </c>
      <c r="BS44" s="174" t="str">
        <f t="shared" si="53"/>
        <v>0</v>
      </c>
      <c r="BT44" s="174" t="str">
        <f t="shared" si="54"/>
        <v>0</v>
      </c>
      <c r="BU44" s="174" t="str">
        <f t="shared" si="55"/>
        <v>0</v>
      </c>
      <c r="BV44" s="174" t="str">
        <f t="shared" si="56"/>
        <v>0</v>
      </c>
      <c r="BW44" s="174" t="str">
        <f t="shared" si="57"/>
        <v>0</v>
      </c>
      <c r="BY44" s="177"/>
    </row>
    <row r="45" spans="1:77" ht="20.100000000000001" customHeight="1" thickTop="1" thickBot="1">
      <c r="A45" s="169"/>
      <c r="B45" s="109" t="s">
        <v>65</v>
      </c>
      <c r="C45" s="109">
        <v>0.31944444444444448</v>
      </c>
      <c r="D45" s="226" t="s">
        <v>357</v>
      </c>
      <c r="E45" s="227"/>
      <c r="F45" s="227"/>
      <c r="G45" s="227"/>
      <c r="H45" s="228"/>
      <c r="I45" s="110"/>
      <c r="J45" s="110"/>
      <c r="K45" s="170"/>
      <c r="L45" s="171"/>
      <c r="N45" s="173"/>
      <c r="O45" s="173"/>
      <c r="P45" s="173"/>
      <c r="Q45" s="173"/>
      <c r="R45" s="172"/>
      <c r="S45" s="172"/>
      <c r="T45" s="173"/>
      <c r="U45" s="173"/>
      <c r="V45" s="173"/>
      <c r="W45" s="173"/>
      <c r="X45" s="173"/>
      <c r="Y45" s="172"/>
      <c r="Z45" s="172"/>
      <c r="AA45" s="173"/>
      <c r="AB45" s="173"/>
      <c r="AC45" s="173"/>
      <c r="AD45" s="173"/>
      <c r="AE45" s="173"/>
      <c r="AF45" s="172"/>
      <c r="AG45" s="172"/>
      <c r="AH45" s="173"/>
      <c r="AI45" s="173"/>
      <c r="AJ45" s="173"/>
      <c r="AK45" s="173"/>
      <c r="AL45" s="173"/>
      <c r="AM45" s="172"/>
      <c r="AN45" s="172"/>
      <c r="AO45" s="173"/>
      <c r="AP45" s="173"/>
      <c r="AQ45" s="173"/>
      <c r="AR45" s="173"/>
      <c r="AT45" s="174">
        <f t="shared" si="13"/>
        <v>0</v>
      </c>
      <c r="AU45" s="174">
        <f t="shared" si="14"/>
        <v>0</v>
      </c>
      <c r="AV45" s="174">
        <f t="shared" si="15"/>
        <v>0</v>
      </c>
      <c r="AW45" s="174">
        <f t="shared" si="16"/>
        <v>0</v>
      </c>
      <c r="AX45" s="174">
        <f t="shared" si="17"/>
        <v>0</v>
      </c>
      <c r="AY45" s="174">
        <f t="shared" si="18"/>
        <v>0</v>
      </c>
      <c r="AZ45" s="174">
        <f t="shared" si="19"/>
        <v>0</v>
      </c>
      <c r="BA45" s="174">
        <f t="shared" si="20"/>
        <v>0</v>
      </c>
      <c r="BB45" s="174">
        <f t="shared" si="21"/>
        <v>0</v>
      </c>
      <c r="BC45" s="174">
        <f t="shared" si="22"/>
        <v>0</v>
      </c>
      <c r="BD45" s="174">
        <f t="shared" si="23"/>
        <v>0</v>
      </c>
      <c r="BE45" s="174">
        <f t="shared" si="24"/>
        <v>0</v>
      </c>
      <c r="BF45" s="174">
        <f t="shared" si="25"/>
        <v>0</v>
      </c>
      <c r="BG45" s="174">
        <f t="shared" si="26"/>
        <v>0</v>
      </c>
      <c r="BH45" s="174">
        <f t="shared" si="27"/>
        <v>0</v>
      </c>
      <c r="BI45" s="174" t="str">
        <f t="shared" si="43"/>
        <v>0</v>
      </c>
      <c r="BJ45" s="174" t="str">
        <f t="shared" si="44"/>
        <v>0</v>
      </c>
      <c r="BK45" s="174" t="str">
        <f t="shared" si="45"/>
        <v>0</v>
      </c>
      <c r="BL45" s="174" t="str">
        <f t="shared" si="46"/>
        <v>0</v>
      </c>
      <c r="BM45" s="174" t="str">
        <f t="shared" si="47"/>
        <v>0</v>
      </c>
      <c r="BN45" s="174" t="str">
        <f t="shared" si="48"/>
        <v>0</v>
      </c>
      <c r="BO45" s="174" t="str">
        <f t="shared" si="49"/>
        <v>0</v>
      </c>
      <c r="BP45" s="174" t="str">
        <f t="shared" si="50"/>
        <v>0</v>
      </c>
      <c r="BQ45" s="174" t="str">
        <f t="shared" si="51"/>
        <v>0</v>
      </c>
      <c r="BR45" s="174" t="str">
        <f t="shared" si="52"/>
        <v>0</v>
      </c>
      <c r="BS45" s="174" t="str">
        <f t="shared" si="53"/>
        <v>0</v>
      </c>
      <c r="BT45" s="174" t="str">
        <f t="shared" si="54"/>
        <v>0</v>
      </c>
      <c r="BU45" s="174" t="str">
        <f t="shared" si="55"/>
        <v>0</v>
      </c>
      <c r="BV45" s="174" t="str">
        <f t="shared" si="56"/>
        <v>0</v>
      </c>
      <c r="BW45" s="174" t="str">
        <f t="shared" si="57"/>
        <v>0</v>
      </c>
      <c r="BY45" s="177"/>
    </row>
    <row r="46" spans="1:77" ht="20.100000000000001" customHeight="1" thickTop="1" thickBot="1">
      <c r="A46" s="169"/>
      <c r="B46" s="109" t="s">
        <v>65</v>
      </c>
      <c r="C46" s="109">
        <v>0.33333333333333331</v>
      </c>
      <c r="D46" s="226" t="s">
        <v>144</v>
      </c>
      <c r="E46" s="227"/>
      <c r="F46" s="227"/>
      <c r="G46" s="227"/>
      <c r="H46" s="228"/>
      <c r="I46" s="110"/>
      <c r="J46" s="110"/>
      <c r="K46" s="170"/>
      <c r="L46" s="171"/>
      <c r="N46" s="173"/>
      <c r="O46" s="173"/>
      <c r="P46" s="173"/>
      <c r="Q46" s="173"/>
      <c r="R46" s="172"/>
      <c r="S46" s="172"/>
      <c r="T46" s="173"/>
      <c r="U46" s="173"/>
      <c r="V46" s="173"/>
      <c r="W46" s="173"/>
      <c r="X46" s="173"/>
      <c r="Y46" s="172"/>
      <c r="Z46" s="172"/>
      <c r="AA46" s="173"/>
      <c r="AB46" s="173"/>
      <c r="AC46" s="173"/>
      <c r="AD46" s="173"/>
      <c r="AE46" s="173"/>
      <c r="AF46" s="172"/>
      <c r="AG46" s="172"/>
      <c r="AH46" s="173"/>
      <c r="AI46" s="173"/>
      <c r="AJ46" s="173"/>
      <c r="AK46" s="173"/>
      <c r="AL46" s="173"/>
      <c r="AM46" s="172"/>
      <c r="AN46" s="172"/>
      <c r="AO46" s="173"/>
      <c r="AP46" s="173"/>
      <c r="AQ46" s="173"/>
      <c r="AR46" s="173"/>
      <c r="AT46" s="174">
        <f t="shared" si="13"/>
        <v>0</v>
      </c>
      <c r="AU46" s="174">
        <f t="shared" si="14"/>
        <v>0</v>
      </c>
      <c r="AV46" s="174">
        <f t="shared" si="15"/>
        <v>0</v>
      </c>
      <c r="AW46" s="174">
        <f t="shared" si="16"/>
        <v>0</v>
      </c>
      <c r="AX46" s="174">
        <f t="shared" si="17"/>
        <v>0</v>
      </c>
      <c r="AY46" s="174">
        <f t="shared" si="18"/>
        <v>0</v>
      </c>
      <c r="AZ46" s="174">
        <f t="shared" si="19"/>
        <v>0</v>
      </c>
      <c r="BA46" s="174">
        <f t="shared" si="20"/>
        <v>0</v>
      </c>
      <c r="BB46" s="174">
        <f t="shared" si="21"/>
        <v>0</v>
      </c>
      <c r="BC46" s="174">
        <f t="shared" si="22"/>
        <v>0</v>
      </c>
      <c r="BD46" s="174">
        <f t="shared" si="23"/>
        <v>0</v>
      </c>
      <c r="BE46" s="174">
        <f t="shared" si="24"/>
        <v>0</v>
      </c>
      <c r="BF46" s="174">
        <f t="shared" si="25"/>
        <v>0</v>
      </c>
      <c r="BG46" s="174">
        <f t="shared" si="26"/>
        <v>0</v>
      </c>
      <c r="BH46" s="174">
        <f t="shared" si="27"/>
        <v>0</v>
      </c>
      <c r="BI46" s="174" t="str">
        <f t="shared" si="43"/>
        <v>0</v>
      </c>
      <c r="BJ46" s="174" t="str">
        <f t="shared" si="44"/>
        <v>0</v>
      </c>
      <c r="BK46" s="174" t="str">
        <f t="shared" si="45"/>
        <v>0</v>
      </c>
      <c r="BL46" s="174" t="str">
        <f t="shared" si="46"/>
        <v>0</v>
      </c>
      <c r="BM46" s="174" t="str">
        <f t="shared" si="47"/>
        <v>0</v>
      </c>
      <c r="BN46" s="174" t="str">
        <f t="shared" si="48"/>
        <v>0</v>
      </c>
      <c r="BO46" s="174" t="str">
        <f t="shared" si="49"/>
        <v>0</v>
      </c>
      <c r="BP46" s="174" t="str">
        <f t="shared" si="50"/>
        <v>0</v>
      </c>
      <c r="BQ46" s="174" t="str">
        <f t="shared" si="51"/>
        <v>0</v>
      </c>
      <c r="BR46" s="174" t="str">
        <f t="shared" si="52"/>
        <v>0</v>
      </c>
      <c r="BS46" s="174" t="str">
        <f t="shared" si="53"/>
        <v>0</v>
      </c>
      <c r="BT46" s="174" t="str">
        <f t="shared" si="54"/>
        <v>0</v>
      </c>
      <c r="BU46" s="174" t="str">
        <f t="shared" si="55"/>
        <v>0</v>
      </c>
      <c r="BV46" s="174" t="str">
        <f t="shared" si="56"/>
        <v>0</v>
      </c>
      <c r="BW46" s="174" t="str">
        <f t="shared" si="57"/>
        <v>0</v>
      </c>
      <c r="BY46" s="177"/>
    </row>
    <row r="47" spans="1:77" ht="20.100000000000001" customHeight="1" thickBot="1">
      <c r="A47" s="169"/>
      <c r="B47" s="109" t="s">
        <v>65</v>
      </c>
      <c r="C47" s="109">
        <v>0.34375</v>
      </c>
      <c r="D47" s="199" t="s">
        <v>473</v>
      </c>
      <c r="E47" s="122" t="s">
        <v>306</v>
      </c>
      <c r="F47" s="122" t="s">
        <v>305</v>
      </c>
      <c r="G47" s="122" t="s">
        <v>302</v>
      </c>
      <c r="H47" s="122" t="s">
        <v>309</v>
      </c>
      <c r="I47" s="110"/>
      <c r="J47" s="110"/>
      <c r="K47" s="170"/>
      <c r="L47" s="171"/>
      <c r="N47" s="173"/>
      <c r="O47" s="173"/>
      <c r="P47" s="173"/>
      <c r="Q47" s="173"/>
      <c r="R47" s="172"/>
      <c r="S47" s="172"/>
      <c r="T47" s="173"/>
      <c r="U47" s="173"/>
      <c r="V47" s="173"/>
      <c r="W47" s="173"/>
      <c r="X47" s="173"/>
      <c r="Y47" s="172"/>
      <c r="Z47" s="172"/>
      <c r="AA47" s="173"/>
      <c r="AB47" s="173"/>
      <c r="AC47" s="173"/>
      <c r="AD47" s="173"/>
      <c r="AE47" s="173"/>
      <c r="AF47" s="172"/>
      <c r="AG47" s="172"/>
      <c r="AH47" s="173"/>
      <c r="AI47" s="173"/>
      <c r="AJ47" s="173"/>
      <c r="AK47" s="173"/>
      <c r="AL47" s="173"/>
      <c r="AM47" s="172"/>
      <c r="AN47" s="172"/>
      <c r="AO47" s="173"/>
      <c r="AP47" s="173"/>
      <c r="AQ47" s="173"/>
      <c r="AR47" s="173"/>
      <c r="AT47" s="174">
        <f t="shared" si="13"/>
        <v>0</v>
      </c>
      <c r="AU47" s="174">
        <f t="shared" si="14"/>
        <v>0</v>
      </c>
      <c r="AV47" s="174">
        <f t="shared" si="15"/>
        <v>0</v>
      </c>
      <c r="AW47" s="174">
        <f t="shared" si="16"/>
        <v>0</v>
      </c>
      <c r="AX47" s="174">
        <f t="shared" si="17"/>
        <v>0</v>
      </c>
      <c r="AY47" s="174">
        <f t="shared" si="18"/>
        <v>0</v>
      </c>
      <c r="AZ47" s="174">
        <f t="shared" si="19"/>
        <v>0</v>
      </c>
      <c r="BA47" s="174">
        <f t="shared" si="20"/>
        <v>0</v>
      </c>
      <c r="BB47" s="174">
        <f t="shared" si="21"/>
        <v>0</v>
      </c>
      <c r="BC47" s="174">
        <f t="shared" si="22"/>
        <v>0</v>
      </c>
      <c r="BD47" s="174">
        <f t="shared" si="23"/>
        <v>0</v>
      </c>
      <c r="BE47" s="174">
        <f t="shared" si="24"/>
        <v>0</v>
      </c>
      <c r="BF47" s="174">
        <f t="shared" si="25"/>
        <v>0</v>
      </c>
      <c r="BG47" s="174">
        <f t="shared" si="26"/>
        <v>0</v>
      </c>
      <c r="BH47" s="174">
        <f t="shared" si="27"/>
        <v>0</v>
      </c>
      <c r="BI47" s="174" t="str">
        <f t="shared" ref="BI47" si="88">IF(AT47&gt;0,($J47*AT47*$F$14),"0")</f>
        <v>0</v>
      </c>
      <c r="BJ47" s="174" t="str">
        <f t="shared" ref="BJ47" si="89">IF(AU47&gt;0,($J47*AU47*$F$15),"0")</f>
        <v>0</v>
      </c>
      <c r="BK47" s="174" t="str">
        <f t="shared" ref="BK47" si="90">IF(AV47&gt;0,($J47*AV47*$F$16),"0")</f>
        <v>0</v>
      </c>
      <c r="BL47" s="174" t="str">
        <f t="shared" ref="BL47" si="91">IF(AW47&gt;0,($J47*AW47*$F$17),"0")</f>
        <v>0</v>
      </c>
      <c r="BM47" s="174" t="str">
        <f t="shared" ref="BM47" si="92">IF(AX47&gt;0,($J47*AX47*$F$17),"0")</f>
        <v>0</v>
      </c>
      <c r="BN47" s="174" t="str">
        <f t="shared" ref="BN47" si="93">IF(AY47&gt;0,($J47*AY47*$F$19),"0")</f>
        <v>0</v>
      </c>
      <c r="BO47" s="174" t="str">
        <f t="shared" ref="BO47" si="94">IF(AZ47&gt;0,($J47*AZ47*$F$20),"0")</f>
        <v>0</v>
      </c>
      <c r="BP47" s="174" t="str">
        <f t="shared" ref="BP47" si="95">IF(BA47&gt;0,($J47*BA47*$F$21),"0")</f>
        <v>0</v>
      </c>
      <c r="BQ47" s="174" t="str">
        <f t="shared" ref="BQ47" si="96">IF(BB47&gt;0,($J47*BB47*$F$22),"0")</f>
        <v>0</v>
      </c>
      <c r="BR47" s="174" t="str">
        <f t="shared" ref="BR47" si="97">IF(BC47&gt;0,($J47*BC47*$F$23),"0")</f>
        <v>0</v>
      </c>
      <c r="BS47" s="174" t="str">
        <f t="shared" ref="BS47" si="98">IF(BD47&gt;0,($J47*BD47*$F$24),"0")</f>
        <v>0</v>
      </c>
      <c r="BT47" s="174" t="str">
        <f t="shared" ref="BT47" si="99">IF(BE47&gt;0,($J47*BE47*$F$25),"0")</f>
        <v>0</v>
      </c>
      <c r="BU47" s="174" t="str">
        <f t="shared" ref="BU47" si="100">IF(BF47&gt;0,($J47*BF47*$F$26),"0")</f>
        <v>0</v>
      </c>
      <c r="BV47" s="174" t="str">
        <f t="shared" ref="BV47" si="101">IF(BG47&gt;0,($J47*BG47*$F$27),"0")</f>
        <v>0</v>
      </c>
      <c r="BW47" s="174" t="str">
        <f t="shared" ref="BW47" si="102">IF(BH47&gt;0,($J47*BH47*$F$28),"0")</f>
        <v>0</v>
      </c>
      <c r="BY47" s="177"/>
    </row>
    <row r="48" spans="1:77" ht="20.100000000000001" customHeight="1" thickBot="1">
      <c r="A48" s="175"/>
      <c r="B48" s="79" t="s">
        <v>66</v>
      </c>
      <c r="C48" s="79">
        <v>0.3611111111111111</v>
      </c>
      <c r="D48" s="81" t="s">
        <v>370</v>
      </c>
      <c r="E48" s="81" t="s">
        <v>164</v>
      </c>
      <c r="F48" s="81" t="s">
        <v>371</v>
      </c>
      <c r="G48" s="81" t="s">
        <v>372</v>
      </c>
      <c r="H48" s="111" t="s">
        <v>373</v>
      </c>
      <c r="I48" s="112">
        <v>200</v>
      </c>
      <c r="J48" s="112">
        <f>$I48*'Campaign Total'!$F$44</f>
        <v>180</v>
      </c>
      <c r="K48" s="170">
        <f t="shared" ref="K48" si="103">SUM(AT48:BH48)</f>
        <v>0</v>
      </c>
      <c r="L48" s="171">
        <f t="shared" ref="L48" si="104">SUM(BI48:BW48)</f>
        <v>0</v>
      </c>
      <c r="N48" s="176"/>
      <c r="O48" s="176"/>
      <c r="P48" s="176"/>
      <c r="Q48" s="176"/>
      <c r="R48" s="172"/>
      <c r="S48" s="172"/>
      <c r="T48" s="176"/>
      <c r="U48" s="176"/>
      <c r="V48" s="176"/>
      <c r="W48" s="176"/>
      <c r="X48" s="176"/>
      <c r="Y48" s="172"/>
      <c r="Z48" s="172"/>
      <c r="AA48" s="176"/>
      <c r="AB48" s="176"/>
      <c r="AC48" s="176"/>
      <c r="AD48" s="176"/>
      <c r="AE48" s="176"/>
      <c r="AF48" s="172"/>
      <c r="AG48" s="172"/>
      <c r="AH48" s="176"/>
      <c r="AI48" s="176"/>
      <c r="AJ48" s="176"/>
      <c r="AK48" s="176"/>
      <c r="AL48" s="176"/>
      <c r="AM48" s="172"/>
      <c r="AN48" s="172"/>
      <c r="AO48" s="176"/>
      <c r="AP48" s="176"/>
      <c r="AQ48" s="176"/>
      <c r="AR48" s="176"/>
      <c r="AT48" s="174">
        <f t="shared" si="13"/>
        <v>0</v>
      </c>
      <c r="AU48" s="174">
        <f t="shared" si="14"/>
        <v>0</v>
      </c>
      <c r="AV48" s="174">
        <f t="shared" si="15"/>
        <v>0</v>
      </c>
      <c r="AW48" s="174">
        <f t="shared" si="16"/>
        <v>0</v>
      </c>
      <c r="AX48" s="174">
        <f t="shared" si="17"/>
        <v>0</v>
      </c>
      <c r="AY48" s="174">
        <f t="shared" si="18"/>
        <v>0</v>
      </c>
      <c r="AZ48" s="174">
        <f t="shared" si="19"/>
        <v>0</v>
      </c>
      <c r="BA48" s="174">
        <f t="shared" si="20"/>
        <v>0</v>
      </c>
      <c r="BB48" s="174">
        <f t="shared" si="21"/>
        <v>0</v>
      </c>
      <c r="BC48" s="174">
        <f t="shared" si="22"/>
        <v>0</v>
      </c>
      <c r="BD48" s="174">
        <f t="shared" si="23"/>
        <v>0</v>
      </c>
      <c r="BE48" s="174">
        <f t="shared" si="24"/>
        <v>0</v>
      </c>
      <c r="BF48" s="174">
        <f t="shared" si="25"/>
        <v>0</v>
      </c>
      <c r="BG48" s="174">
        <f t="shared" si="26"/>
        <v>0</v>
      </c>
      <c r="BH48" s="174">
        <f t="shared" si="27"/>
        <v>0</v>
      </c>
      <c r="BI48" s="174" t="str">
        <f t="shared" ref="BI48" si="105">IF(AT48&gt;0,($J48*AT48*$F$14),"0")</f>
        <v>0</v>
      </c>
      <c r="BJ48" s="174" t="str">
        <f t="shared" ref="BJ48" si="106">IF(AU48&gt;0,($J48*AU48*$F$15),"0")</f>
        <v>0</v>
      </c>
      <c r="BK48" s="174" t="str">
        <f t="shared" ref="BK48" si="107">IF(AV48&gt;0,($J48*AV48*$F$16),"0")</f>
        <v>0</v>
      </c>
      <c r="BL48" s="174" t="str">
        <f t="shared" ref="BL48" si="108">IF(AW48&gt;0,($J48*AW48*$F$17),"0")</f>
        <v>0</v>
      </c>
      <c r="BM48" s="174" t="str">
        <f t="shared" ref="BM48" si="109">IF(AX48&gt;0,($J48*AX48*$F$17),"0")</f>
        <v>0</v>
      </c>
      <c r="BN48" s="174" t="str">
        <f t="shared" ref="BN48" si="110">IF(AY48&gt;0,($J48*AY48*$F$19),"0")</f>
        <v>0</v>
      </c>
      <c r="BO48" s="174" t="str">
        <f t="shared" ref="BO48" si="111">IF(AZ48&gt;0,($J48*AZ48*$F$20),"0")</f>
        <v>0</v>
      </c>
      <c r="BP48" s="174" t="str">
        <f t="shared" ref="BP48" si="112">IF(BA48&gt;0,($J48*BA48*$F$21),"0")</f>
        <v>0</v>
      </c>
      <c r="BQ48" s="174" t="str">
        <f t="shared" ref="BQ48" si="113">IF(BB48&gt;0,($J48*BB48*$F$22),"0")</f>
        <v>0</v>
      </c>
      <c r="BR48" s="174" t="str">
        <f t="shared" ref="BR48" si="114">IF(BC48&gt;0,($J48*BC48*$F$23),"0")</f>
        <v>0</v>
      </c>
      <c r="BS48" s="174" t="str">
        <f t="shared" ref="BS48" si="115">IF(BD48&gt;0,($J48*BD48*$F$24),"0")</f>
        <v>0</v>
      </c>
      <c r="BT48" s="174" t="str">
        <f t="shared" ref="BT48" si="116">IF(BE48&gt;0,($J48*BE48*$F$25),"0")</f>
        <v>0</v>
      </c>
      <c r="BU48" s="174" t="str">
        <f t="shared" ref="BU48" si="117">IF(BF48&gt;0,($J48*BF48*$F$26),"0")</f>
        <v>0</v>
      </c>
      <c r="BV48" s="174" t="str">
        <f t="shared" ref="BV48" si="118">IF(BG48&gt;0,($J48*BG48*$F$27),"0")</f>
        <v>0</v>
      </c>
      <c r="BW48" s="174" t="str">
        <f t="shared" ref="BW48" si="119">IF(BH48&gt;0,($J48*BH48*$F$28),"0")</f>
        <v>0</v>
      </c>
      <c r="BY48" s="177"/>
    </row>
    <row r="49" spans="1:77" ht="18.600000000000001" thickBot="1">
      <c r="A49" s="169"/>
      <c r="B49" s="109" t="s">
        <v>65</v>
      </c>
      <c r="C49" s="109">
        <v>0.36458333333333331</v>
      </c>
      <c r="D49" s="199" t="s">
        <v>467</v>
      </c>
      <c r="E49" s="122" t="s">
        <v>306</v>
      </c>
      <c r="F49" s="122" t="s">
        <v>305</v>
      </c>
      <c r="G49" s="122" t="s">
        <v>302</v>
      </c>
      <c r="H49" s="122" t="s">
        <v>307</v>
      </c>
      <c r="I49" s="110"/>
      <c r="J49" s="110"/>
      <c r="K49" s="170"/>
      <c r="L49" s="171"/>
      <c r="N49" s="173"/>
      <c r="O49" s="173"/>
      <c r="P49" s="173"/>
      <c r="Q49" s="173"/>
      <c r="R49" s="172"/>
      <c r="S49" s="172"/>
      <c r="T49" s="173"/>
      <c r="U49" s="173"/>
      <c r="V49" s="173"/>
      <c r="W49" s="173"/>
      <c r="X49" s="173"/>
      <c r="Y49" s="172"/>
      <c r="Z49" s="172"/>
      <c r="AA49" s="173"/>
      <c r="AB49" s="173"/>
      <c r="AC49" s="173"/>
      <c r="AD49" s="173"/>
      <c r="AE49" s="173"/>
      <c r="AF49" s="172"/>
      <c r="AG49" s="172"/>
      <c r="AH49" s="173"/>
      <c r="AI49" s="173"/>
      <c r="AJ49" s="173"/>
      <c r="AK49" s="173"/>
      <c r="AL49" s="173"/>
      <c r="AM49" s="172"/>
      <c r="AN49" s="172"/>
      <c r="AO49" s="173"/>
      <c r="AP49" s="173"/>
      <c r="AQ49" s="173"/>
      <c r="AR49" s="173"/>
      <c r="AT49" s="174">
        <f t="shared" si="13"/>
        <v>0</v>
      </c>
      <c r="AU49" s="174">
        <f t="shared" si="14"/>
        <v>0</v>
      </c>
      <c r="AV49" s="174">
        <f t="shared" si="15"/>
        <v>0</v>
      </c>
      <c r="AW49" s="174">
        <f t="shared" si="16"/>
        <v>0</v>
      </c>
      <c r="AX49" s="174">
        <f t="shared" si="17"/>
        <v>0</v>
      </c>
      <c r="AY49" s="174">
        <f t="shared" si="18"/>
        <v>0</v>
      </c>
      <c r="AZ49" s="174">
        <f t="shared" si="19"/>
        <v>0</v>
      </c>
      <c r="BA49" s="174">
        <f t="shared" si="20"/>
        <v>0</v>
      </c>
      <c r="BB49" s="174">
        <f t="shared" si="21"/>
        <v>0</v>
      </c>
      <c r="BC49" s="174">
        <f t="shared" si="22"/>
        <v>0</v>
      </c>
      <c r="BD49" s="174">
        <f t="shared" si="23"/>
        <v>0</v>
      </c>
      <c r="BE49" s="174">
        <f t="shared" si="24"/>
        <v>0</v>
      </c>
      <c r="BF49" s="174">
        <f t="shared" si="25"/>
        <v>0</v>
      </c>
      <c r="BG49" s="174">
        <f t="shared" si="26"/>
        <v>0</v>
      </c>
      <c r="BH49" s="174">
        <f t="shared" si="27"/>
        <v>0</v>
      </c>
      <c r="BI49" s="174" t="str">
        <f t="shared" si="43"/>
        <v>0</v>
      </c>
      <c r="BJ49" s="174" t="str">
        <f t="shared" si="44"/>
        <v>0</v>
      </c>
      <c r="BK49" s="174" t="str">
        <f t="shared" si="45"/>
        <v>0</v>
      </c>
      <c r="BL49" s="174" t="str">
        <f t="shared" si="46"/>
        <v>0</v>
      </c>
      <c r="BM49" s="174" t="str">
        <f t="shared" si="47"/>
        <v>0</v>
      </c>
      <c r="BN49" s="174" t="str">
        <f t="shared" si="48"/>
        <v>0</v>
      </c>
      <c r="BO49" s="174" t="str">
        <f t="shared" si="49"/>
        <v>0</v>
      </c>
      <c r="BP49" s="174" t="str">
        <f t="shared" si="50"/>
        <v>0</v>
      </c>
      <c r="BQ49" s="174" t="str">
        <f t="shared" si="51"/>
        <v>0</v>
      </c>
      <c r="BR49" s="174" t="str">
        <f t="shared" si="52"/>
        <v>0</v>
      </c>
      <c r="BS49" s="174" t="str">
        <f t="shared" si="53"/>
        <v>0</v>
      </c>
      <c r="BT49" s="174" t="str">
        <f t="shared" si="54"/>
        <v>0</v>
      </c>
      <c r="BU49" s="174" t="str">
        <f t="shared" si="55"/>
        <v>0</v>
      </c>
      <c r="BV49" s="174" t="str">
        <f t="shared" si="56"/>
        <v>0</v>
      </c>
      <c r="BW49" s="174" t="str">
        <f t="shared" si="57"/>
        <v>0</v>
      </c>
      <c r="BY49" s="177"/>
    </row>
    <row r="50" spans="1:77" ht="20.100000000000001" customHeight="1" thickBot="1">
      <c r="A50" s="175"/>
      <c r="B50" s="79" t="s">
        <v>66</v>
      </c>
      <c r="C50" s="79">
        <v>0.38194444444444442</v>
      </c>
      <c r="D50" s="81" t="s">
        <v>147</v>
      </c>
      <c r="E50" s="81" t="s">
        <v>165</v>
      </c>
      <c r="F50" s="81" t="s">
        <v>183</v>
      </c>
      <c r="G50" s="81" t="s">
        <v>201</v>
      </c>
      <c r="H50" s="111" t="s">
        <v>219</v>
      </c>
      <c r="I50" s="112">
        <v>170</v>
      </c>
      <c r="J50" s="112">
        <f>$I50*'Campaign Total'!$F$44</f>
        <v>153</v>
      </c>
      <c r="K50" s="170">
        <f>SUM(AT50:BH50)</f>
        <v>0</v>
      </c>
      <c r="L50" s="171">
        <f>SUM(BI50:BW50)</f>
        <v>0</v>
      </c>
      <c r="N50" s="176"/>
      <c r="O50" s="176"/>
      <c r="P50" s="176"/>
      <c r="Q50" s="176"/>
      <c r="R50" s="172"/>
      <c r="S50" s="172"/>
      <c r="T50" s="176"/>
      <c r="U50" s="176"/>
      <c r="V50" s="176"/>
      <c r="W50" s="176"/>
      <c r="X50" s="176"/>
      <c r="Y50" s="172"/>
      <c r="Z50" s="172"/>
      <c r="AA50" s="176"/>
      <c r="AB50" s="176"/>
      <c r="AC50" s="176"/>
      <c r="AD50" s="176"/>
      <c r="AE50" s="176"/>
      <c r="AF50" s="172"/>
      <c r="AG50" s="172"/>
      <c r="AH50" s="176"/>
      <c r="AI50" s="176"/>
      <c r="AJ50" s="176"/>
      <c r="AK50" s="176"/>
      <c r="AL50" s="176"/>
      <c r="AM50" s="172"/>
      <c r="AN50" s="172"/>
      <c r="AO50" s="176"/>
      <c r="AP50" s="176"/>
      <c r="AQ50" s="176"/>
      <c r="AR50" s="176"/>
      <c r="AT50" s="174">
        <f t="shared" si="13"/>
        <v>0</v>
      </c>
      <c r="AU50" s="174">
        <f t="shared" si="14"/>
        <v>0</v>
      </c>
      <c r="AV50" s="174">
        <f t="shared" si="15"/>
        <v>0</v>
      </c>
      <c r="AW50" s="174">
        <f t="shared" si="16"/>
        <v>0</v>
      </c>
      <c r="AX50" s="174">
        <f t="shared" si="17"/>
        <v>0</v>
      </c>
      <c r="AY50" s="174">
        <f t="shared" si="18"/>
        <v>0</v>
      </c>
      <c r="AZ50" s="174">
        <f t="shared" si="19"/>
        <v>0</v>
      </c>
      <c r="BA50" s="174">
        <f t="shared" si="20"/>
        <v>0</v>
      </c>
      <c r="BB50" s="174">
        <f t="shared" si="21"/>
        <v>0</v>
      </c>
      <c r="BC50" s="174">
        <f t="shared" si="22"/>
        <v>0</v>
      </c>
      <c r="BD50" s="174">
        <f t="shared" si="23"/>
        <v>0</v>
      </c>
      <c r="BE50" s="174">
        <f t="shared" si="24"/>
        <v>0</v>
      </c>
      <c r="BF50" s="174">
        <f t="shared" si="25"/>
        <v>0</v>
      </c>
      <c r="BG50" s="174">
        <f t="shared" si="26"/>
        <v>0</v>
      </c>
      <c r="BH50" s="174">
        <f t="shared" si="27"/>
        <v>0</v>
      </c>
      <c r="BI50" s="174" t="str">
        <f>IF(AT50&gt;0,($J50*AT50*$F$14),"0")</f>
        <v>0</v>
      </c>
      <c r="BJ50" s="174" t="str">
        <f>IF(AU50&gt;0,($J50*AU50*$F$15),"0")</f>
        <v>0</v>
      </c>
      <c r="BK50" s="174" t="str">
        <f>IF(AV50&gt;0,($J50*AV50*$F$16),"0")</f>
        <v>0</v>
      </c>
      <c r="BL50" s="174" t="str">
        <f>IF(AW50&gt;0,($J50*AW50*$F$17),"0")</f>
        <v>0</v>
      </c>
      <c r="BM50" s="174" t="str">
        <f>IF(AX50&gt;0,($J50*AX50*$F$17),"0")</f>
        <v>0</v>
      </c>
      <c r="BN50" s="174" t="str">
        <f>IF(AY50&gt;0,($J50*AY50*$F$19),"0")</f>
        <v>0</v>
      </c>
      <c r="BO50" s="174" t="str">
        <f>IF(AZ50&gt;0,($J50*AZ50*$F$20),"0")</f>
        <v>0</v>
      </c>
      <c r="BP50" s="174" t="str">
        <f>IF(BA50&gt;0,($J50*BA50*$F$21),"0")</f>
        <v>0</v>
      </c>
      <c r="BQ50" s="174" t="str">
        <f>IF(BB50&gt;0,($J50*BB50*$F$22),"0")</f>
        <v>0</v>
      </c>
      <c r="BR50" s="174" t="str">
        <f>IF(BC50&gt;0,($J50*BC50*$F$23),"0")</f>
        <v>0</v>
      </c>
      <c r="BS50" s="174" t="str">
        <f>IF(BD50&gt;0,($J50*BD50*$F$24),"0")</f>
        <v>0</v>
      </c>
      <c r="BT50" s="174" t="str">
        <f>IF(BE50&gt;0,($J50*BE50*$F$25),"0")</f>
        <v>0</v>
      </c>
      <c r="BU50" s="174" t="str">
        <f>IF(BF50&gt;0,($J50*BF50*$F$26),"0")</f>
        <v>0</v>
      </c>
      <c r="BV50" s="174" t="str">
        <f>IF(BG50&gt;0,($J50*BG50*$F$27),"0")</f>
        <v>0</v>
      </c>
      <c r="BW50" s="174" t="str">
        <f>IF(BH50&gt;0,($J50*BH50*$F$28),"0")</f>
        <v>0</v>
      </c>
      <c r="BY50" s="177"/>
    </row>
    <row r="51" spans="1:77" ht="19.5" customHeight="1" thickTop="1" thickBot="1">
      <c r="A51" s="169"/>
      <c r="B51" s="109" t="s">
        <v>65</v>
      </c>
      <c r="C51" s="109">
        <v>0.38541666666666669</v>
      </c>
      <c r="D51" s="226" t="s">
        <v>144</v>
      </c>
      <c r="E51" s="227"/>
      <c r="F51" s="227"/>
      <c r="G51" s="227"/>
      <c r="H51" s="228"/>
      <c r="I51" s="110"/>
      <c r="J51" s="110"/>
      <c r="K51" s="170"/>
      <c r="L51" s="171"/>
      <c r="N51" s="173"/>
      <c r="O51" s="173"/>
      <c r="P51" s="173"/>
      <c r="Q51" s="173"/>
      <c r="R51" s="172"/>
      <c r="S51" s="172"/>
      <c r="T51" s="173"/>
      <c r="U51" s="173"/>
      <c r="V51" s="173"/>
      <c r="W51" s="173"/>
      <c r="X51" s="173"/>
      <c r="Y51" s="172"/>
      <c r="Z51" s="172"/>
      <c r="AA51" s="173"/>
      <c r="AB51" s="173"/>
      <c r="AC51" s="173"/>
      <c r="AD51" s="173"/>
      <c r="AE51" s="173"/>
      <c r="AF51" s="172"/>
      <c r="AG51" s="172"/>
      <c r="AH51" s="173"/>
      <c r="AI51" s="173"/>
      <c r="AJ51" s="173"/>
      <c r="AK51" s="173"/>
      <c r="AL51" s="173"/>
      <c r="AM51" s="172"/>
      <c r="AN51" s="172"/>
      <c r="AO51" s="173"/>
      <c r="AP51" s="173"/>
      <c r="AQ51" s="173"/>
      <c r="AR51" s="173"/>
      <c r="AT51" s="174">
        <f t="shared" si="13"/>
        <v>0</v>
      </c>
      <c r="AU51" s="174">
        <f t="shared" si="14"/>
        <v>0</v>
      </c>
      <c r="AV51" s="174">
        <f t="shared" si="15"/>
        <v>0</v>
      </c>
      <c r="AW51" s="174">
        <f t="shared" si="16"/>
        <v>0</v>
      </c>
      <c r="AX51" s="174">
        <f t="shared" si="17"/>
        <v>0</v>
      </c>
      <c r="AY51" s="174">
        <f t="shared" si="18"/>
        <v>0</v>
      </c>
      <c r="AZ51" s="174">
        <f t="shared" si="19"/>
        <v>0</v>
      </c>
      <c r="BA51" s="174">
        <f t="shared" si="20"/>
        <v>0</v>
      </c>
      <c r="BB51" s="174">
        <f t="shared" si="21"/>
        <v>0</v>
      </c>
      <c r="BC51" s="174">
        <f t="shared" si="22"/>
        <v>0</v>
      </c>
      <c r="BD51" s="174">
        <f t="shared" si="23"/>
        <v>0</v>
      </c>
      <c r="BE51" s="174">
        <f t="shared" si="24"/>
        <v>0</v>
      </c>
      <c r="BF51" s="174">
        <f t="shared" si="25"/>
        <v>0</v>
      </c>
      <c r="BG51" s="174">
        <f t="shared" si="26"/>
        <v>0</v>
      </c>
      <c r="BH51" s="174">
        <f t="shared" si="27"/>
        <v>0</v>
      </c>
      <c r="BI51" s="174" t="str">
        <f t="shared" ref="BI51" si="120">IF(AT51&gt;0,($J51*AT51*$F$14),"0")</f>
        <v>0</v>
      </c>
      <c r="BJ51" s="174" t="str">
        <f t="shared" ref="BJ51" si="121">IF(AU51&gt;0,($J51*AU51*$F$15),"0")</f>
        <v>0</v>
      </c>
      <c r="BK51" s="174" t="str">
        <f t="shared" ref="BK51" si="122">IF(AV51&gt;0,($J51*AV51*$F$16),"0")</f>
        <v>0</v>
      </c>
      <c r="BL51" s="174" t="str">
        <f t="shared" ref="BL51" si="123">IF(AW51&gt;0,($J51*AW51*$F$17),"0")</f>
        <v>0</v>
      </c>
      <c r="BM51" s="174" t="str">
        <f t="shared" ref="BM51" si="124">IF(AX51&gt;0,($J51*AX51*$F$17),"0")</f>
        <v>0</v>
      </c>
      <c r="BN51" s="174" t="str">
        <f t="shared" ref="BN51" si="125">IF(AY51&gt;0,($J51*AY51*$F$19),"0")</f>
        <v>0</v>
      </c>
      <c r="BO51" s="174" t="str">
        <f t="shared" ref="BO51" si="126">IF(AZ51&gt;0,($J51*AZ51*$F$20),"0")</f>
        <v>0</v>
      </c>
      <c r="BP51" s="174" t="str">
        <f t="shared" ref="BP51" si="127">IF(BA51&gt;0,($J51*BA51*$F$21),"0")</f>
        <v>0</v>
      </c>
      <c r="BQ51" s="174" t="str">
        <f t="shared" ref="BQ51" si="128">IF(BB51&gt;0,($J51*BB51*$F$22),"0")</f>
        <v>0</v>
      </c>
      <c r="BR51" s="174" t="str">
        <f t="shared" ref="BR51" si="129">IF(BC51&gt;0,($J51*BC51*$F$23),"0")</f>
        <v>0</v>
      </c>
      <c r="BS51" s="174" t="str">
        <f t="shared" ref="BS51" si="130">IF(BD51&gt;0,($J51*BD51*$F$24),"0")</f>
        <v>0</v>
      </c>
      <c r="BT51" s="174" t="str">
        <f t="shared" ref="BT51" si="131">IF(BE51&gt;0,($J51*BE51*$F$25),"0")</f>
        <v>0</v>
      </c>
      <c r="BU51" s="174" t="str">
        <f t="shared" ref="BU51" si="132">IF(BF51&gt;0,($J51*BF51*$F$26),"0")</f>
        <v>0</v>
      </c>
      <c r="BV51" s="174" t="str">
        <f t="shared" ref="BV51" si="133">IF(BG51&gt;0,($J51*BG51*$F$27),"0")</f>
        <v>0</v>
      </c>
      <c r="BW51" s="174" t="str">
        <f t="shared" ref="BW51" si="134">IF(BH51&gt;0,($J51*BH51*$F$28),"0")</f>
        <v>0</v>
      </c>
      <c r="BY51" s="177"/>
    </row>
    <row r="52" spans="1:77" ht="20.100000000000001" customHeight="1" thickBot="1">
      <c r="A52" s="175"/>
      <c r="B52" s="109" t="s">
        <v>65</v>
      </c>
      <c r="C52" s="109">
        <v>0.39583333333333331</v>
      </c>
      <c r="D52" s="223" t="s">
        <v>358</v>
      </c>
      <c r="E52" s="224"/>
      <c r="F52" s="224"/>
      <c r="G52" s="224"/>
      <c r="H52" s="225"/>
      <c r="I52" s="110"/>
      <c r="J52" s="110"/>
      <c r="K52" s="170"/>
      <c r="L52" s="171"/>
      <c r="N52" s="173"/>
      <c r="O52" s="173"/>
      <c r="P52" s="173"/>
      <c r="Q52" s="173"/>
      <c r="R52" s="172"/>
      <c r="S52" s="172"/>
      <c r="T52" s="173"/>
      <c r="U52" s="173"/>
      <c r="V52" s="173"/>
      <c r="W52" s="173"/>
      <c r="X52" s="173"/>
      <c r="Y52" s="172"/>
      <c r="Z52" s="172"/>
      <c r="AA52" s="173"/>
      <c r="AB52" s="173"/>
      <c r="AC52" s="173"/>
      <c r="AD52" s="173"/>
      <c r="AE52" s="173"/>
      <c r="AF52" s="172"/>
      <c r="AG52" s="172"/>
      <c r="AH52" s="173"/>
      <c r="AI52" s="173"/>
      <c r="AJ52" s="173"/>
      <c r="AK52" s="173"/>
      <c r="AL52" s="173"/>
      <c r="AM52" s="172"/>
      <c r="AN52" s="172"/>
      <c r="AO52" s="173"/>
      <c r="AP52" s="173"/>
      <c r="AQ52" s="173"/>
      <c r="AR52" s="173"/>
      <c r="AT52" s="174">
        <f t="shared" si="13"/>
        <v>0</v>
      </c>
      <c r="AU52" s="174">
        <f t="shared" si="14"/>
        <v>0</v>
      </c>
      <c r="AV52" s="174">
        <f t="shared" si="15"/>
        <v>0</v>
      </c>
      <c r="AW52" s="174">
        <f t="shared" si="16"/>
        <v>0</v>
      </c>
      <c r="AX52" s="174">
        <f t="shared" si="17"/>
        <v>0</v>
      </c>
      <c r="AY52" s="174">
        <f t="shared" si="18"/>
        <v>0</v>
      </c>
      <c r="AZ52" s="174">
        <f t="shared" si="19"/>
        <v>0</v>
      </c>
      <c r="BA52" s="174">
        <f t="shared" si="20"/>
        <v>0</v>
      </c>
      <c r="BB52" s="174">
        <f t="shared" si="21"/>
        <v>0</v>
      </c>
      <c r="BC52" s="174">
        <f t="shared" si="22"/>
        <v>0</v>
      </c>
      <c r="BD52" s="174">
        <f t="shared" si="23"/>
        <v>0</v>
      </c>
      <c r="BE52" s="174">
        <f t="shared" si="24"/>
        <v>0</v>
      </c>
      <c r="BF52" s="174">
        <f t="shared" si="25"/>
        <v>0</v>
      </c>
      <c r="BG52" s="174">
        <f t="shared" si="26"/>
        <v>0</v>
      </c>
      <c r="BH52" s="174">
        <f t="shared" si="27"/>
        <v>0</v>
      </c>
      <c r="BI52" s="174" t="str">
        <f t="shared" ref="BI52:BI53" si="135">IF(AT52&gt;0,($J52*AT52*$F$14),"0")</f>
        <v>0</v>
      </c>
      <c r="BJ52" s="174" t="str">
        <f t="shared" ref="BJ52:BJ53" si="136">IF(AU52&gt;0,($J52*AU52*$F$15),"0")</f>
        <v>0</v>
      </c>
      <c r="BK52" s="174" t="str">
        <f t="shared" ref="BK52:BK53" si="137">IF(AV52&gt;0,($J52*AV52*$F$16),"0")</f>
        <v>0</v>
      </c>
      <c r="BL52" s="174" t="str">
        <f t="shared" ref="BL52:BL53" si="138">IF(AW52&gt;0,($J52*AW52*$F$17),"0")</f>
        <v>0</v>
      </c>
      <c r="BM52" s="174" t="str">
        <f t="shared" ref="BM52:BM53" si="139">IF(AX52&gt;0,($J52*AX52*$F$17),"0")</f>
        <v>0</v>
      </c>
      <c r="BN52" s="174" t="str">
        <f t="shared" ref="BN52:BN53" si="140">IF(AY52&gt;0,($J52*AY52*$F$19),"0")</f>
        <v>0</v>
      </c>
      <c r="BO52" s="174" t="str">
        <f t="shared" ref="BO52:BO53" si="141">IF(AZ52&gt;0,($J52*AZ52*$F$20),"0")</f>
        <v>0</v>
      </c>
      <c r="BP52" s="174" t="str">
        <f t="shared" ref="BP52:BP53" si="142">IF(BA52&gt;0,($J52*BA52*$F$21),"0")</f>
        <v>0</v>
      </c>
      <c r="BQ52" s="174" t="str">
        <f t="shared" ref="BQ52:BQ53" si="143">IF(BB52&gt;0,($J52*BB52*$F$22),"0")</f>
        <v>0</v>
      </c>
      <c r="BR52" s="174" t="str">
        <f t="shared" ref="BR52:BR53" si="144">IF(BC52&gt;0,($J52*BC52*$F$23),"0")</f>
        <v>0</v>
      </c>
      <c r="BS52" s="174" t="str">
        <f t="shared" ref="BS52:BS53" si="145">IF(BD52&gt;0,($J52*BD52*$F$24),"0")</f>
        <v>0</v>
      </c>
      <c r="BT52" s="174" t="str">
        <f t="shared" ref="BT52:BT53" si="146">IF(BE52&gt;0,($J52*BE52*$F$25),"0")</f>
        <v>0</v>
      </c>
      <c r="BU52" s="174" t="str">
        <f t="shared" ref="BU52:BU53" si="147">IF(BF52&gt;0,($J52*BF52*$F$26),"0")</f>
        <v>0</v>
      </c>
      <c r="BV52" s="174" t="str">
        <f t="shared" ref="BV52:BV53" si="148">IF(BG52&gt;0,($J52*BG52*$F$27),"0")</f>
        <v>0</v>
      </c>
      <c r="BW52" s="174" t="str">
        <f t="shared" ref="BW52:BW53" si="149">IF(BH52&gt;0,($J52*BH52*$F$28),"0")</f>
        <v>0</v>
      </c>
      <c r="BY52" s="177"/>
    </row>
    <row r="53" spans="1:77" ht="20.100000000000001" customHeight="1" thickBot="1">
      <c r="A53" s="169"/>
      <c r="B53" s="79" t="s">
        <v>66</v>
      </c>
      <c r="C53" s="79">
        <v>0.41319444444444442</v>
      </c>
      <c r="D53" s="81" t="s">
        <v>374</v>
      </c>
      <c r="E53" s="81" t="s">
        <v>448</v>
      </c>
      <c r="F53" s="81" t="s">
        <v>449</v>
      </c>
      <c r="G53" s="81" t="s">
        <v>450</v>
      </c>
      <c r="H53" s="81" t="s">
        <v>451</v>
      </c>
      <c r="I53" s="112">
        <v>203</v>
      </c>
      <c r="J53" s="112">
        <f>$I53*'Campaign Total'!$F$44</f>
        <v>182.70000000000002</v>
      </c>
      <c r="K53" s="170">
        <f>SUM(AT53:BH53)</f>
        <v>0</v>
      </c>
      <c r="L53" s="171">
        <f>SUM(BI53:BW53)</f>
        <v>0</v>
      </c>
      <c r="N53" s="176"/>
      <c r="O53" s="176"/>
      <c r="P53" s="176"/>
      <c r="Q53" s="176"/>
      <c r="R53" s="172"/>
      <c r="S53" s="172"/>
      <c r="T53" s="176"/>
      <c r="U53" s="176"/>
      <c r="V53" s="176"/>
      <c r="W53" s="176"/>
      <c r="X53" s="176"/>
      <c r="Y53" s="172"/>
      <c r="Z53" s="172"/>
      <c r="AA53" s="176"/>
      <c r="AB53" s="176"/>
      <c r="AC53" s="176"/>
      <c r="AD53" s="176"/>
      <c r="AE53" s="176"/>
      <c r="AF53" s="172"/>
      <c r="AG53" s="172"/>
      <c r="AH53" s="176"/>
      <c r="AI53" s="176"/>
      <c r="AJ53" s="176"/>
      <c r="AK53" s="176"/>
      <c r="AL53" s="176"/>
      <c r="AM53" s="172"/>
      <c r="AN53" s="172"/>
      <c r="AO53" s="176"/>
      <c r="AP53" s="176"/>
      <c r="AQ53" s="176"/>
      <c r="AR53" s="176"/>
      <c r="AT53" s="174">
        <f t="shared" si="13"/>
        <v>0</v>
      </c>
      <c r="AU53" s="174">
        <f t="shared" si="14"/>
        <v>0</v>
      </c>
      <c r="AV53" s="174">
        <f t="shared" si="15"/>
        <v>0</v>
      </c>
      <c r="AW53" s="174">
        <f t="shared" si="16"/>
        <v>0</v>
      </c>
      <c r="AX53" s="174">
        <f t="shared" si="17"/>
        <v>0</v>
      </c>
      <c r="AY53" s="174">
        <f t="shared" si="18"/>
        <v>0</v>
      </c>
      <c r="AZ53" s="174">
        <f t="shared" si="19"/>
        <v>0</v>
      </c>
      <c r="BA53" s="174">
        <f t="shared" si="20"/>
        <v>0</v>
      </c>
      <c r="BB53" s="174">
        <f t="shared" si="21"/>
        <v>0</v>
      </c>
      <c r="BC53" s="174">
        <f t="shared" si="22"/>
        <v>0</v>
      </c>
      <c r="BD53" s="174">
        <f t="shared" si="23"/>
        <v>0</v>
      </c>
      <c r="BE53" s="174">
        <f t="shared" si="24"/>
        <v>0</v>
      </c>
      <c r="BF53" s="174">
        <f t="shared" si="25"/>
        <v>0</v>
      </c>
      <c r="BG53" s="174">
        <f t="shared" si="26"/>
        <v>0</v>
      </c>
      <c r="BH53" s="174">
        <f t="shared" si="27"/>
        <v>0</v>
      </c>
      <c r="BI53" s="174" t="str">
        <f t="shared" si="135"/>
        <v>0</v>
      </c>
      <c r="BJ53" s="174" t="str">
        <f t="shared" si="136"/>
        <v>0</v>
      </c>
      <c r="BK53" s="174" t="str">
        <f t="shared" si="137"/>
        <v>0</v>
      </c>
      <c r="BL53" s="174" t="str">
        <f t="shared" si="138"/>
        <v>0</v>
      </c>
      <c r="BM53" s="174" t="str">
        <f t="shared" si="139"/>
        <v>0</v>
      </c>
      <c r="BN53" s="174" t="str">
        <f t="shared" si="140"/>
        <v>0</v>
      </c>
      <c r="BO53" s="174" t="str">
        <f t="shared" si="141"/>
        <v>0</v>
      </c>
      <c r="BP53" s="174" t="str">
        <f t="shared" si="142"/>
        <v>0</v>
      </c>
      <c r="BQ53" s="174" t="str">
        <f t="shared" si="143"/>
        <v>0</v>
      </c>
      <c r="BR53" s="174" t="str">
        <f t="shared" si="144"/>
        <v>0</v>
      </c>
      <c r="BS53" s="174" t="str">
        <f t="shared" si="145"/>
        <v>0</v>
      </c>
      <c r="BT53" s="174" t="str">
        <f t="shared" si="146"/>
        <v>0</v>
      </c>
      <c r="BU53" s="174" t="str">
        <f t="shared" si="147"/>
        <v>0</v>
      </c>
      <c r="BV53" s="174" t="str">
        <f t="shared" si="148"/>
        <v>0</v>
      </c>
      <c r="BW53" s="174" t="str">
        <f t="shared" si="149"/>
        <v>0</v>
      </c>
      <c r="BY53" s="177"/>
    </row>
    <row r="54" spans="1:77" ht="20.100000000000001" customHeight="1" thickBot="1">
      <c r="A54" s="175"/>
      <c r="B54" s="109" t="s">
        <v>65</v>
      </c>
      <c r="C54" s="109">
        <v>0.41666666666666669</v>
      </c>
      <c r="D54" s="223" t="s">
        <v>358</v>
      </c>
      <c r="E54" s="224"/>
      <c r="F54" s="224"/>
      <c r="G54" s="224"/>
      <c r="H54" s="225"/>
      <c r="I54" s="110"/>
      <c r="J54" s="110"/>
      <c r="K54" s="170"/>
      <c r="L54" s="171"/>
      <c r="N54" s="173"/>
      <c r="O54" s="173"/>
      <c r="P54" s="173"/>
      <c r="Q54" s="173"/>
      <c r="R54" s="172"/>
      <c r="S54" s="172"/>
      <c r="T54" s="173"/>
      <c r="U54" s="173"/>
      <c r="V54" s="173"/>
      <c r="W54" s="173"/>
      <c r="X54" s="173"/>
      <c r="Y54" s="172"/>
      <c r="Z54" s="172"/>
      <c r="AA54" s="173"/>
      <c r="AB54" s="173"/>
      <c r="AC54" s="173"/>
      <c r="AD54" s="173"/>
      <c r="AE54" s="173"/>
      <c r="AF54" s="172"/>
      <c r="AG54" s="172"/>
      <c r="AH54" s="173"/>
      <c r="AI54" s="173"/>
      <c r="AJ54" s="173"/>
      <c r="AK54" s="173"/>
      <c r="AL54" s="173"/>
      <c r="AM54" s="172"/>
      <c r="AN54" s="172"/>
      <c r="AO54" s="173"/>
      <c r="AP54" s="173"/>
      <c r="AQ54" s="173"/>
      <c r="AR54" s="173"/>
      <c r="AT54" s="174">
        <f t="shared" si="13"/>
        <v>0</v>
      </c>
      <c r="AU54" s="174">
        <f t="shared" si="14"/>
        <v>0</v>
      </c>
      <c r="AV54" s="174">
        <f t="shared" si="15"/>
        <v>0</v>
      </c>
      <c r="AW54" s="174">
        <f t="shared" si="16"/>
        <v>0</v>
      </c>
      <c r="AX54" s="174">
        <f t="shared" si="17"/>
        <v>0</v>
      </c>
      <c r="AY54" s="174">
        <f t="shared" si="18"/>
        <v>0</v>
      </c>
      <c r="AZ54" s="174">
        <f t="shared" si="19"/>
        <v>0</v>
      </c>
      <c r="BA54" s="174">
        <f t="shared" si="20"/>
        <v>0</v>
      </c>
      <c r="BB54" s="174">
        <f t="shared" si="21"/>
        <v>0</v>
      </c>
      <c r="BC54" s="174">
        <f t="shared" si="22"/>
        <v>0</v>
      </c>
      <c r="BD54" s="174">
        <f t="shared" si="23"/>
        <v>0</v>
      </c>
      <c r="BE54" s="174">
        <f t="shared" si="24"/>
        <v>0</v>
      </c>
      <c r="BF54" s="174">
        <f t="shared" si="25"/>
        <v>0</v>
      </c>
      <c r="BG54" s="174">
        <f t="shared" si="26"/>
        <v>0</v>
      </c>
      <c r="BH54" s="174">
        <f t="shared" si="27"/>
        <v>0</v>
      </c>
      <c r="BI54" s="174" t="str">
        <f t="shared" si="43"/>
        <v>0</v>
      </c>
      <c r="BJ54" s="174" t="str">
        <f t="shared" si="44"/>
        <v>0</v>
      </c>
      <c r="BK54" s="174" t="str">
        <f t="shared" si="45"/>
        <v>0</v>
      </c>
      <c r="BL54" s="174" t="str">
        <f t="shared" si="46"/>
        <v>0</v>
      </c>
      <c r="BM54" s="174" t="str">
        <f t="shared" si="47"/>
        <v>0</v>
      </c>
      <c r="BN54" s="174" t="str">
        <f t="shared" si="48"/>
        <v>0</v>
      </c>
      <c r="BO54" s="174" t="str">
        <f t="shared" si="49"/>
        <v>0</v>
      </c>
      <c r="BP54" s="174" t="str">
        <f t="shared" si="50"/>
        <v>0</v>
      </c>
      <c r="BQ54" s="174" t="str">
        <f t="shared" si="51"/>
        <v>0</v>
      </c>
      <c r="BR54" s="174" t="str">
        <f t="shared" si="52"/>
        <v>0</v>
      </c>
      <c r="BS54" s="174" t="str">
        <f t="shared" si="53"/>
        <v>0</v>
      </c>
      <c r="BT54" s="174" t="str">
        <f t="shared" si="54"/>
        <v>0</v>
      </c>
      <c r="BU54" s="174" t="str">
        <f t="shared" si="55"/>
        <v>0</v>
      </c>
      <c r="BV54" s="174" t="str">
        <f t="shared" si="56"/>
        <v>0</v>
      </c>
      <c r="BW54" s="174" t="str">
        <f t="shared" si="57"/>
        <v>0</v>
      </c>
      <c r="BY54" s="177"/>
    </row>
    <row r="55" spans="1:77" ht="20.100000000000001" customHeight="1" thickBot="1">
      <c r="A55" s="169"/>
      <c r="B55" s="79" t="s">
        <v>66</v>
      </c>
      <c r="C55" s="79">
        <v>0.43402777777777773</v>
      </c>
      <c r="D55" s="81" t="s">
        <v>148</v>
      </c>
      <c r="E55" s="81" t="s">
        <v>166</v>
      </c>
      <c r="F55" s="81" t="s">
        <v>184</v>
      </c>
      <c r="G55" s="81" t="s">
        <v>202</v>
      </c>
      <c r="H55" s="111" t="s">
        <v>220</v>
      </c>
      <c r="I55" s="112">
        <v>181</v>
      </c>
      <c r="J55" s="112">
        <f>$I55*'Campaign Total'!$F$44</f>
        <v>162.9</v>
      </c>
      <c r="K55" s="170">
        <f>SUM(AT55:BH55)</f>
        <v>0</v>
      </c>
      <c r="L55" s="171">
        <f>SUM(BI55:BW55)</f>
        <v>0</v>
      </c>
      <c r="N55" s="176"/>
      <c r="O55" s="176"/>
      <c r="P55" s="176"/>
      <c r="Q55" s="176"/>
      <c r="R55" s="172"/>
      <c r="S55" s="172"/>
      <c r="T55" s="176"/>
      <c r="U55" s="176"/>
      <c r="V55" s="176"/>
      <c r="W55" s="176"/>
      <c r="X55" s="176"/>
      <c r="Y55" s="172"/>
      <c r="Z55" s="172"/>
      <c r="AA55" s="176"/>
      <c r="AB55" s="176"/>
      <c r="AC55" s="176"/>
      <c r="AD55" s="176"/>
      <c r="AE55" s="176"/>
      <c r="AF55" s="172"/>
      <c r="AG55" s="172"/>
      <c r="AH55" s="176"/>
      <c r="AI55" s="176"/>
      <c r="AJ55" s="176"/>
      <c r="AK55" s="176"/>
      <c r="AL55" s="176"/>
      <c r="AM55" s="172"/>
      <c r="AN55" s="172"/>
      <c r="AO55" s="176"/>
      <c r="AP55" s="176"/>
      <c r="AQ55" s="176"/>
      <c r="AR55" s="176"/>
      <c r="AT55" s="174">
        <f t="shared" si="13"/>
        <v>0</v>
      </c>
      <c r="AU55" s="174">
        <f t="shared" si="14"/>
        <v>0</v>
      </c>
      <c r="AV55" s="174">
        <f t="shared" si="15"/>
        <v>0</v>
      </c>
      <c r="AW55" s="174">
        <f t="shared" si="16"/>
        <v>0</v>
      </c>
      <c r="AX55" s="174">
        <f t="shared" si="17"/>
        <v>0</v>
      </c>
      <c r="AY55" s="174">
        <f t="shared" si="18"/>
        <v>0</v>
      </c>
      <c r="AZ55" s="174">
        <f t="shared" si="19"/>
        <v>0</v>
      </c>
      <c r="BA55" s="174">
        <f t="shared" si="20"/>
        <v>0</v>
      </c>
      <c r="BB55" s="174">
        <f t="shared" si="21"/>
        <v>0</v>
      </c>
      <c r="BC55" s="174">
        <f t="shared" si="22"/>
        <v>0</v>
      </c>
      <c r="BD55" s="174">
        <f t="shared" si="23"/>
        <v>0</v>
      </c>
      <c r="BE55" s="174">
        <f t="shared" si="24"/>
        <v>0</v>
      </c>
      <c r="BF55" s="174">
        <f t="shared" si="25"/>
        <v>0</v>
      </c>
      <c r="BG55" s="174">
        <f t="shared" si="26"/>
        <v>0</v>
      </c>
      <c r="BH55" s="174">
        <f t="shared" si="27"/>
        <v>0</v>
      </c>
      <c r="BI55" s="174" t="str">
        <f t="shared" si="43"/>
        <v>0</v>
      </c>
      <c r="BJ55" s="174" t="str">
        <f t="shared" si="44"/>
        <v>0</v>
      </c>
      <c r="BK55" s="174" t="str">
        <f t="shared" si="45"/>
        <v>0</v>
      </c>
      <c r="BL55" s="174" t="str">
        <f t="shared" si="46"/>
        <v>0</v>
      </c>
      <c r="BM55" s="174" t="str">
        <f t="shared" si="47"/>
        <v>0</v>
      </c>
      <c r="BN55" s="174" t="str">
        <f t="shared" si="48"/>
        <v>0</v>
      </c>
      <c r="BO55" s="174" t="str">
        <f t="shared" si="49"/>
        <v>0</v>
      </c>
      <c r="BP55" s="174" t="str">
        <f t="shared" si="50"/>
        <v>0</v>
      </c>
      <c r="BQ55" s="174" t="str">
        <f t="shared" si="51"/>
        <v>0</v>
      </c>
      <c r="BR55" s="174" t="str">
        <f t="shared" si="52"/>
        <v>0</v>
      </c>
      <c r="BS55" s="174" t="str">
        <f t="shared" si="53"/>
        <v>0</v>
      </c>
      <c r="BT55" s="174" t="str">
        <f t="shared" si="54"/>
        <v>0</v>
      </c>
      <c r="BU55" s="174" t="str">
        <f t="shared" si="55"/>
        <v>0</v>
      </c>
      <c r="BV55" s="174" t="str">
        <f t="shared" si="56"/>
        <v>0</v>
      </c>
      <c r="BW55" s="174" t="str">
        <f t="shared" si="57"/>
        <v>0</v>
      </c>
      <c r="BY55" s="177"/>
    </row>
    <row r="56" spans="1:77" ht="20.100000000000001" customHeight="1" thickBot="1">
      <c r="A56" s="175"/>
      <c r="B56" s="109" t="s">
        <v>65</v>
      </c>
      <c r="C56" s="109">
        <v>0.4375</v>
      </c>
      <c r="D56" s="223" t="s">
        <v>358</v>
      </c>
      <c r="E56" s="224"/>
      <c r="F56" s="224"/>
      <c r="G56" s="224"/>
      <c r="H56" s="225"/>
      <c r="I56" s="110"/>
      <c r="J56" s="110"/>
      <c r="K56" s="170"/>
      <c r="L56" s="171"/>
      <c r="N56" s="173"/>
      <c r="O56" s="173"/>
      <c r="P56" s="173"/>
      <c r="Q56" s="173"/>
      <c r="R56" s="172"/>
      <c r="S56" s="172"/>
      <c r="T56" s="173"/>
      <c r="U56" s="173"/>
      <c r="V56" s="173"/>
      <c r="W56" s="173"/>
      <c r="X56" s="173"/>
      <c r="Y56" s="172"/>
      <c r="Z56" s="172"/>
      <c r="AA56" s="173"/>
      <c r="AB56" s="173"/>
      <c r="AC56" s="173"/>
      <c r="AD56" s="173"/>
      <c r="AE56" s="173"/>
      <c r="AF56" s="172"/>
      <c r="AG56" s="172"/>
      <c r="AH56" s="173"/>
      <c r="AI56" s="173"/>
      <c r="AJ56" s="173"/>
      <c r="AK56" s="173"/>
      <c r="AL56" s="173"/>
      <c r="AM56" s="172"/>
      <c r="AN56" s="172"/>
      <c r="AO56" s="173"/>
      <c r="AP56" s="173"/>
      <c r="AQ56" s="173"/>
      <c r="AR56" s="173"/>
      <c r="AT56" s="174">
        <f t="shared" si="13"/>
        <v>0</v>
      </c>
      <c r="AU56" s="174">
        <f t="shared" si="14"/>
        <v>0</v>
      </c>
      <c r="AV56" s="174">
        <f t="shared" si="15"/>
        <v>0</v>
      </c>
      <c r="AW56" s="174">
        <f t="shared" si="16"/>
        <v>0</v>
      </c>
      <c r="AX56" s="174">
        <f t="shared" si="17"/>
        <v>0</v>
      </c>
      <c r="AY56" s="174">
        <f t="shared" si="18"/>
        <v>0</v>
      </c>
      <c r="AZ56" s="174">
        <f t="shared" si="19"/>
        <v>0</v>
      </c>
      <c r="BA56" s="174">
        <f t="shared" si="20"/>
        <v>0</v>
      </c>
      <c r="BB56" s="174">
        <f t="shared" si="21"/>
        <v>0</v>
      </c>
      <c r="BC56" s="174">
        <f t="shared" si="22"/>
        <v>0</v>
      </c>
      <c r="BD56" s="174">
        <f t="shared" si="23"/>
        <v>0</v>
      </c>
      <c r="BE56" s="174">
        <f t="shared" si="24"/>
        <v>0</v>
      </c>
      <c r="BF56" s="174">
        <f t="shared" si="25"/>
        <v>0</v>
      </c>
      <c r="BG56" s="174">
        <f t="shared" si="26"/>
        <v>0</v>
      </c>
      <c r="BH56" s="174">
        <f t="shared" si="27"/>
        <v>0</v>
      </c>
      <c r="BI56" s="174" t="str">
        <f t="shared" ref="BI56" si="150">IF(AT56&gt;0,($J56*AT56*$F$14),"0")</f>
        <v>0</v>
      </c>
      <c r="BJ56" s="174" t="str">
        <f t="shared" ref="BJ56" si="151">IF(AU56&gt;0,($J56*AU56*$F$15),"0")</f>
        <v>0</v>
      </c>
      <c r="BK56" s="174" t="str">
        <f t="shared" ref="BK56" si="152">IF(AV56&gt;0,($J56*AV56*$F$16),"0")</f>
        <v>0</v>
      </c>
      <c r="BL56" s="174" t="str">
        <f t="shared" ref="BL56" si="153">IF(AW56&gt;0,($J56*AW56*$F$17),"0")</f>
        <v>0</v>
      </c>
      <c r="BM56" s="174" t="str">
        <f t="shared" ref="BM56" si="154">IF(AX56&gt;0,($J56*AX56*$F$17),"0")</f>
        <v>0</v>
      </c>
      <c r="BN56" s="174" t="str">
        <f t="shared" ref="BN56" si="155">IF(AY56&gt;0,($J56*AY56*$F$19),"0")</f>
        <v>0</v>
      </c>
      <c r="BO56" s="174" t="str">
        <f t="shared" ref="BO56" si="156">IF(AZ56&gt;0,($J56*AZ56*$F$20),"0")</f>
        <v>0</v>
      </c>
      <c r="BP56" s="174" t="str">
        <f t="shared" ref="BP56" si="157">IF(BA56&gt;0,($J56*BA56*$F$21),"0")</f>
        <v>0</v>
      </c>
      <c r="BQ56" s="174" t="str">
        <f t="shared" ref="BQ56" si="158">IF(BB56&gt;0,($J56*BB56*$F$22),"0")</f>
        <v>0</v>
      </c>
      <c r="BR56" s="174" t="str">
        <f t="shared" ref="BR56" si="159">IF(BC56&gt;0,($J56*BC56*$F$23),"0")</f>
        <v>0</v>
      </c>
      <c r="BS56" s="174" t="str">
        <f t="shared" ref="BS56" si="160">IF(BD56&gt;0,($J56*BD56*$F$24),"0")</f>
        <v>0</v>
      </c>
      <c r="BT56" s="174" t="str">
        <f t="shared" ref="BT56" si="161">IF(BE56&gt;0,($J56*BE56*$F$25),"0")</f>
        <v>0</v>
      </c>
      <c r="BU56" s="174" t="str">
        <f t="shared" ref="BU56" si="162">IF(BF56&gt;0,($J56*BF56*$F$26),"0")</f>
        <v>0</v>
      </c>
      <c r="BV56" s="174" t="str">
        <f t="shared" ref="BV56" si="163">IF(BG56&gt;0,($J56*BG56*$F$27),"0")</f>
        <v>0</v>
      </c>
      <c r="BW56" s="174" t="str">
        <f t="shared" ref="BW56" si="164">IF(BH56&gt;0,($J56*BH56*$F$28),"0")</f>
        <v>0</v>
      </c>
      <c r="BY56" s="177"/>
    </row>
    <row r="57" spans="1:77" ht="20.100000000000001" customHeight="1" thickBot="1">
      <c r="A57" s="175"/>
      <c r="B57" s="79" t="s">
        <v>66</v>
      </c>
      <c r="C57" s="79">
        <v>0.4548611111111111</v>
      </c>
      <c r="D57" s="81" t="s">
        <v>149</v>
      </c>
      <c r="E57" s="81" t="s">
        <v>167</v>
      </c>
      <c r="F57" s="81" t="s">
        <v>185</v>
      </c>
      <c r="G57" s="81" t="s">
        <v>203</v>
      </c>
      <c r="H57" s="111" t="s">
        <v>221</v>
      </c>
      <c r="I57" s="112">
        <v>202</v>
      </c>
      <c r="J57" s="112">
        <f>$I57*'Campaign Total'!$F$44</f>
        <v>181.8</v>
      </c>
      <c r="K57" s="170">
        <f>SUM(AT57:BH57)</f>
        <v>0</v>
      </c>
      <c r="L57" s="171">
        <f>SUM(BI57:BW57)</f>
        <v>0</v>
      </c>
      <c r="N57" s="176"/>
      <c r="O57" s="176"/>
      <c r="P57" s="176"/>
      <c r="Q57" s="176"/>
      <c r="R57" s="172"/>
      <c r="S57" s="172"/>
      <c r="T57" s="176"/>
      <c r="U57" s="176"/>
      <c r="V57" s="176"/>
      <c r="W57" s="176"/>
      <c r="X57" s="176"/>
      <c r="Y57" s="172"/>
      <c r="Z57" s="172"/>
      <c r="AA57" s="176"/>
      <c r="AB57" s="176"/>
      <c r="AC57" s="176"/>
      <c r="AD57" s="176"/>
      <c r="AE57" s="176"/>
      <c r="AF57" s="172"/>
      <c r="AG57" s="172"/>
      <c r="AH57" s="176"/>
      <c r="AI57" s="176"/>
      <c r="AJ57" s="176"/>
      <c r="AK57" s="176"/>
      <c r="AL57" s="176"/>
      <c r="AM57" s="172"/>
      <c r="AN57" s="172"/>
      <c r="AO57" s="176"/>
      <c r="AP57" s="176"/>
      <c r="AQ57" s="176"/>
      <c r="AR57" s="176"/>
      <c r="AT57" s="174">
        <f t="shared" si="13"/>
        <v>0</v>
      </c>
      <c r="AU57" s="174">
        <f t="shared" si="14"/>
        <v>0</v>
      </c>
      <c r="AV57" s="174">
        <f t="shared" si="15"/>
        <v>0</v>
      </c>
      <c r="AW57" s="174">
        <f t="shared" si="16"/>
        <v>0</v>
      </c>
      <c r="AX57" s="174">
        <f t="shared" si="17"/>
        <v>0</v>
      </c>
      <c r="AY57" s="174">
        <f t="shared" si="18"/>
        <v>0</v>
      </c>
      <c r="AZ57" s="174">
        <f t="shared" si="19"/>
        <v>0</v>
      </c>
      <c r="BA57" s="174">
        <f t="shared" si="20"/>
        <v>0</v>
      </c>
      <c r="BB57" s="174">
        <f t="shared" si="21"/>
        <v>0</v>
      </c>
      <c r="BC57" s="174">
        <f t="shared" si="22"/>
        <v>0</v>
      </c>
      <c r="BD57" s="174">
        <f t="shared" si="23"/>
        <v>0</v>
      </c>
      <c r="BE57" s="174">
        <f t="shared" si="24"/>
        <v>0</v>
      </c>
      <c r="BF57" s="174">
        <f t="shared" si="25"/>
        <v>0</v>
      </c>
      <c r="BG57" s="174">
        <f t="shared" si="26"/>
        <v>0</v>
      </c>
      <c r="BH57" s="174">
        <f t="shared" si="27"/>
        <v>0</v>
      </c>
      <c r="BI57" s="174" t="str">
        <f t="shared" si="43"/>
        <v>0</v>
      </c>
      <c r="BJ57" s="174" t="str">
        <f t="shared" si="44"/>
        <v>0</v>
      </c>
      <c r="BK57" s="174" t="str">
        <f t="shared" si="45"/>
        <v>0</v>
      </c>
      <c r="BL57" s="174" t="str">
        <f t="shared" si="46"/>
        <v>0</v>
      </c>
      <c r="BM57" s="174" t="str">
        <f t="shared" si="47"/>
        <v>0</v>
      </c>
      <c r="BN57" s="174" t="str">
        <f t="shared" si="48"/>
        <v>0</v>
      </c>
      <c r="BO57" s="174" t="str">
        <f t="shared" si="49"/>
        <v>0</v>
      </c>
      <c r="BP57" s="174" t="str">
        <f t="shared" si="50"/>
        <v>0</v>
      </c>
      <c r="BQ57" s="174" t="str">
        <f t="shared" si="51"/>
        <v>0</v>
      </c>
      <c r="BR57" s="174" t="str">
        <f t="shared" si="52"/>
        <v>0</v>
      </c>
      <c r="BS57" s="174" t="str">
        <f t="shared" si="53"/>
        <v>0</v>
      </c>
      <c r="BT57" s="174" t="str">
        <f t="shared" si="54"/>
        <v>0</v>
      </c>
      <c r="BU57" s="174" t="str">
        <f t="shared" si="55"/>
        <v>0</v>
      </c>
      <c r="BV57" s="174" t="str">
        <f t="shared" si="56"/>
        <v>0</v>
      </c>
      <c r="BW57" s="174" t="str">
        <f t="shared" si="57"/>
        <v>0</v>
      </c>
      <c r="BY57" s="177"/>
    </row>
    <row r="58" spans="1:77" ht="20.100000000000001" customHeight="1" thickBot="1">
      <c r="A58" s="175"/>
      <c r="B58" s="109" t="s">
        <v>65</v>
      </c>
      <c r="C58" s="109">
        <v>0.45833333333333331</v>
      </c>
      <c r="D58" s="223" t="s">
        <v>358</v>
      </c>
      <c r="E58" s="224"/>
      <c r="F58" s="224"/>
      <c r="G58" s="224"/>
      <c r="H58" s="225"/>
      <c r="I58" s="206"/>
      <c r="J58" s="110"/>
      <c r="K58" s="170"/>
      <c r="L58" s="171"/>
      <c r="N58" s="173"/>
      <c r="O58" s="173"/>
      <c r="P58" s="173"/>
      <c r="Q58" s="173"/>
      <c r="R58" s="172"/>
      <c r="S58" s="172"/>
      <c r="T58" s="173"/>
      <c r="U58" s="173"/>
      <c r="V58" s="173"/>
      <c r="W58" s="173"/>
      <c r="X58" s="173"/>
      <c r="Y58" s="172"/>
      <c r="Z58" s="172"/>
      <c r="AA58" s="173"/>
      <c r="AB58" s="173"/>
      <c r="AC58" s="173"/>
      <c r="AD58" s="173"/>
      <c r="AE58" s="173"/>
      <c r="AF58" s="172"/>
      <c r="AG58" s="172"/>
      <c r="AH58" s="173"/>
      <c r="AI58" s="173"/>
      <c r="AJ58" s="173"/>
      <c r="AK58" s="173"/>
      <c r="AL58" s="173"/>
      <c r="AM58" s="172"/>
      <c r="AN58" s="172"/>
      <c r="AO58" s="173"/>
      <c r="AP58" s="173"/>
      <c r="AQ58" s="173"/>
      <c r="AR58" s="173"/>
      <c r="AT58" s="174">
        <f t="shared" si="13"/>
        <v>0</v>
      </c>
      <c r="AU58" s="174">
        <f t="shared" si="14"/>
        <v>0</v>
      </c>
      <c r="AV58" s="174">
        <f t="shared" si="15"/>
        <v>0</v>
      </c>
      <c r="AW58" s="174">
        <f t="shared" si="16"/>
        <v>0</v>
      </c>
      <c r="AX58" s="174">
        <f t="shared" si="17"/>
        <v>0</v>
      </c>
      <c r="AY58" s="174">
        <f t="shared" si="18"/>
        <v>0</v>
      </c>
      <c r="AZ58" s="174">
        <f t="shared" si="19"/>
        <v>0</v>
      </c>
      <c r="BA58" s="174">
        <f t="shared" si="20"/>
        <v>0</v>
      </c>
      <c r="BB58" s="174">
        <f t="shared" si="21"/>
        <v>0</v>
      </c>
      <c r="BC58" s="174">
        <f t="shared" si="22"/>
        <v>0</v>
      </c>
      <c r="BD58" s="174">
        <f t="shared" si="23"/>
        <v>0</v>
      </c>
      <c r="BE58" s="174">
        <f t="shared" si="24"/>
        <v>0</v>
      </c>
      <c r="BF58" s="174">
        <f t="shared" si="25"/>
        <v>0</v>
      </c>
      <c r="BG58" s="174">
        <f t="shared" si="26"/>
        <v>0</v>
      </c>
      <c r="BH58" s="174">
        <f t="shared" si="27"/>
        <v>0</v>
      </c>
      <c r="BI58" s="174" t="str">
        <f t="shared" si="43"/>
        <v>0</v>
      </c>
      <c r="BJ58" s="174" t="str">
        <f t="shared" si="44"/>
        <v>0</v>
      </c>
      <c r="BK58" s="174" t="str">
        <f t="shared" si="45"/>
        <v>0</v>
      </c>
      <c r="BL58" s="174" t="str">
        <f t="shared" si="46"/>
        <v>0</v>
      </c>
      <c r="BM58" s="174" t="str">
        <f t="shared" si="47"/>
        <v>0</v>
      </c>
      <c r="BN58" s="174" t="str">
        <f t="shared" si="48"/>
        <v>0</v>
      </c>
      <c r="BO58" s="174" t="str">
        <f t="shared" si="49"/>
        <v>0</v>
      </c>
      <c r="BP58" s="174" t="str">
        <f t="shared" si="50"/>
        <v>0</v>
      </c>
      <c r="BQ58" s="174" t="str">
        <f t="shared" si="51"/>
        <v>0</v>
      </c>
      <c r="BR58" s="174" t="str">
        <f t="shared" si="52"/>
        <v>0</v>
      </c>
      <c r="BS58" s="174" t="str">
        <f t="shared" si="53"/>
        <v>0</v>
      </c>
      <c r="BT58" s="174" t="str">
        <f t="shared" si="54"/>
        <v>0</v>
      </c>
      <c r="BU58" s="174" t="str">
        <f t="shared" si="55"/>
        <v>0</v>
      </c>
      <c r="BV58" s="174" t="str">
        <f t="shared" si="56"/>
        <v>0</v>
      </c>
      <c r="BW58" s="174" t="str">
        <f t="shared" si="57"/>
        <v>0</v>
      </c>
      <c r="BY58" s="177"/>
    </row>
    <row r="59" spans="1:77" ht="20.100000000000001" customHeight="1" thickBot="1">
      <c r="A59" s="175"/>
      <c r="B59" s="79" t="s">
        <v>66</v>
      </c>
      <c r="C59" s="113">
        <v>0.47222222222222227</v>
      </c>
      <c r="D59" s="81" t="s">
        <v>150</v>
      </c>
      <c r="E59" s="81" t="s">
        <v>168</v>
      </c>
      <c r="F59" s="81" t="s">
        <v>186</v>
      </c>
      <c r="G59" s="81" t="s">
        <v>204</v>
      </c>
      <c r="H59" s="111" t="s">
        <v>222</v>
      </c>
      <c r="I59" s="112">
        <v>201</v>
      </c>
      <c r="J59" s="112">
        <f>$I59*'Campaign Total'!$F$44</f>
        <v>180.9</v>
      </c>
      <c r="K59" s="170">
        <f>SUM(AT59:BH59)</f>
        <v>0</v>
      </c>
      <c r="L59" s="171">
        <f>SUM(BI59:BW59)</f>
        <v>0</v>
      </c>
      <c r="N59" s="176"/>
      <c r="O59" s="176"/>
      <c r="P59" s="176"/>
      <c r="Q59" s="176"/>
      <c r="R59" s="172"/>
      <c r="S59" s="172"/>
      <c r="T59" s="176"/>
      <c r="U59" s="176"/>
      <c r="V59" s="176"/>
      <c r="W59" s="176"/>
      <c r="X59" s="176"/>
      <c r="Y59" s="172"/>
      <c r="Z59" s="172"/>
      <c r="AA59" s="176"/>
      <c r="AB59" s="176"/>
      <c r="AC59" s="176"/>
      <c r="AD59" s="176"/>
      <c r="AE59" s="176"/>
      <c r="AF59" s="172"/>
      <c r="AG59" s="172"/>
      <c r="AH59" s="176"/>
      <c r="AI59" s="176"/>
      <c r="AJ59" s="176"/>
      <c r="AK59" s="176"/>
      <c r="AL59" s="176"/>
      <c r="AM59" s="172"/>
      <c r="AN59" s="172"/>
      <c r="AO59" s="176"/>
      <c r="AP59" s="176"/>
      <c r="AQ59" s="176"/>
      <c r="AR59" s="176"/>
      <c r="AT59" s="174">
        <f t="shared" si="13"/>
        <v>0</v>
      </c>
      <c r="AU59" s="174">
        <f t="shared" si="14"/>
        <v>0</v>
      </c>
      <c r="AV59" s="174">
        <f t="shared" si="15"/>
        <v>0</v>
      </c>
      <c r="AW59" s="174">
        <f t="shared" si="16"/>
        <v>0</v>
      </c>
      <c r="AX59" s="174">
        <f t="shared" si="17"/>
        <v>0</v>
      </c>
      <c r="AY59" s="174">
        <f t="shared" si="18"/>
        <v>0</v>
      </c>
      <c r="AZ59" s="174">
        <f t="shared" si="19"/>
        <v>0</v>
      </c>
      <c r="BA59" s="174">
        <f t="shared" si="20"/>
        <v>0</v>
      </c>
      <c r="BB59" s="174">
        <f t="shared" si="21"/>
        <v>0</v>
      </c>
      <c r="BC59" s="174">
        <f t="shared" si="22"/>
        <v>0</v>
      </c>
      <c r="BD59" s="174">
        <f t="shared" si="23"/>
        <v>0</v>
      </c>
      <c r="BE59" s="174">
        <f t="shared" si="24"/>
        <v>0</v>
      </c>
      <c r="BF59" s="174">
        <f t="shared" si="25"/>
        <v>0</v>
      </c>
      <c r="BG59" s="174">
        <f t="shared" si="26"/>
        <v>0</v>
      </c>
      <c r="BH59" s="174">
        <f t="shared" si="27"/>
        <v>0</v>
      </c>
      <c r="BI59" s="174" t="str">
        <f t="shared" si="43"/>
        <v>0</v>
      </c>
      <c r="BJ59" s="174" t="str">
        <f t="shared" si="44"/>
        <v>0</v>
      </c>
      <c r="BK59" s="174" t="str">
        <f t="shared" si="45"/>
        <v>0</v>
      </c>
      <c r="BL59" s="174" t="str">
        <f t="shared" si="46"/>
        <v>0</v>
      </c>
      <c r="BM59" s="174" t="str">
        <f t="shared" si="47"/>
        <v>0</v>
      </c>
      <c r="BN59" s="174" t="str">
        <f t="shared" si="48"/>
        <v>0</v>
      </c>
      <c r="BO59" s="174" t="str">
        <f t="shared" si="49"/>
        <v>0</v>
      </c>
      <c r="BP59" s="174" t="str">
        <f t="shared" si="50"/>
        <v>0</v>
      </c>
      <c r="BQ59" s="174" t="str">
        <f t="shared" si="51"/>
        <v>0</v>
      </c>
      <c r="BR59" s="174" t="str">
        <f t="shared" si="52"/>
        <v>0</v>
      </c>
      <c r="BS59" s="174" t="str">
        <f t="shared" si="53"/>
        <v>0</v>
      </c>
      <c r="BT59" s="174" t="str">
        <f t="shared" si="54"/>
        <v>0</v>
      </c>
      <c r="BU59" s="174" t="str">
        <f t="shared" si="55"/>
        <v>0</v>
      </c>
      <c r="BV59" s="174" t="str">
        <f t="shared" si="56"/>
        <v>0</v>
      </c>
      <c r="BW59" s="174" t="str">
        <f t="shared" si="57"/>
        <v>0</v>
      </c>
      <c r="BY59" s="177"/>
    </row>
    <row r="60" spans="1:77" ht="20.100000000000001" customHeight="1" thickBot="1">
      <c r="A60" s="175"/>
      <c r="B60" s="78" t="s">
        <v>65</v>
      </c>
      <c r="C60" s="78">
        <v>0.47569444444444442</v>
      </c>
      <c r="D60" s="223" t="s">
        <v>358</v>
      </c>
      <c r="E60" s="224"/>
      <c r="F60" s="224"/>
      <c r="G60" s="224"/>
      <c r="H60" s="225"/>
      <c r="I60" s="110"/>
      <c r="J60" s="110"/>
      <c r="K60" s="170"/>
      <c r="L60" s="171"/>
      <c r="N60" s="173"/>
      <c r="O60" s="173"/>
      <c r="P60" s="173"/>
      <c r="Q60" s="173"/>
      <c r="R60" s="172"/>
      <c r="S60" s="172"/>
      <c r="T60" s="173"/>
      <c r="U60" s="173"/>
      <c r="V60" s="173"/>
      <c r="W60" s="173"/>
      <c r="X60" s="173"/>
      <c r="Y60" s="172"/>
      <c r="Z60" s="172"/>
      <c r="AA60" s="173"/>
      <c r="AB60" s="173"/>
      <c r="AC60" s="173"/>
      <c r="AD60" s="173"/>
      <c r="AE60" s="173"/>
      <c r="AF60" s="172"/>
      <c r="AG60" s="172"/>
      <c r="AH60" s="173"/>
      <c r="AI60" s="173"/>
      <c r="AJ60" s="173"/>
      <c r="AK60" s="173"/>
      <c r="AL60" s="173"/>
      <c r="AM60" s="172"/>
      <c r="AN60" s="172"/>
      <c r="AO60" s="173"/>
      <c r="AP60" s="173"/>
      <c r="AQ60" s="173"/>
      <c r="AR60" s="173"/>
      <c r="AT60" s="174">
        <f t="shared" si="13"/>
        <v>0</v>
      </c>
      <c r="AU60" s="174">
        <f t="shared" si="14"/>
        <v>0</v>
      </c>
      <c r="AV60" s="174">
        <f t="shared" si="15"/>
        <v>0</v>
      </c>
      <c r="AW60" s="174">
        <f t="shared" si="16"/>
        <v>0</v>
      </c>
      <c r="AX60" s="174">
        <f t="shared" si="17"/>
        <v>0</v>
      </c>
      <c r="AY60" s="174">
        <f t="shared" si="18"/>
        <v>0</v>
      </c>
      <c r="AZ60" s="174">
        <f t="shared" si="19"/>
        <v>0</v>
      </c>
      <c r="BA60" s="174">
        <f t="shared" si="20"/>
        <v>0</v>
      </c>
      <c r="BB60" s="174">
        <f t="shared" si="21"/>
        <v>0</v>
      </c>
      <c r="BC60" s="174">
        <f t="shared" si="22"/>
        <v>0</v>
      </c>
      <c r="BD60" s="174">
        <f t="shared" si="23"/>
        <v>0</v>
      </c>
      <c r="BE60" s="174">
        <f t="shared" si="24"/>
        <v>0</v>
      </c>
      <c r="BF60" s="174">
        <f t="shared" si="25"/>
        <v>0</v>
      </c>
      <c r="BG60" s="174">
        <f t="shared" si="26"/>
        <v>0</v>
      </c>
      <c r="BH60" s="174">
        <f t="shared" si="27"/>
        <v>0</v>
      </c>
      <c r="BI60" s="174" t="str">
        <f t="shared" si="43"/>
        <v>0</v>
      </c>
      <c r="BJ60" s="174" t="str">
        <f t="shared" si="44"/>
        <v>0</v>
      </c>
      <c r="BK60" s="174" t="str">
        <f t="shared" si="45"/>
        <v>0</v>
      </c>
      <c r="BL60" s="174" t="str">
        <f t="shared" si="46"/>
        <v>0</v>
      </c>
      <c r="BM60" s="174" t="str">
        <f t="shared" si="47"/>
        <v>0</v>
      </c>
      <c r="BN60" s="174" t="str">
        <f t="shared" si="48"/>
        <v>0</v>
      </c>
      <c r="BO60" s="174" t="str">
        <f t="shared" si="49"/>
        <v>0</v>
      </c>
      <c r="BP60" s="174" t="str">
        <f t="shared" si="50"/>
        <v>0</v>
      </c>
      <c r="BQ60" s="174" t="str">
        <f t="shared" si="51"/>
        <v>0</v>
      </c>
      <c r="BR60" s="174" t="str">
        <f t="shared" si="52"/>
        <v>0</v>
      </c>
      <c r="BS60" s="174" t="str">
        <f t="shared" si="53"/>
        <v>0</v>
      </c>
      <c r="BT60" s="174" t="str">
        <f t="shared" si="54"/>
        <v>0</v>
      </c>
      <c r="BU60" s="174" t="str">
        <f t="shared" si="55"/>
        <v>0</v>
      </c>
      <c r="BV60" s="174" t="str">
        <f t="shared" si="56"/>
        <v>0</v>
      </c>
      <c r="BW60" s="174" t="str">
        <f t="shared" si="57"/>
        <v>0</v>
      </c>
      <c r="BY60" s="177"/>
    </row>
    <row r="61" spans="1:77" ht="20.100000000000001" customHeight="1" thickBot="1">
      <c r="A61" s="175"/>
      <c r="B61" s="78" t="s">
        <v>65</v>
      </c>
      <c r="C61" s="78">
        <v>0.47916666666666669</v>
      </c>
      <c r="D61" s="229" t="s">
        <v>144</v>
      </c>
      <c r="E61" s="230"/>
      <c r="F61" s="230"/>
      <c r="G61" s="230"/>
      <c r="H61" s="231"/>
      <c r="I61" s="110"/>
      <c r="J61" s="110"/>
      <c r="K61" s="170"/>
      <c r="L61" s="171"/>
      <c r="N61" s="173"/>
      <c r="O61" s="173"/>
      <c r="P61" s="173"/>
      <c r="Q61" s="173"/>
      <c r="R61" s="172"/>
      <c r="S61" s="172"/>
      <c r="T61" s="173"/>
      <c r="U61" s="173"/>
      <c r="V61" s="173"/>
      <c r="W61" s="173"/>
      <c r="X61" s="173"/>
      <c r="Y61" s="172"/>
      <c r="Z61" s="172"/>
      <c r="AA61" s="173"/>
      <c r="AB61" s="173"/>
      <c r="AC61" s="173"/>
      <c r="AD61" s="173"/>
      <c r="AE61" s="173"/>
      <c r="AF61" s="172"/>
      <c r="AG61" s="172"/>
      <c r="AH61" s="173"/>
      <c r="AI61" s="173"/>
      <c r="AJ61" s="173"/>
      <c r="AK61" s="173"/>
      <c r="AL61" s="173"/>
      <c r="AM61" s="172"/>
      <c r="AN61" s="172"/>
      <c r="AO61" s="173"/>
      <c r="AP61" s="173"/>
      <c r="AQ61" s="173"/>
      <c r="AR61" s="173"/>
      <c r="AT61" s="174">
        <f t="shared" si="13"/>
        <v>0</v>
      </c>
      <c r="AU61" s="174">
        <f t="shared" si="14"/>
        <v>0</v>
      </c>
      <c r="AV61" s="174">
        <f t="shared" si="15"/>
        <v>0</v>
      </c>
      <c r="AW61" s="174">
        <f t="shared" si="16"/>
        <v>0</v>
      </c>
      <c r="AX61" s="174">
        <f t="shared" si="17"/>
        <v>0</v>
      </c>
      <c r="AY61" s="174">
        <f t="shared" si="18"/>
        <v>0</v>
      </c>
      <c r="AZ61" s="174">
        <f t="shared" si="19"/>
        <v>0</v>
      </c>
      <c r="BA61" s="174">
        <f t="shared" si="20"/>
        <v>0</v>
      </c>
      <c r="BB61" s="174">
        <f t="shared" si="21"/>
        <v>0</v>
      </c>
      <c r="BC61" s="174">
        <f t="shared" si="22"/>
        <v>0</v>
      </c>
      <c r="BD61" s="174">
        <f t="shared" si="23"/>
        <v>0</v>
      </c>
      <c r="BE61" s="174">
        <f t="shared" si="24"/>
        <v>0</v>
      </c>
      <c r="BF61" s="174">
        <f t="shared" si="25"/>
        <v>0</v>
      </c>
      <c r="BG61" s="174">
        <f t="shared" si="26"/>
        <v>0</v>
      </c>
      <c r="BH61" s="174">
        <f t="shared" si="27"/>
        <v>0</v>
      </c>
      <c r="BI61" s="174" t="str">
        <f t="shared" si="43"/>
        <v>0</v>
      </c>
      <c r="BJ61" s="174" t="str">
        <f t="shared" si="44"/>
        <v>0</v>
      </c>
      <c r="BK61" s="174" t="str">
        <f t="shared" si="45"/>
        <v>0</v>
      </c>
      <c r="BL61" s="174" t="str">
        <f t="shared" si="46"/>
        <v>0</v>
      </c>
      <c r="BM61" s="174" t="str">
        <f t="shared" si="47"/>
        <v>0</v>
      </c>
      <c r="BN61" s="174" t="str">
        <f t="shared" si="48"/>
        <v>0</v>
      </c>
      <c r="BO61" s="174" t="str">
        <f t="shared" si="49"/>
        <v>0</v>
      </c>
      <c r="BP61" s="174" t="str">
        <f t="shared" si="50"/>
        <v>0</v>
      </c>
      <c r="BQ61" s="174" t="str">
        <f t="shared" si="51"/>
        <v>0</v>
      </c>
      <c r="BR61" s="174" t="str">
        <f t="shared" si="52"/>
        <v>0</v>
      </c>
      <c r="BS61" s="174" t="str">
        <f t="shared" si="53"/>
        <v>0</v>
      </c>
      <c r="BT61" s="174" t="str">
        <f t="shared" si="54"/>
        <v>0</v>
      </c>
      <c r="BU61" s="174" t="str">
        <f t="shared" si="55"/>
        <v>0</v>
      </c>
      <c r="BV61" s="174" t="str">
        <f t="shared" si="56"/>
        <v>0</v>
      </c>
      <c r="BW61" s="174" t="str">
        <f t="shared" si="57"/>
        <v>0</v>
      </c>
      <c r="BY61" s="177"/>
    </row>
    <row r="62" spans="1:77" ht="20.100000000000001" customHeight="1" thickBot="1">
      <c r="A62" s="175"/>
      <c r="B62" s="78" t="s">
        <v>65</v>
      </c>
      <c r="C62" s="78">
        <v>0.48958333333333331</v>
      </c>
      <c r="D62" s="229" t="s">
        <v>81</v>
      </c>
      <c r="E62" s="230"/>
      <c r="F62" s="230"/>
      <c r="G62" s="230"/>
      <c r="H62" s="231"/>
      <c r="I62" s="110"/>
      <c r="J62" s="110"/>
      <c r="K62" s="170"/>
      <c r="L62" s="171"/>
      <c r="N62" s="173"/>
      <c r="O62" s="173"/>
      <c r="P62" s="173"/>
      <c r="Q62" s="173"/>
      <c r="R62" s="172"/>
      <c r="S62" s="172"/>
      <c r="T62" s="173"/>
      <c r="U62" s="173"/>
      <c r="V62" s="173"/>
      <c r="W62" s="173"/>
      <c r="X62" s="173"/>
      <c r="Y62" s="172"/>
      <c r="Z62" s="172"/>
      <c r="AA62" s="173"/>
      <c r="AB62" s="173"/>
      <c r="AC62" s="173"/>
      <c r="AD62" s="173"/>
      <c r="AE62" s="173"/>
      <c r="AF62" s="172"/>
      <c r="AG62" s="172"/>
      <c r="AH62" s="173"/>
      <c r="AI62" s="173"/>
      <c r="AJ62" s="173"/>
      <c r="AK62" s="173"/>
      <c r="AL62" s="173"/>
      <c r="AM62" s="172"/>
      <c r="AN62" s="172"/>
      <c r="AO62" s="173"/>
      <c r="AP62" s="173"/>
      <c r="AQ62" s="173"/>
      <c r="AR62" s="173"/>
      <c r="AT62" s="174">
        <f t="shared" si="13"/>
        <v>0</v>
      </c>
      <c r="AU62" s="174">
        <f t="shared" si="14"/>
        <v>0</v>
      </c>
      <c r="AV62" s="174">
        <f t="shared" si="15"/>
        <v>0</v>
      </c>
      <c r="AW62" s="174">
        <f t="shared" si="16"/>
        <v>0</v>
      </c>
      <c r="AX62" s="174">
        <f t="shared" si="17"/>
        <v>0</v>
      </c>
      <c r="AY62" s="174">
        <f t="shared" si="18"/>
        <v>0</v>
      </c>
      <c r="AZ62" s="174">
        <f t="shared" si="19"/>
        <v>0</v>
      </c>
      <c r="BA62" s="174">
        <f t="shared" si="20"/>
        <v>0</v>
      </c>
      <c r="BB62" s="174">
        <f t="shared" si="21"/>
        <v>0</v>
      </c>
      <c r="BC62" s="174">
        <f t="shared" si="22"/>
        <v>0</v>
      </c>
      <c r="BD62" s="174">
        <f t="shared" si="23"/>
        <v>0</v>
      </c>
      <c r="BE62" s="174">
        <f t="shared" si="24"/>
        <v>0</v>
      </c>
      <c r="BF62" s="174">
        <f t="shared" si="25"/>
        <v>0</v>
      </c>
      <c r="BG62" s="174">
        <f t="shared" si="26"/>
        <v>0</v>
      </c>
      <c r="BH62" s="174">
        <f t="shared" si="27"/>
        <v>0</v>
      </c>
      <c r="BI62" s="174" t="str">
        <f t="shared" ref="BI62" si="165">IF(AT62&gt;0,($J62*AT62*$F$14),"0")</f>
        <v>0</v>
      </c>
      <c r="BJ62" s="174" t="str">
        <f t="shared" ref="BJ62" si="166">IF(AU62&gt;0,($J62*AU62*$F$15),"0")</f>
        <v>0</v>
      </c>
      <c r="BK62" s="174" t="str">
        <f t="shared" ref="BK62" si="167">IF(AV62&gt;0,($J62*AV62*$F$16),"0")</f>
        <v>0</v>
      </c>
      <c r="BL62" s="174" t="str">
        <f t="shared" ref="BL62" si="168">IF(AW62&gt;0,($J62*AW62*$F$17),"0")</f>
        <v>0</v>
      </c>
      <c r="BM62" s="174" t="str">
        <f t="shared" ref="BM62" si="169">IF(AX62&gt;0,($J62*AX62*$F$17),"0")</f>
        <v>0</v>
      </c>
      <c r="BN62" s="174" t="str">
        <f t="shared" ref="BN62" si="170">IF(AY62&gt;0,($J62*AY62*$F$19),"0")</f>
        <v>0</v>
      </c>
      <c r="BO62" s="174" t="str">
        <f t="shared" ref="BO62" si="171">IF(AZ62&gt;0,($J62*AZ62*$F$20),"0")</f>
        <v>0</v>
      </c>
      <c r="BP62" s="174" t="str">
        <f t="shared" ref="BP62" si="172">IF(BA62&gt;0,($J62*BA62*$F$21),"0")</f>
        <v>0</v>
      </c>
      <c r="BQ62" s="174" t="str">
        <f t="shared" ref="BQ62" si="173">IF(BB62&gt;0,($J62*BB62*$F$22),"0")</f>
        <v>0</v>
      </c>
      <c r="BR62" s="174" t="str">
        <f t="shared" ref="BR62" si="174">IF(BC62&gt;0,($J62*BC62*$F$23),"0")</f>
        <v>0</v>
      </c>
      <c r="BS62" s="174" t="str">
        <f t="shared" ref="BS62" si="175">IF(BD62&gt;0,($J62*BD62*$F$24),"0")</f>
        <v>0</v>
      </c>
      <c r="BT62" s="174" t="str">
        <f t="shared" ref="BT62" si="176">IF(BE62&gt;0,($J62*BE62*$F$25),"0")</f>
        <v>0</v>
      </c>
      <c r="BU62" s="174" t="str">
        <f t="shared" ref="BU62" si="177">IF(BF62&gt;0,($J62*BF62*$F$26),"0")</f>
        <v>0</v>
      </c>
      <c r="BV62" s="174" t="str">
        <f t="shared" ref="BV62" si="178">IF(BG62&gt;0,($J62*BG62*$F$27),"0")</f>
        <v>0</v>
      </c>
      <c r="BW62" s="174" t="str">
        <f t="shared" ref="BW62" si="179">IF(BH62&gt;0,($J62*BH62*$F$28),"0")</f>
        <v>0</v>
      </c>
      <c r="BY62" s="177"/>
    </row>
    <row r="63" spans="1:77" ht="20.100000000000001" customHeight="1" thickBot="1">
      <c r="A63" s="175"/>
      <c r="B63" s="79" t="s">
        <v>66</v>
      </c>
      <c r="C63" s="79">
        <v>0.50347222222222221</v>
      </c>
      <c r="D63" s="81" t="s">
        <v>318</v>
      </c>
      <c r="E63" s="81" t="s">
        <v>319</v>
      </c>
      <c r="F63" s="81" t="s">
        <v>320</v>
      </c>
      <c r="G63" s="81" t="s">
        <v>321</v>
      </c>
      <c r="H63" s="81" t="s">
        <v>322</v>
      </c>
      <c r="I63" s="112">
        <v>110</v>
      </c>
      <c r="J63" s="112">
        <f>$I63*'Campaign Total'!$F$44</f>
        <v>99</v>
      </c>
      <c r="K63" s="170">
        <f>SUM(AT63:BH63)</f>
        <v>0</v>
      </c>
      <c r="L63" s="171">
        <f>SUM(BI63:BW63)</f>
        <v>0</v>
      </c>
      <c r="N63" s="176"/>
      <c r="O63" s="176"/>
      <c r="P63" s="176"/>
      <c r="Q63" s="176"/>
      <c r="R63" s="172"/>
      <c r="S63" s="172"/>
      <c r="T63" s="176"/>
      <c r="U63" s="176"/>
      <c r="V63" s="176"/>
      <c r="W63" s="176"/>
      <c r="X63" s="176"/>
      <c r="Y63" s="172"/>
      <c r="Z63" s="172"/>
      <c r="AA63" s="176"/>
      <c r="AB63" s="176"/>
      <c r="AC63" s="176"/>
      <c r="AD63" s="176"/>
      <c r="AE63" s="176"/>
      <c r="AF63" s="172"/>
      <c r="AG63" s="172"/>
      <c r="AH63" s="176"/>
      <c r="AI63" s="176"/>
      <c r="AJ63" s="176"/>
      <c r="AK63" s="176"/>
      <c r="AL63" s="176"/>
      <c r="AM63" s="172"/>
      <c r="AN63" s="172"/>
      <c r="AO63" s="176"/>
      <c r="AP63" s="176"/>
      <c r="AQ63" s="176"/>
      <c r="AR63" s="176"/>
      <c r="AT63" s="174">
        <f t="shared" si="13"/>
        <v>0</v>
      </c>
      <c r="AU63" s="174">
        <f t="shared" si="14"/>
        <v>0</v>
      </c>
      <c r="AV63" s="174">
        <f t="shared" si="15"/>
        <v>0</v>
      </c>
      <c r="AW63" s="174">
        <f t="shared" si="16"/>
        <v>0</v>
      </c>
      <c r="AX63" s="174">
        <f t="shared" si="17"/>
        <v>0</v>
      </c>
      <c r="AY63" s="174">
        <f t="shared" si="18"/>
        <v>0</v>
      </c>
      <c r="AZ63" s="174">
        <f t="shared" si="19"/>
        <v>0</v>
      </c>
      <c r="BA63" s="174">
        <f t="shared" si="20"/>
        <v>0</v>
      </c>
      <c r="BB63" s="174">
        <f t="shared" si="21"/>
        <v>0</v>
      </c>
      <c r="BC63" s="174">
        <f t="shared" si="22"/>
        <v>0</v>
      </c>
      <c r="BD63" s="174">
        <f t="shared" si="23"/>
        <v>0</v>
      </c>
      <c r="BE63" s="174">
        <f t="shared" si="24"/>
        <v>0</v>
      </c>
      <c r="BF63" s="174">
        <f t="shared" si="25"/>
        <v>0</v>
      </c>
      <c r="BG63" s="174">
        <f t="shared" si="26"/>
        <v>0</v>
      </c>
      <c r="BH63" s="174">
        <f t="shared" si="27"/>
        <v>0</v>
      </c>
      <c r="BI63" s="174" t="str">
        <f t="shared" si="43"/>
        <v>0</v>
      </c>
      <c r="BJ63" s="174" t="str">
        <f t="shared" si="44"/>
        <v>0</v>
      </c>
      <c r="BK63" s="174" t="str">
        <f t="shared" si="45"/>
        <v>0</v>
      </c>
      <c r="BL63" s="174" t="str">
        <f t="shared" si="46"/>
        <v>0</v>
      </c>
      <c r="BM63" s="174" t="str">
        <f t="shared" si="47"/>
        <v>0</v>
      </c>
      <c r="BN63" s="174" t="str">
        <f t="shared" si="48"/>
        <v>0</v>
      </c>
      <c r="BO63" s="174" t="str">
        <f t="shared" si="49"/>
        <v>0</v>
      </c>
      <c r="BP63" s="174" t="str">
        <f t="shared" si="50"/>
        <v>0</v>
      </c>
      <c r="BQ63" s="174" t="str">
        <f t="shared" si="51"/>
        <v>0</v>
      </c>
      <c r="BR63" s="174" t="str">
        <f t="shared" si="52"/>
        <v>0</v>
      </c>
      <c r="BS63" s="174" t="str">
        <f t="shared" si="53"/>
        <v>0</v>
      </c>
      <c r="BT63" s="174" t="str">
        <f t="shared" si="54"/>
        <v>0</v>
      </c>
      <c r="BU63" s="174" t="str">
        <f t="shared" si="55"/>
        <v>0</v>
      </c>
      <c r="BV63" s="174" t="str">
        <f t="shared" si="56"/>
        <v>0</v>
      </c>
      <c r="BW63" s="174" t="str">
        <f t="shared" si="57"/>
        <v>0</v>
      </c>
      <c r="BY63" s="177"/>
    </row>
    <row r="64" spans="1:77" ht="20.100000000000001" customHeight="1" thickBot="1">
      <c r="A64" s="175"/>
      <c r="B64" s="78" t="s">
        <v>65</v>
      </c>
      <c r="C64" s="78">
        <v>0.50694444444444442</v>
      </c>
      <c r="D64" s="229" t="s">
        <v>81</v>
      </c>
      <c r="E64" s="230"/>
      <c r="F64" s="230"/>
      <c r="G64" s="230"/>
      <c r="H64" s="231"/>
      <c r="I64" s="110"/>
      <c r="J64" s="110"/>
      <c r="K64" s="170"/>
      <c r="L64" s="171"/>
      <c r="N64" s="173"/>
      <c r="O64" s="173"/>
      <c r="P64" s="173"/>
      <c r="Q64" s="173"/>
      <c r="R64" s="172"/>
      <c r="S64" s="172"/>
      <c r="T64" s="173"/>
      <c r="U64" s="173"/>
      <c r="V64" s="173"/>
      <c r="W64" s="173"/>
      <c r="X64" s="173"/>
      <c r="Y64" s="172"/>
      <c r="Z64" s="172"/>
      <c r="AA64" s="173"/>
      <c r="AB64" s="173"/>
      <c r="AC64" s="173"/>
      <c r="AD64" s="173"/>
      <c r="AE64" s="173"/>
      <c r="AF64" s="172"/>
      <c r="AG64" s="172"/>
      <c r="AH64" s="173"/>
      <c r="AI64" s="173"/>
      <c r="AJ64" s="173"/>
      <c r="AK64" s="173"/>
      <c r="AL64" s="173"/>
      <c r="AM64" s="172"/>
      <c r="AN64" s="172"/>
      <c r="AO64" s="173"/>
      <c r="AP64" s="173"/>
      <c r="AQ64" s="173"/>
      <c r="AR64" s="173"/>
      <c r="AT64" s="174">
        <f t="shared" si="13"/>
        <v>0</v>
      </c>
      <c r="AU64" s="174">
        <f t="shared" si="14"/>
        <v>0</v>
      </c>
      <c r="AV64" s="174">
        <f t="shared" si="15"/>
        <v>0</v>
      </c>
      <c r="AW64" s="174">
        <f t="shared" si="16"/>
        <v>0</v>
      </c>
      <c r="AX64" s="174">
        <f t="shared" si="17"/>
        <v>0</v>
      </c>
      <c r="AY64" s="174">
        <f t="shared" si="18"/>
        <v>0</v>
      </c>
      <c r="AZ64" s="174">
        <f t="shared" si="19"/>
        <v>0</v>
      </c>
      <c r="BA64" s="174">
        <f t="shared" si="20"/>
        <v>0</v>
      </c>
      <c r="BB64" s="174">
        <f t="shared" si="21"/>
        <v>0</v>
      </c>
      <c r="BC64" s="174">
        <f t="shared" si="22"/>
        <v>0</v>
      </c>
      <c r="BD64" s="174">
        <f t="shared" si="23"/>
        <v>0</v>
      </c>
      <c r="BE64" s="174">
        <f t="shared" si="24"/>
        <v>0</v>
      </c>
      <c r="BF64" s="174">
        <f t="shared" si="25"/>
        <v>0</v>
      </c>
      <c r="BG64" s="174">
        <f t="shared" si="26"/>
        <v>0</v>
      </c>
      <c r="BH64" s="174">
        <f t="shared" si="27"/>
        <v>0</v>
      </c>
      <c r="BI64" s="174" t="str">
        <f t="shared" ref="BI64" si="180">IF(AT64&gt;0,($J64*AT64*$F$14),"0")</f>
        <v>0</v>
      </c>
      <c r="BJ64" s="174" t="str">
        <f t="shared" ref="BJ64" si="181">IF(AU64&gt;0,($J64*AU64*$F$15),"0")</f>
        <v>0</v>
      </c>
      <c r="BK64" s="174" t="str">
        <f t="shared" ref="BK64" si="182">IF(AV64&gt;0,($J64*AV64*$F$16),"0")</f>
        <v>0</v>
      </c>
      <c r="BL64" s="174" t="str">
        <f t="shared" ref="BL64" si="183">IF(AW64&gt;0,($J64*AW64*$F$17),"0")</f>
        <v>0</v>
      </c>
      <c r="BM64" s="174" t="str">
        <f t="shared" ref="BM64" si="184">IF(AX64&gt;0,($J64*AX64*$F$17),"0")</f>
        <v>0</v>
      </c>
      <c r="BN64" s="174" t="str">
        <f t="shared" ref="BN64" si="185">IF(AY64&gt;0,($J64*AY64*$F$19),"0")</f>
        <v>0</v>
      </c>
      <c r="BO64" s="174" t="str">
        <f t="shared" ref="BO64" si="186">IF(AZ64&gt;0,($J64*AZ64*$F$20),"0")</f>
        <v>0</v>
      </c>
      <c r="BP64" s="174" t="str">
        <f t="shared" ref="BP64" si="187">IF(BA64&gt;0,($J64*BA64*$F$21),"0")</f>
        <v>0</v>
      </c>
      <c r="BQ64" s="174" t="str">
        <f t="shared" ref="BQ64" si="188">IF(BB64&gt;0,($J64*BB64*$F$22),"0")</f>
        <v>0</v>
      </c>
      <c r="BR64" s="174" t="str">
        <f t="shared" ref="BR64" si="189">IF(BC64&gt;0,($J64*BC64*$F$23),"0")</f>
        <v>0</v>
      </c>
      <c r="BS64" s="174" t="str">
        <f t="shared" ref="BS64" si="190">IF(BD64&gt;0,($J64*BD64*$F$24),"0")</f>
        <v>0</v>
      </c>
      <c r="BT64" s="174" t="str">
        <f t="shared" ref="BT64" si="191">IF(BE64&gt;0,($J64*BE64*$F$25),"0")</f>
        <v>0</v>
      </c>
      <c r="BU64" s="174" t="str">
        <f t="shared" ref="BU64" si="192">IF(BF64&gt;0,($J64*BF64*$F$26),"0")</f>
        <v>0</v>
      </c>
      <c r="BV64" s="174" t="str">
        <f t="shared" ref="BV64" si="193">IF(BG64&gt;0,($J64*BG64*$F$27),"0")</f>
        <v>0</v>
      </c>
      <c r="BW64" s="174" t="str">
        <f t="shared" ref="BW64" si="194">IF(BH64&gt;0,($J64*BH64*$F$28),"0")</f>
        <v>0</v>
      </c>
      <c r="BY64" s="177"/>
    </row>
    <row r="65" spans="1:77" ht="20.100000000000001" customHeight="1" thickBot="1">
      <c r="A65" s="175"/>
      <c r="B65" s="79" t="s">
        <v>66</v>
      </c>
      <c r="C65" s="79">
        <v>0.52430555555555558</v>
      </c>
      <c r="D65" s="81" t="s">
        <v>151</v>
      </c>
      <c r="E65" s="81" t="s">
        <v>169</v>
      </c>
      <c r="F65" s="81" t="s">
        <v>187</v>
      </c>
      <c r="G65" s="81" t="s">
        <v>205</v>
      </c>
      <c r="H65" s="111" t="s">
        <v>223</v>
      </c>
      <c r="I65" s="112">
        <v>270</v>
      </c>
      <c r="J65" s="112">
        <f>$I65*'Campaign Total'!$F$44</f>
        <v>243</v>
      </c>
      <c r="K65" s="170">
        <f>SUM(AT65:BH65)</f>
        <v>0</v>
      </c>
      <c r="L65" s="171">
        <f>SUM(BI65:BW65)</f>
        <v>0</v>
      </c>
      <c r="N65" s="176"/>
      <c r="O65" s="176"/>
      <c r="P65" s="176"/>
      <c r="Q65" s="176"/>
      <c r="R65" s="172"/>
      <c r="S65" s="172"/>
      <c r="T65" s="176"/>
      <c r="U65" s="176"/>
      <c r="V65" s="176"/>
      <c r="W65" s="176"/>
      <c r="X65" s="176"/>
      <c r="Y65" s="172"/>
      <c r="Z65" s="172"/>
      <c r="AA65" s="176"/>
      <c r="AB65" s="176"/>
      <c r="AC65" s="176"/>
      <c r="AD65" s="176"/>
      <c r="AE65" s="176"/>
      <c r="AF65" s="172"/>
      <c r="AG65" s="172"/>
      <c r="AH65" s="176"/>
      <c r="AI65" s="176"/>
      <c r="AJ65" s="176"/>
      <c r="AK65" s="176"/>
      <c r="AL65" s="176"/>
      <c r="AM65" s="172"/>
      <c r="AN65" s="172"/>
      <c r="AO65" s="176"/>
      <c r="AP65" s="176"/>
      <c r="AQ65" s="176"/>
      <c r="AR65" s="176"/>
      <c r="AT65" s="174">
        <f t="shared" si="13"/>
        <v>0</v>
      </c>
      <c r="AU65" s="174">
        <f t="shared" si="14"/>
        <v>0</v>
      </c>
      <c r="AV65" s="174">
        <f t="shared" si="15"/>
        <v>0</v>
      </c>
      <c r="AW65" s="174">
        <f t="shared" si="16"/>
        <v>0</v>
      </c>
      <c r="AX65" s="174">
        <f t="shared" si="17"/>
        <v>0</v>
      </c>
      <c r="AY65" s="174">
        <f t="shared" si="18"/>
        <v>0</v>
      </c>
      <c r="AZ65" s="174">
        <f t="shared" si="19"/>
        <v>0</v>
      </c>
      <c r="BA65" s="174">
        <f t="shared" si="20"/>
        <v>0</v>
      </c>
      <c r="BB65" s="174">
        <f t="shared" si="21"/>
        <v>0</v>
      </c>
      <c r="BC65" s="174">
        <f t="shared" si="22"/>
        <v>0</v>
      </c>
      <c r="BD65" s="174">
        <f t="shared" si="23"/>
        <v>0</v>
      </c>
      <c r="BE65" s="174">
        <f t="shared" si="24"/>
        <v>0</v>
      </c>
      <c r="BF65" s="174">
        <f t="shared" si="25"/>
        <v>0</v>
      </c>
      <c r="BG65" s="174">
        <f t="shared" si="26"/>
        <v>0</v>
      </c>
      <c r="BH65" s="174">
        <f t="shared" si="27"/>
        <v>0</v>
      </c>
      <c r="BI65" s="174" t="str">
        <f t="shared" si="43"/>
        <v>0</v>
      </c>
      <c r="BJ65" s="174" t="str">
        <f t="shared" si="44"/>
        <v>0</v>
      </c>
      <c r="BK65" s="174" t="str">
        <f t="shared" si="45"/>
        <v>0</v>
      </c>
      <c r="BL65" s="174" t="str">
        <f t="shared" si="46"/>
        <v>0</v>
      </c>
      <c r="BM65" s="174" t="str">
        <f t="shared" si="47"/>
        <v>0</v>
      </c>
      <c r="BN65" s="174" t="str">
        <f t="shared" si="48"/>
        <v>0</v>
      </c>
      <c r="BO65" s="174" t="str">
        <f t="shared" si="49"/>
        <v>0</v>
      </c>
      <c r="BP65" s="174" t="str">
        <f t="shared" si="50"/>
        <v>0</v>
      </c>
      <c r="BQ65" s="174" t="str">
        <f t="shared" si="51"/>
        <v>0</v>
      </c>
      <c r="BR65" s="174" t="str">
        <f t="shared" si="52"/>
        <v>0</v>
      </c>
      <c r="BS65" s="174" t="str">
        <f t="shared" si="53"/>
        <v>0</v>
      </c>
      <c r="BT65" s="174" t="str">
        <f t="shared" si="54"/>
        <v>0</v>
      </c>
      <c r="BU65" s="174" t="str">
        <f t="shared" si="55"/>
        <v>0</v>
      </c>
      <c r="BV65" s="174" t="str">
        <f t="shared" si="56"/>
        <v>0</v>
      </c>
      <c r="BW65" s="174" t="str">
        <f t="shared" si="57"/>
        <v>0</v>
      </c>
      <c r="BY65" s="177"/>
    </row>
    <row r="66" spans="1:77" ht="19.5" customHeight="1" thickBot="1">
      <c r="A66" s="175"/>
      <c r="B66" s="78" t="s">
        <v>65</v>
      </c>
      <c r="C66" s="78">
        <v>0.52777777777777779</v>
      </c>
      <c r="D66" s="229" t="s">
        <v>81</v>
      </c>
      <c r="E66" s="230"/>
      <c r="F66" s="230"/>
      <c r="G66" s="230"/>
      <c r="H66" s="231"/>
      <c r="I66" s="110"/>
      <c r="J66" s="110"/>
      <c r="K66" s="170"/>
      <c r="L66" s="171"/>
      <c r="N66" s="173"/>
      <c r="O66" s="173"/>
      <c r="P66" s="173"/>
      <c r="Q66" s="173"/>
      <c r="R66" s="172"/>
      <c r="S66" s="172"/>
      <c r="T66" s="173"/>
      <c r="U66" s="173"/>
      <c r="V66" s="173"/>
      <c r="W66" s="173"/>
      <c r="X66" s="173"/>
      <c r="Y66" s="172"/>
      <c r="Z66" s="172"/>
      <c r="AA66" s="173"/>
      <c r="AB66" s="173"/>
      <c r="AC66" s="173"/>
      <c r="AD66" s="173"/>
      <c r="AE66" s="173"/>
      <c r="AF66" s="172"/>
      <c r="AG66" s="172"/>
      <c r="AH66" s="173"/>
      <c r="AI66" s="173"/>
      <c r="AJ66" s="173"/>
      <c r="AK66" s="173"/>
      <c r="AL66" s="173"/>
      <c r="AM66" s="172"/>
      <c r="AN66" s="172"/>
      <c r="AO66" s="173"/>
      <c r="AP66" s="173"/>
      <c r="AQ66" s="173"/>
      <c r="AR66" s="173"/>
      <c r="AT66" s="174">
        <f t="shared" si="13"/>
        <v>0</v>
      </c>
      <c r="AU66" s="174">
        <f t="shared" si="14"/>
        <v>0</v>
      </c>
      <c r="AV66" s="174">
        <f t="shared" si="15"/>
        <v>0</v>
      </c>
      <c r="AW66" s="174">
        <f t="shared" si="16"/>
        <v>0</v>
      </c>
      <c r="AX66" s="174">
        <f t="shared" si="17"/>
        <v>0</v>
      </c>
      <c r="AY66" s="174">
        <f t="shared" si="18"/>
        <v>0</v>
      </c>
      <c r="AZ66" s="174">
        <f t="shared" si="19"/>
        <v>0</v>
      </c>
      <c r="BA66" s="174">
        <f t="shared" si="20"/>
        <v>0</v>
      </c>
      <c r="BB66" s="174">
        <f t="shared" si="21"/>
        <v>0</v>
      </c>
      <c r="BC66" s="174">
        <f t="shared" si="22"/>
        <v>0</v>
      </c>
      <c r="BD66" s="174">
        <f t="shared" si="23"/>
        <v>0</v>
      </c>
      <c r="BE66" s="174">
        <f t="shared" si="24"/>
        <v>0</v>
      </c>
      <c r="BF66" s="174">
        <f t="shared" si="25"/>
        <v>0</v>
      </c>
      <c r="BG66" s="174">
        <f t="shared" si="26"/>
        <v>0</v>
      </c>
      <c r="BH66" s="174">
        <f t="shared" si="27"/>
        <v>0</v>
      </c>
      <c r="BI66" s="174" t="str">
        <f t="shared" si="43"/>
        <v>0</v>
      </c>
      <c r="BJ66" s="174" t="str">
        <f t="shared" si="44"/>
        <v>0</v>
      </c>
      <c r="BK66" s="174" t="str">
        <f t="shared" si="45"/>
        <v>0</v>
      </c>
      <c r="BL66" s="174" t="str">
        <f t="shared" si="46"/>
        <v>0</v>
      </c>
      <c r="BM66" s="174" t="str">
        <f t="shared" si="47"/>
        <v>0</v>
      </c>
      <c r="BN66" s="174" t="str">
        <f t="shared" si="48"/>
        <v>0</v>
      </c>
      <c r="BO66" s="174" t="str">
        <f t="shared" si="49"/>
        <v>0</v>
      </c>
      <c r="BP66" s="174" t="str">
        <f t="shared" si="50"/>
        <v>0</v>
      </c>
      <c r="BQ66" s="174" t="str">
        <f t="shared" si="51"/>
        <v>0</v>
      </c>
      <c r="BR66" s="174" t="str">
        <f t="shared" si="52"/>
        <v>0</v>
      </c>
      <c r="BS66" s="174" t="str">
        <f t="shared" si="53"/>
        <v>0</v>
      </c>
      <c r="BT66" s="174" t="str">
        <f t="shared" si="54"/>
        <v>0</v>
      </c>
      <c r="BU66" s="174" t="str">
        <f t="shared" si="55"/>
        <v>0</v>
      </c>
      <c r="BV66" s="174" t="str">
        <f t="shared" si="56"/>
        <v>0</v>
      </c>
      <c r="BW66" s="174" t="str">
        <f t="shared" si="57"/>
        <v>0</v>
      </c>
      <c r="BY66" s="177"/>
    </row>
    <row r="67" spans="1:77" ht="20.100000000000001" customHeight="1" thickBot="1">
      <c r="A67" s="175"/>
      <c r="B67" s="78" t="s">
        <v>65</v>
      </c>
      <c r="C67" s="78">
        <v>0.53125</v>
      </c>
      <c r="D67" s="223" t="s">
        <v>430</v>
      </c>
      <c r="E67" s="224"/>
      <c r="F67" s="224"/>
      <c r="G67" s="224"/>
      <c r="H67" s="225"/>
      <c r="I67" s="110"/>
      <c r="J67" s="110"/>
      <c r="K67" s="170"/>
      <c r="L67" s="171"/>
      <c r="N67" s="173"/>
      <c r="O67" s="173"/>
      <c r="P67" s="173"/>
      <c r="Q67" s="173"/>
      <c r="R67" s="172"/>
      <c r="S67" s="172"/>
      <c r="T67" s="173"/>
      <c r="U67" s="173"/>
      <c r="V67" s="173"/>
      <c r="W67" s="173"/>
      <c r="X67" s="173"/>
      <c r="Y67" s="172"/>
      <c r="Z67" s="172"/>
      <c r="AA67" s="173"/>
      <c r="AB67" s="173"/>
      <c r="AC67" s="173"/>
      <c r="AD67" s="173"/>
      <c r="AE67" s="173"/>
      <c r="AF67" s="172"/>
      <c r="AG67" s="172"/>
      <c r="AH67" s="173"/>
      <c r="AI67" s="173"/>
      <c r="AJ67" s="173"/>
      <c r="AK67" s="173"/>
      <c r="AL67" s="173"/>
      <c r="AM67" s="172"/>
      <c r="AN67" s="172"/>
      <c r="AO67" s="173"/>
      <c r="AP67" s="173"/>
      <c r="AQ67" s="173"/>
      <c r="AR67" s="173"/>
      <c r="AT67" s="174">
        <f t="shared" si="13"/>
        <v>0</v>
      </c>
      <c r="AU67" s="174">
        <f t="shared" si="14"/>
        <v>0</v>
      </c>
      <c r="AV67" s="174">
        <f t="shared" si="15"/>
        <v>0</v>
      </c>
      <c r="AW67" s="174">
        <f t="shared" si="16"/>
        <v>0</v>
      </c>
      <c r="AX67" s="174">
        <f t="shared" si="17"/>
        <v>0</v>
      </c>
      <c r="AY67" s="174">
        <f t="shared" si="18"/>
        <v>0</v>
      </c>
      <c r="AZ67" s="174">
        <f t="shared" si="19"/>
        <v>0</v>
      </c>
      <c r="BA67" s="174">
        <f t="shared" si="20"/>
        <v>0</v>
      </c>
      <c r="BB67" s="174">
        <f t="shared" si="21"/>
        <v>0</v>
      </c>
      <c r="BC67" s="174">
        <f t="shared" si="22"/>
        <v>0</v>
      </c>
      <c r="BD67" s="174">
        <f t="shared" si="23"/>
        <v>0</v>
      </c>
      <c r="BE67" s="174">
        <f t="shared" si="24"/>
        <v>0</v>
      </c>
      <c r="BF67" s="174">
        <f t="shared" si="25"/>
        <v>0</v>
      </c>
      <c r="BG67" s="174">
        <f t="shared" si="26"/>
        <v>0</v>
      </c>
      <c r="BH67" s="174">
        <f t="shared" si="27"/>
        <v>0</v>
      </c>
      <c r="BI67" s="174" t="str">
        <f t="shared" si="43"/>
        <v>0</v>
      </c>
      <c r="BJ67" s="174" t="str">
        <f t="shared" si="44"/>
        <v>0</v>
      </c>
      <c r="BK67" s="174" t="str">
        <f t="shared" si="45"/>
        <v>0</v>
      </c>
      <c r="BL67" s="174" t="str">
        <f t="shared" si="46"/>
        <v>0</v>
      </c>
      <c r="BM67" s="174" t="str">
        <f t="shared" si="47"/>
        <v>0</v>
      </c>
      <c r="BN67" s="174" t="str">
        <f t="shared" si="48"/>
        <v>0</v>
      </c>
      <c r="BO67" s="174" t="str">
        <f t="shared" si="49"/>
        <v>0</v>
      </c>
      <c r="BP67" s="174" t="str">
        <f t="shared" si="50"/>
        <v>0</v>
      </c>
      <c r="BQ67" s="174" t="str">
        <f t="shared" si="51"/>
        <v>0</v>
      </c>
      <c r="BR67" s="174" t="str">
        <f t="shared" si="52"/>
        <v>0</v>
      </c>
      <c r="BS67" s="174" t="str">
        <f t="shared" si="53"/>
        <v>0</v>
      </c>
      <c r="BT67" s="174" t="str">
        <f t="shared" si="54"/>
        <v>0</v>
      </c>
      <c r="BU67" s="174" t="str">
        <f t="shared" si="55"/>
        <v>0</v>
      </c>
      <c r="BV67" s="174" t="str">
        <f t="shared" si="56"/>
        <v>0</v>
      </c>
      <c r="BW67" s="174" t="str">
        <f t="shared" si="57"/>
        <v>0</v>
      </c>
      <c r="BY67" s="177"/>
    </row>
    <row r="68" spans="1:77" ht="20.25" customHeight="1" thickBot="1">
      <c r="A68" s="175"/>
      <c r="B68" s="79" t="s">
        <v>66</v>
      </c>
      <c r="C68" s="79">
        <v>0.54513888888888884</v>
      </c>
      <c r="D68" s="81" t="s">
        <v>375</v>
      </c>
      <c r="E68" s="81" t="s">
        <v>170</v>
      </c>
      <c r="F68" s="81" t="s">
        <v>188</v>
      </c>
      <c r="G68" s="81" t="s">
        <v>206</v>
      </c>
      <c r="H68" s="81" t="s">
        <v>224</v>
      </c>
      <c r="I68" s="112">
        <v>330</v>
      </c>
      <c r="J68" s="112">
        <f>$I68*'Campaign Total'!$F$44</f>
        <v>297</v>
      </c>
      <c r="K68" s="170">
        <f>SUM(AT68:BH68)</f>
        <v>0</v>
      </c>
      <c r="L68" s="171">
        <f>SUM(BI68:BW68)</f>
        <v>0</v>
      </c>
      <c r="N68" s="176"/>
      <c r="O68" s="176"/>
      <c r="P68" s="176"/>
      <c r="Q68" s="176"/>
      <c r="R68" s="172"/>
      <c r="S68" s="172"/>
      <c r="T68" s="176"/>
      <c r="U68" s="176"/>
      <c r="V68" s="176"/>
      <c r="W68" s="176"/>
      <c r="X68" s="176"/>
      <c r="Y68" s="172"/>
      <c r="Z68" s="172"/>
      <c r="AA68" s="176"/>
      <c r="AB68" s="176"/>
      <c r="AC68" s="176"/>
      <c r="AD68" s="176"/>
      <c r="AE68" s="176"/>
      <c r="AF68" s="172"/>
      <c r="AG68" s="172"/>
      <c r="AH68" s="176"/>
      <c r="AI68" s="176"/>
      <c r="AJ68" s="176"/>
      <c r="AK68" s="176"/>
      <c r="AL68" s="176"/>
      <c r="AM68" s="172"/>
      <c r="AN68" s="172"/>
      <c r="AO68" s="176"/>
      <c r="AP68" s="176"/>
      <c r="AQ68" s="176"/>
      <c r="AR68" s="176"/>
      <c r="AT68" s="174">
        <f t="shared" si="13"/>
        <v>0</v>
      </c>
      <c r="AU68" s="174">
        <f t="shared" si="14"/>
        <v>0</v>
      </c>
      <c r="AV68" s="174">
        <f t="shared" si="15"/>
        <v>0</v>
      </c>
      <c r="AW68" s="174">
        <f t="shared" si="16"/>
        <v>0</v>
      </c>
      <c r="AX68" s="174">
        <f t="shared" si="17"/>
        <v>0</v>
      </c>
      <c r="AY68" s="174">
        <f t="shared" si="18"/>
        <v>0</v>
      </c>
      <c r="AZ68" s="174">
        <f t="shared" si="19"/>
        <v>0</v>
      </c>
      <c r="BA68" s="174">
        <f t="shared" si="20"/>
        <v>0</v>
      </c>
      <c r="BB68" s="174">
        <f t="shared" si="21"/>
        <v>0</v>
      </c>
      <c r="BC68" s="174">
        <f t="shared" si="22"/>
        <v>0</v>
      </c>
      <c r="BD68" s="174">
        <f t="shared" si="23"/>
        <v>0</v>
      </c>
      <c r="BE68" s="174">
        <f t="shared" si="24"/>
        <v>0</v>
      </c>
      <c r="BF68" s="174">
        <f t="shared" si="25"/>
        <v>0</v>
      </c>
      <c r="BG68" s="174">
        <f t="shared" si="26"/>
        <v>0</v>
      </c>
      <c r="BH68" s="174">
        <f t="shared" si="27"/>
        <v>0</v>
      </c>
      <c r="BI68" s="174" t="str">
        <f t="shared" si="43"/>
        <v>0</v>
      </c>
      <c r="BJ68" s="174" t="str">
        <f t="shared" si="44"/>
        <v>0</v>
      </c>
      <c r="BK68" s="174" t="str">
        <f t="shared" si="45"/>
        <v>0</v>
      </c>
      <c r="BL68" s="174" t="str">
        <f t="shared" si="46"/>
        <v>0</v>
      </c>
      <c r="BM68" s="174" t="str">
        <f t="shared" si="47"/>
        <v>0</v>
      </c>
      <c r="BN68" s="174" t="str">
        <f t="shared" si="48"/>
        <v>0</v>
      </c>
      <c r="BO68" s="174" t="str">
        <f t="shared" si="49"/>
        <v>0</v>
      </c>
      <c r="BP68" s="174" t="str">
        <f t="shared" si="50"/>
        <v>0</v>
      </c>
      <c r="BQ68" s="174" t="str">
        <f t="shared" si="51"/>
        <v>0</v>
      </c>
      <c r="BR68" s="174" t="str">
        <f t="shared" si="52"/>
        <v>0</v>
      </c>
      <c r="BS68" s="174" t="str">
        <f t="shared" si="53"/>
        <v>0</v>
      </c>
      <c r="BT68" s="174" t="str">
        <f t="shared" si="54"/>
        <v>0</v>
      </c>
      <c r="BU68" s="174" t="str">
        <f t="shared" si="55"/>
        <v>0</v>
      </c>
      <c r="BV68" s="174" t="str">
        <f t="shared" si="56"/>
        <v>0</v>
      </c>
      <c r="BW68" s="174" t="str">
        <f t="shared" si="57"/>
        <v>0</v>
      </c>
      <c r="BY68" s="177"/>
    </row>
    <row r="69" spans="1:77" ht="20.25" customHeight="1" thickBot="1">
      <c r="A69" s="175"/>
      <c r="B69" s="78" t="s">
        <v>65</v>
      </c>
      <c r="C69" s="78">
        <v>0.54861111111111116</v>
      </c>
      <c r="D69" s="223" t="s">
        <v>430</v>
      </c>
      <c r="E69" s="224"/>
      <c r="F69" s="224"/>
      <c r="G69" s="224"/>
      <c r="H69" s="225"/>
      <c r="I69" s="110"/>
      <c r="J69" s="110"/>
      <c r="K69" s="170"/>
      <c r="L69" s="171"/>
      <c r="N69" s="173"/>
      <c r="O69" s="173"/>
      <c r="P69" s="173"/>
      <c r="Q69" s="173"/>
      <c r="R69" s="172"/>
      <c r="S69" s="172"/>
      <c r="T69" s="173"/>
      <c r="U69" s="173"/>
      <c r="V69" s="173"/>
      <c r="W69" s="173"/>
      <c r="X69" s="173"/>
      <c r="Y69" s="172"/>
      <c r="Z69" s="172"/>
      <c r="AA69" s="173"/>
      <c r="AB69" s="173"/>
      <c r="AC69" s="173"/>
      <c r="AD69" s="173"/>
      <c r="AE69" s="173"/>
      <c r="AF69" s="172"/>
      <c r="AG69" s="172"/>
      <c r="AH69" s="173"/>
      <c r="AI69" s="173"/>
      <c r="AJ69" s="173"/>
      <c r="AK69" s="173"/>
      <c r="AL69" s="173"/>
      <c r="AM69" s="172"/>
      <c r="AN69" s="172"/>
      <c r="AO69" s="173"/>
      <c r="AP69" s="173"/>
      <c r="AQ69" s="173"/>
      <c r="AR69" s="173"/>
      <c r="AT69" s="174">
        <f t="shared" ref="AT69:AT100" si="195">COUNTIF($N69:$AR69,"a")</f>
        <v>0</v>
      </c>
      <c r="AU69" s="174">
        <f t="shared" ref="AU69:AU100" si="196">COUNTIF($N69:$AR69,"b")</f>
        <v>0</v>
      </c>
      <c r="AV69" s="174">
        <f t="shared" ref="AV69:AV100" si="197">COUNTIF($N69:$AR69,"c")</f>
        <v>0</v>
      </c>
      <c r="AW69" s="174">
        <f t="shared" ref="AW69:AW100" si="198">COUNTIF($N69:$AR69,"d")</f>
        <v>0</v>
      </c>
      <c r="AX69" s="174">
        <f t="shared" ref="AX69:AX100" si="199">COUNTIF($N69:$AR69,"e")</f>
        <v>0</v>
      </c>
      <c r="AY69" s="174">
        <f t="shared" ref="AY69:AY100" si="200">COUNTIF($N69:$AR69,"f")</f>
        <v>0</v>
      </c>
      <c r="AZ69" s="174">
        <f t="shared" ref="AZ69:AZ100" si="201">COUNTIF($N69:$AR69,"g")</f>
        <v>0</v>
      </c>
      <c r="BA69" s="174">
        <f t="shared" ref="BA69:BA100" si="202">COUNTIF($N69:$AR69,"h")</f>
        <v>0</v>
      </c>
      <c r="BB69" s="174">
        <f t="shared" ref="BB69:BB100" si="203">COUNTIF($N69:$AR69,"i")</f>
        <v>0</v>
      </c>
      <c r="BC69" s="174">
        <f t="shared" ref="BC69:BC100" si="204">COUNTIF($N69:$AR69,"j")</f>
        <v>0</v>
      </c>
      <c r="BD69" s="174">
        <f t="shared" ref="BD69:BD100" si="205">COUNTIF($N69:$AR69,"k")</f>
        <v>0</v>
      </c>
      <c r="BE69" s="174">
        <f t="shared" ref="BE69:BE100" si="206">COUNTIF($N69:$AR69,"l")</f>
        <v>0</v>
      </c>
      <c r="BF69" s="174">
        <f t="shared" ref="BF69:BF100" si="207">COUNTIF($N69:$AR69,"m")</f>
        <v>0</v>
      </c>
      <c r="BG69" s="174">
        <f t="shared" ref="BG69:BG100" si="208">COUNTIF($N69:$AR69,"n")</f>
        <v>0</v>
      </c>
      <c r="BH69" s="174">
        <f t="shared" ref="BH69:BH100" si="209">COUNTIF($N69:$AR69,"o")</f>
        <v>0</v>
      </c>
      <c r="BI69" s="174" t="str">
        <f t="shared" si="43"/>
        <v>0</v>
      </c>
      <c r="BJ69" s="174" t="str">
        <f t="shared" si="44"/>
        <v>0</v>
      </c>
      <c r="BK69" s="174" t="str">
        <f t="shared" si="45"/>
        <v>0</v>
      </c>
      <c r="BL69" s="174" t="str">
        <f t="shared" si="46"/>
        <v>0</v>
      </c>
      <c r="BM69" s="174" t="str">
        <f t="shared" si="47"/>
        <v>0</v>
      </c>
      <c r="BN69" s="174" t="str">
        <f t="shared" si="48"/>
        <v>0</v>
      </c>
      <c r="BO69" s="174" t="str">
        <f t="shared" si="49"/>
        <v>0</v>
      </c>
      <c r="BP69" s="174" t="str">
        <f t="shared" si="50"/>
        <v>0</v>
      </c>
      <c r="BQ69" s="174" t="str">
        <f t="shared" si="51"/>
        <v>0</v>
      </c>
      <c r="BR69" s="174" t="str">
        <f t="shared" si="52"/>
        <v>0</v>
      </c>
      <c r="BS69" s="174" t="str">
        <f t="shared" si="53"/>
        <v>0</v>
      </c>
      <c r="BT69" s="174" t="str">
        <f t="shared" si="54"/>
        <v>0</v>
      </c>
      <c r="BU69" s="174" t="str">
        <f t="shared" si="55"/>
        <v>0</v>
      </c>
      <c r="BV69" s="174" t="str">
        <f t="shared" si="56"/>
        <v>0</v>
      </c>
      <c r="BW69" s="174" t="str">
        <f t="shared" si="57"/>
        <v>0</v>
      </c>
      <c r="BY69" s="177"/>
    </row>
    <row r="70" spans="1:77" ht="19.5" customHeight="1" thickTop="1" thickBot="1">
      <c r="A70" s="169"/>
      <c r="B70" s="109" t="s">
        <v>65</v>
      </c>
      <c r="C70" s="109">
        <v>0.55208333333333337</v>
      </c>
      <c r="D70" s="226" t="s">
        <v>144</v>
      </c>
      <c r="E70" s="227"/>
      <c r="F70" s="227"/>
      <c r="G70" s="227"/>
      <c r="H70" s="228"/>
      <c r="I70" s="110"/>
      <c r="J70" s="110"/>
      <c r="K70" s="170"/>
      <c r="L70" s="171"/>
      <c r="N70" s="173"/>
      <c r="O70" s="173"/>
      <c r="P70" s="173"/>
      <c r="Q70" s="173"/>
      <c r="R70" s="172"/>
      <c r="S70" s="172"/>
      <c r="T70" s="173"/>
      <c r="U70" s="173"/>
      <c r="V70" s="173"/>
      <c r="W70" s="173"/>
      <c r="X70" s="173"/>
      <c r="Y70" s="172"/>
      <c r="Z70" s="172"/>
      <c r="AA70" s="173"/>
      <c r="AB70" s="173"/>
      <c r="AC70" s="173"/>
      <c r="AD70" s="173"/>
      <c r="AE70" s="173"/>
      <c r="AF70" s="172"/>
      <c r="AG70" s="172"/>
      <c r="AH70" s="173"/>
      <c r="AI70" s="173"/>
      <c r="AJ70" s="173"/>
      <c r="AK70" s="173"/>
      <c r="AL70" s="173"/>
      <c r="AM70" s="172"/>
      <c r="AN70" s="172"/>
      <c r="AO70" s="173"/>
      <c r="AP70" s="173"/>
      <c r="AQ70" s="173"/>
      <c r="AR70" s="173"/>
      <c r="AT70" s="174">
        <f t="shared" si="195"/>
        <v>0</v>
      </c>
      <c r="AU70" s="174">
        <f t="shared" si="196"/>
        <v>0</v>
      </c>
      <c r="AV70" s="174">
        <f t="shared" si="197"/>
        <v>0</v>
      </c>
      <c r="AW70" s="174">
        <f t="shared" si="198"/>
        <v>0</v>
      </c>
      <c r="AX70" s="174">
        <f t="shared" si="199"/>
        <v>0</v>
      </c>
      <c r="AY70" s="174">
        <f t="shared" si="200"/>
        <v>0</v>
      </c>
      <c r="AZ70" s="174">
        <f t="shared" si="201"/>
        <v>0</v>
      </c>
      <c r="BA70" s="174">
        <f t="shared" si="202"/>
        <v>0</v>
      </c>
      <c r="BB70" s="174">
        <f t="shared" si="203"/>
        <v>0</v>
      </c>
      <c r="BC70" s="174">
        <f t="shared" si="204"/>
        <v>0</v>
      </c>
      <c r="BD70" s="174">
        <f t="shared" si="205"/>
        <v>0</v>
      </c>
      <c r="BE70" s="174">
        <f t="shared" si="206"/>
        <v>0</v>
      </c>
      <c r="BF70" s="174">
        <f t="shared" si="207"/>
        <v>0</v>
      </c>
      <c r="BG70" s="174">
        <f t="shared" si="208"/>
        <v>0</v>
      </c>
      <c r="BH70" s="174">
        <f t="shared" si="209"/>
        <v>0</v>
      </c>
      <c r="BI70" s="174" t="str">
        <f>IF(AT70&gt;0,($J70*AT70*$F$14),"0")</f>
        <v>0</v>
      </c>
      <c r="BJ70" s="174" t="str">
        <f>IF(AU70&gt;0,($J70*AU70*$F$15),"0")</f>
        <v>0</v>
      </c>
      <c r="BK70" s="174" t="str">
        <f>IF(AV70&gt;0,($J70*AV70*$F$16),"0")</f>
        <v>0</v>
      </c>
      <c r="BL70" s="174" t="str">
        <f>IF(AW70&gt;0,($J70*AW70*$F$17),"0")</f>
        <v>0</v>
      </c>
      <c r="BM70" s="174" t="str">
        <f>IF(AX70&gt;0,($J70*AX70*$F$17),"0")</f>
        <v>0</v>
      </c>
      <c r="BN70" s="174" t="str">
        <f>IF(AY70&gt;0,($J70*AY70*$F$19),"0")</f>
        <v>0</v>
      </c>
      <c r="BO70" s="174" t="str">
        <f>IF(AZ70&gt;0,($J70*AZ70*$F$20),"0")</f>
        <v>0</v>
      </c>
      <c r="BP70" s="174" t="str">
        <f>IF(BA70&gt;0,($J70*BA70*$F$21),"0")</f>
        <v>0</v>
      </c>
      <c r="BQ70" s="174" t="str">
        <f>IF(BB70&gt;0,($J70*BB70*$F$22),"0")</f>
        <v>0</v>
      </c>
      <c r="BR70" s="174" t="str">
        <f>IF(BC70&gt;0,($J70*BC70*$F$23),"0")</f>
        <v>0</v>
      </c>
      <c r="BS70" s="174" t="str">
        <f>IF(BD70&gt;0,($J70*BD70*$F$24),"0")</f>
        <v>0</v>
      </c>
      <c r="BT70" s="174" t="str">
        <f>IF(BE70&gt;0,($J70*BE70*$F$25),"0")</f>
        <v>0</v>
      </c>
      <c r="BU70" s="174" t="str">
        <f>IF(BF70&gt;0,($J70*BF70*$F$26),"0")</f>
        <v>0</v>
      </c>
      <c r="BV70" s="174" t="str">
        <f>IF(BG70&gt;0,($J70*BG70*$F$27),"0")</f>
        <v>0</v>
      </c>
      <c r="BW70" s="174" t="str">
        <f>IF(BH70&gt;0,($J70*BH70*$F$28),"0")</f>
        <v>0</v>
      </c>
      <c r="BY70" s="177"/>
    </row>
    <row r="71" spans="1:77" ht="20.100000000000001" customHeight="1" thickBot="1">
      <c r="A71" s="175"/>
      <c r="B71" s="78" t="s">
        <v>65</v>
      </c>
      <c r="C71" s="78">
        <v>0.5625</v>
      </c>
      <c r="D71" s="229" t="s">
        <v>82</v>
      </c>
      <c r="E71" s="230"/>
      <c r="F71" s="230"/>
      <c r="G71" s="230"/>
      <c r="H71" s="230"/>
      <c r="I71" s="110"/>
      <c r="J71" s="110"/>
      <c r="K71" s="170"/>
      <c r="L71" s="171"/>
      <c r="N71" s="173"/>
      <c r="O71" s="173"/>
      <c r="P71" s="173"/>
      <c r="Q71" s="173"/>
      <c r="R71" s="172"/>
      <c r="S71" s="172"/>
      <c r="T71" s="173"/>
      <c r="U71" s="173"/>
      <c r="V71" s="173"/>
      <c r="W71" s="173"/>
      <c r="X71" s="173"/>
      <c r="Y71" s="172"/>
      <c r="Z71" s="172"/>
      <c r="AA71" s="173"/>
      <c r="AB71" s="173"/>
      <c r="AC71" s="173"/>
      <c r="AD71" s="173"/>
      <c r="AE71" s="173"/>
      <c r="AF71" s="172"/>
      <c r="AG71" s="172"/>
      <c r="AH71" s="173"/>
      <c r="AI71" s="173"/>
      <c r="AJ71" s="173"/>
      <c r="AK71" s="173"/>
      <c r="AL71" s="173"/>
      <c r="AM71" s="172"/>
      <c r="AN71" s="172"/>
      <c r="AO71" s="173"/>
      <c r="AP71" s="173"/>
      <c r="AQ71" s="173"/>
      <c r="AR71" s="173"/>
      <c r="AT71" s="174">
        <f t="shared" si="195"/>
        <v>0</v>
      </c>
      <c r="AU71" s="174">
        <f t="shared" si="196"/>
        <v>0</v>
      </c>
      <c r="AV71" s="174">
        <f t="shared" si="197"/>
        <v>0</v>
      </c>
      <c r="AW71" s="174">
        <f t="shared" si="198"/>
        <v>0</v>
      </c>
      <c r="AX71" s="174">
        <f t="shared" si="199"/>
        <v>0</v>
      </c>
      <c r="AY71" s="174">
        <f t="shared" si="200"/>
        <v>0</v>
      </c>
      <c r="AZ71" s="174">
        <f t="shared" si="201"/>
        <v>0</v>
      </c>
      <c r="BA71" s="174">
        <f t="shared" si="202"/>
        <v>0</v>
      </c>
      <c r="BB71" s="174">
        <f t="shared" si="203"/>
        <v>0</v>
      </c>
      <c r="BC71" s="174">
        <f t="shared" si="204"/>
        <v>0</v>
      </c>
      <c r="BD71" s="174">
        <f t="shared" si="205"/>
        <v>0</v>
      </c>
      <c r="BE71" s="174">
        <f t="shared" si="206"/>
        <v>0</v>
      </c>
      <c r="BF71" s="174">
        <f t="shared" si="207"/>
        <v>0</v>
      </c>
      <c r="BG71" s="174">
        <f t="shared" si="208"/>
        <v>0</v>
      </c>
      <c r="BH71" s="174">
        <f t="shared" si="209"/>
        <v>0</v>
      </c>
      <c r="BI71" s="174" t="str">
        <f t="shared" si="43"/>
        <v>0</v>
      </c>
      <c r="BJ71" s="174" t="str">
        <f t="shared" si="44"/>
        <v>0</v>
      </c>
      <c r="BK71" s="174" t="str">
        <f t="shared" si="45"/>
        <v>0</v>
      </c>
      <c r="BL71" s="174" t="str">
        <f t="shared" si="46"/>
        <v>0</v>
      </c>
      <c r="BM71" s="174" t="str">
        <f t="shared" si="47"/>
        <v>0</v>
      </c>
      <c r="BN71" s="174" t="str">
        <f t="shared" si="48"/>
        <v>0</v>
      </c>
      <c r="BO71" s="174" t="str">
        <f t="shared" si="49"/>
        <v>0</v>
      </c>
      <c r="BP71" s="174" t="str">
        <f t="shared" si="50"/>
        <v>0</v>
      </c>
      <c r="BQ71" s="174" t="str">
        <f t="shared" si="51"/>
        <v>0</v>
      </c>
      <c r="BR71" s="174" t="str">
        <f t="shared" si="52"/>
        <v>0</v>
      </c>
      <c r="BS71" s="174" t="str">
        <f t="shared" si="53"/>
        <v>0</v>
      </c>
      <c r="BT71" s="174" t="str">
        <f t="shared" si="54"/>
        <v>0</v>
      </c>
      <c r="BU71" s="174" t="str">
        <f t="shared" si="55"/>
        <v>0</v>
      </c>
      <c r="BV71" s="174" t="str">
        <f t="shared" si="56"/>
        <v>0</v>
      </c>
      <c r="BW71" s="174" t="str">
        <f t="shared" si="57"/>
        <v>0</v>
      </c>
      <c r="BY71" s="177"/>
    </row>
    <row r="72" spans="1:77" ht="20.25" customHeight="1" thickBot="1">
      <c r="A72" s="175"/>
      <c r="B72" s="79" t="s">
        <v>66</v>
      </c>
      <c r="C72" s="79">
        <v>0.57499999999999996</v>
      </c>
      <c r="D72" s="81" t="s">
        <v>433</v>
      </c>
      <c r="E72" s="81" t="s">
        <v>434</v>
      </c>
      <c r="F72" s="81" t="s">
        <v>435</v>
      </c>
      <c r="G72" s="81" t="s">
        <v>436</v>
      </c>
      <c r="H72" s="81" t="s">
        <v>437</v>
      </c>
      <c r="I72" s="114">
        <v>490</v>
      </c>
      <c r="J72" s="114">
        <f>$I72*'Campaign Total'!$F$44</f>
        <v>441</v>
      </c>
      <c r="K72" s="170">
        <f>SUM(AT72:BH72)</f>
        <v>0</v>
      </c>
      <c r="L72" s="171">
        <f>SUM(BI72:BW72)</f>
        <v>0</v>
      </c>
      <c r="N72" s="176"/>
      <c r="O72" s="176"/>
      <c r="P72" s="176"/>
      <c r="Q72" s="176"/>
      <c r="R72" s="172"/>
      <c r="S72" s="172"/>
      <c r="T72" s="176"/>
      <c r="U72" s="176"/>
      <c r="V72" s="176"/>
      <c r="W72" s="176"/>
      <c r="X72" s="176"/>
      <c r="Y72" s="172"/>
      <c r="Z72" s="172"/>
      <c r="AA72" s="176"/>
      <c r="AB72" s="176"/>
      <c r="AC72" s="176"/>
      <c r="AD72" s="176"/>
      <c r="AE72" s="176"/>
      <c r="AF72" s="172"/>
      <c r="AG72" s="172"/>
      <c r="AH72" s="176"/>
      <c r="AI72" s="176"/>
      <c r="AJ72" s="176"/>
      <c r="AK72" s="176"/>
      <c r="AL72" s="176"/>
      <c r="AM72" s="172"/>
      <c r="AN72" s="172"/>
      <c r="AO72" s="176"/>
      <c r="AP72" s="176"/>
      <c r="AQ72" s="176"/>
      <c r="AR72" s="176"/>
      <c r="AT72" s="174">
        <f t="shared" si="195"/>
        <v>0</v>
      </c>
      <c r="AU72" s="174">
        <f t="shared" si="196"/>
        <v>0</v>
      </c>
      <c r="AV72" s="174">
        <f t="shared" si="197"/>
        <v>0</v>
      </c>
      <c r="AW72" s="174">
        <f t="shared" si="198"/>
        <v>0</v>
      </c>
      <c r="AX72" s="174">
        <f t="shared" si="199"/>
        <v>0</v>
      </c>
      <c r="AY72" s="174">
        <f t="shared" si="200"/>
        <v>0</v>
      </c>
      <c r="AZ72" s="174">
        <f t="shared" si="201"/>
        <v>0</v>
      </c>
      <c r="BA72" s="174">
        <f t="shared" si="202"/>
        <v>0</v>
      </c>
      <c r="BB72" s="174">
        <f t="shared" si="203"/>
        <v>0</v>
      </c>
      <c r="BC72" s="174">
        <f t="shared" si="204"/>
        <v>0</v>
      </c>
      <c r="BD72" s="174">
        <f t="shared" si="205"/>
        <v>0</v>
      </c>
      <c r="BE72" s="174">
        <f t="shared" si="206"/>
        <v>0</v>
      </c>
      <c r="BF72" s="174">
        <f t="shared" si="207"/>
        <v>0</v>
      </c>
      <c r="BG72" s="174">
        <f t="shared" si="208"/>
        <v>0</v>
      </c>
      <c r="BH72" s="174">
        <f t="shared" si="209"/>
        <v>0</v>
      </c>
      <c r="BI72" s="174" t="str">
        <f t="shared" ref="BI72:BI102" si="210">IF(AT72&gt;0,($J72*AT72*$F$14),"0")</f>
        <v>0</v>
      </c>
      <c r="BJ72" s="174" t="str">
        <f t="shared" ref="BJ72:BJ102" si="211">IF(AU72&gt;0,($J72*AU72*$F$15),"0")</f>
        <v>0</v>
      </c>
      <c r="BK72" s="174" t="str">
        <f t="shared" ref="BK72:BK102" si="212">IF(AV72&gt;0,($J72*AV72*$F$16),"0")</f>
        <v>0</v>
      </c>
      <c r="BL72" s="174" t="str">
        <f t="shared" ref="BL72:BL102" si="213">IF(AW72&gt;0,($J72*AW72*$F$17),"0")</f>
        <v>0</v>
      </c>
      <c r="BM72" s="174" t="str">
        <f t="shared" ref="BM72:BM102" si="214">IF(AX72&gt;0,($J72*AX72*$F$17),"0")</f>
        <v>0</v>
      </c>
      <c r="BN72" s="174" t="str">
        <f t="shared" ref="BN72:BN102" si="215">IF(AY72&gt;0,($J72*AY72*$F$19),"0")</f>
        <v>0</v>
      </c>
      <c r="BO72" s="174" t="str">
        <f t="shared" ref="BO72:BO102" si="216">IF(AZ72&gt;0,($J72*AZ72*$F$20),"0")</f>
        <v>0</v>
      </c>
      <c r="BP72" s="174" t="str">
        <f t="shared" ref="BP72:BP102" si="217">IF(BA72&gt;0,($J72*BA72*$F$21),"0")</f>
        <v>0</v>
      </c>
      <c r="BQ72" s="174" t="str">
        <f t="shared" ref="BQ72:BQ102" si="218">IF(BB72&gt;0,($J72*BB72*$F$22),"0")</f>
        <v>0</v>
      </c>
      <c r="BR72" s="174" t="str">
        <f t="shared" ref="BR72:BR102" si="219">IF(BC72&gt;0,($J72*BC72*$F$23),"0")</f>
        <v>0</v>
      </c>
      <c r="BS72" s="174" t="str">
        <f t="shared" ref="BS72:BS102" si="220">IF(BD72&gt;0,($J72*BD72*$F$24),"0")</f>
        <v>0</v>
      </c>
      <c r="BT72" s="174" t="str">
        <f t="shared" ref="BT72:BT102" si="221">IF(BE72&gt;0,($J72*BE72*$F$25),"0")</f>
        <v>0</v>
      </c>
      <c r="BU72" s="174" t="str">
        <f t="shared" ref="BU72:BU102" si="222">IF(BF72&gt;0,($J72*BF72*$F$26),"0")</f>
        <v>0</v>
      </c>
      <c r="BV72" s="174" t="str">
        <f t="shared" ref="BV72:BV102" si="223">IF(BG72&gt;0,($J72*BG72*$F$27),"0")</f>
        <v>0</v>
      </c>
      <c r="BW72" s="174" t="str">
        <f t="shared" ref="BW72:BW102" si="224">IF(BH72&gt;0,($J72*BH72*$F$28),"0")</f>
        <v>0</v>
      </c>
      <c r="BY72" s="177"/>
    </row>
    <row r="73" spans="1:77" ht="20.100000000000001" customHeight="1" thickBot="1">
      <c r="A73" s="175"/>
      <c r="B73" s="78" t="s">
        <v>65</v>
      </c>
      <c r="C73" s="78">
        <v>0.57847222222222228</v>
      </c>
      <c r="D73" s="229" t="s">
        <v>82</v>
      </c>
      <c r="E73" s="230"/>
      <c r="F73" s="230"/>
      <c r="G73" s="230"/>
      <c r="H73" s="230"/>
      <c r="I73" s="110"/>
      <c r="J73" s="110"/>
      <c r="K73" s="170"/>
      <c r="L73" s="171"/>
      <c r="N73" s="173"/>
      <c r="O73" s="173"/>
      <c r="P73" s="173"/>
      <c r="Q73" s="173"/>
      <c r="R73" s="172"/>
      <c r="S73" s="172"/>
      <c r="T73" s="173"/>
      <c r="U73" s="173"/>
      <c r="V73" s="173"/>
      <c r="W73" s="173"/>
      <c r="X73" s="173"/>
      <c r="Y73" s="172"/>
      <c r="Z73" s="172"/>
      <c r="AA73" s="173"/>
      <c r="AB73" s="173"/>
      <c r="AC73" s="173"/>
      <c r="AD73" s="173"/>
      <c r="AE73" s="173"/>
      <c r="AF73" s="172"/>
      <c r="AG73" s="172"/>
      <c r="AH73" s="173"/>
      <c r="AI73" s="173"/>
      <c r="AJ73" s="173"/>
      <c r="AK73" s="173"/>
      <c r="AL73" s="173"/>
      <c r="AM73" s="172"/>
      <c r="AN73" s="172"/>
      <c r="AO73" s="173"/>
      <c r="AP73" s="173"/>
      <c r="AQ73" s="173"/>
      <c r="AR73" s="173"/>
      <c r="AT73" s="174">
        <f t="shared" si="195"/>
        <v>0</v>
      </c>
      <c r="AU73" s="174">
        <f t="shared" si="196"/>
        <v>0</v>
      </c>
      <c r="AV73" s="174">
        <f t="shared" si="197"/>
        <v>0</v>
      </c>
      <c r="AW73" s="174">
        <f t="shared" si="198"/>
        <v>0</v>
      </c>
      <c r="AX73" s="174">
        <f t="shared" si="199"/>
        <v>0</v>
      </c>
      <c r="AY73" s="174">
        <f t="shared" si="200"/>
        <v>0</v>
      </c>
      <c r="AZ73" s="174">
        <f t="shared" si="201"/>
        <v>0</v>
      </c>
      <c r="BA73" s="174">
        <f t="shared" si="202"/>
        <v>0</v>
      </c>
      <c r="BB73" s="174">
        <f t="shared" si="203"/>
        <v>0</v>
      </c>
      <c r="BC73" s="174">
        <f t="shared" si="204"/>
        <v>0</v>
      </c>
      <c r="BD73" s="174">
        <f t="shared" si="205"/>
        <v>0</v>
      </c>
      <c r="BE73" s="174">
        <f t="shared" si="206"/>
        <v>0</v>
      </c>
      <c r="BF73" s="174">
        <f t="shared" si="207"/>
        <v>0</v>
      </c>
      <c r="BG73" s="174">
        <f t="shared" si="208"/>
        <v>0</v>
      </c>
      <c r="BH73" s="174">
        <f t="shared" si="209"/>
        <v>0</v>
      </c>
      <c r="BI73" s="174" t="str">
        <f t="shared" si="210"/>
        <v>0</v>
      </c>
      <c r="BJ73" s="174" t="str">
        <f t="shared" si="211"/>
        <v>0</v>
      </c>
      <c r="BK73" s="174" t="str">
        <f t="shared" si="212"/>
        <v>0</v>
      </c>
      <c r="BL73" s="174" t="str">
        <f t="shared" si="213"/>
        <v>0</v>
      </c>
      <c r="BM73" s="174" t="str">
        <f t="shared" si="214"/>
        <v>0</v>
      </c>
      <c r="BN73" s="174" t="str">
        <f t="shared" si="215"/>
        <v>0</v>
      </c>
      <c r="BO73" s="174" t="str">
        <f t="shared" si="216"/>
        <v>0</v>
      </c>
      <c r="BP73" s="174" t="str">
        <f t="shared" si="217"/>
        <v>0</v>
      </c>
      <c r="BQ73" s="174" t="str">
        <f t="shared" si="218"/>
        <v>0</v>
      </c>
      <c r="BR73" s="174" t="str">
        <f t="shared" si="219"/>
        <v>0</v>
      </c>
      <c r="BS73" s="174" t="str">
        <f t="shared" si="220"/>
        <v>0</v>
      </c>
      <c r="BT73" s="174" t="str">
        <f t="shared" si="221"/>
        <v>0</v>
      </c>
      <c r="BU73" s="174" t="str">
        <f t="shared" si="222"/>
        <v>0</v>
      </c>
      <c r="BV73" s="174" t="str">
        <f t="shared" si="223"/>
        <v>0</v>
      </c>
      <c r="BW73" s="174" t="str">
        <f t="shared" si="224"/>
        <v>0</v>
      </c>
      <c r="BY73" s="177"/>
    </row>
    <row r="74" spans="1:77" ht="20.100000000000001" customHeight="1" thickBot="1">
      <c r="A74" s="175"/>
      <c r="B74" s="78" t="s">
        <v>65</v>
      </c>
      <c r="C74" s="78">
        <v>0.58333333333333337</v>
      </c>
      <c r="D74" s="223" t="s">
        <v>144</v>
      </c>
      <c r="E74" s="224"/>
      <c r="F74" s="224"/>
      <c r="G74" s="224"/>
      <c r="H74" s="225"/>
      <c r="I74" s="110"/>
      <c r="J74" s="110"/>
      <c r="K74" s="170"/>
      <c r="L74" s="171"/>
      <c r="N74" s="173"/>
      <c r="O74" s="173"/>
      <c r="P74" s="173"/>
      <c r="Q74" s="173"/>
      <c r="R74" s="172"/>
      <c r="S74" s="172"/>
      <c r="T74" s="173"/>
      <c r="U74" s="173"/>
      <c r="V74" s="173"/>
      <c r="W74" s="173"/>
      <c r="X74" s="173"/>
      <c r="Y74" s="172"/>
      <c r="Z74" s="172"/>
      <c r="AA74" s="173"/>
      <c r="AB74" s="173"/>
      <c r="AC74" s="173"/>
      <c r="AD74" s="173"/>
      <c r="AE74" s="173"/>
      <c r="AF74" s="172"/>
      <c r="AG74" s="172"/>
      <c r="AH74" s="173"/>
      <c r="AI74" s="173"/>
      <c r="AJ74" s="173"/>
      <c r="AK74" s="173"/>
      <c r="AL74" s="173"/>
      <c r="AM74" s="172"/>
      <c r="AN74" s="172"/>
      <c r="AO74" s="173"/>
      <c r="AP74" s="173"/>
      <c r="AQ74" s="173"/>
      <c r="AR74" s="173"/>
      <c r="AT74" s="174">
        <f t="shared" si="195"/>
        <v>0</v>
      </c>
      <c r="AU74" s="174">
        <f t="shared" si="196"/>
        <v>0</v>
      </c>
      <c r="AV74" s="174">
        <f t="shared" si="197"/>
        <v>0</v>
      </c>
      <c r="AW74" s="174">
        <f t="shared" si="198"/>
        <v>0</v>
      </c>
      <c r="AX74" s="174">
        <f t="shared" si="199"/>
        <v>0</v>
      </c>
      <c r="AY74" s="174">
        <f t="shared" si="200"/>
        <v>0</v>
      </c>
      <c r="AZ74" s="174">
        <f t="shared" si="201"/>
        <v>0</v>
      </c>
      <c r="BA74" s="174">
        <f t="shared" si="202"/>
        <v>0</v>
      </c>
      <c r="BB74" s="174">
        <f t="shared" si="203"/>
        <v>0</v>
      </c>
      <c r="BC74" s="174">
        <f t="shared" si="204"/>
        <v>0</v>
      </c>
      <c r="BD74" s="174">
        <f t="shared" si="205"/>
        <v>0</v>
      </c>
      <c r="BE74" s="174">
        <f t="shared" si="206"/>
        <v>0</v>
      </c>
      <c r="BF74" s="174">
        <f t="shared" si="207"/>
        <v>0</v>
      </c>
      <c r="BG74" s="174">
        <f t="shared" si="208"/>
        <v>0</v>
      </c>
      <c r="BH74" s="174">
        <f t="shared" si="209"/>
        <v>0</v>
      </c>
      <c r="BI74" s="174" t="str">
        <f t="shared" si="210"/>
        <v>0</v>
      </c>
      <c r="BJ74" s="174" t="str">
        <f t="shared" si="211"/>
        <v>0</v>
      </c>
      <c r="BK74" s="174" t="str">
        <f t="shared" si="212"/>
        <v>0</v>
      </c>
      <c r="BL74" s="174" t="str">
        <f t="shared" si="213"/>
        <v>0</v>
      </c>
      <c r="BM74" s="174" t="str">
        <f t="shared" si="214"/>
        <v>0</v>
      </c>
      <c r="BN74" s="174" t="str">
        <f t="shared" si="215"/>
        <v>0</v>
      </c>
      <c r="BO74" s="174" t="str">
        <f t="shared" si="216"/>
        <v>0</v>
      </c>
      <c r="BP74" s="174" t="str">
        <f t="shared" si="217"/>
        <v>0</v>
      </c>
      <c r="BQ74" s="174" t="str">
        <f t="shared" si="218"/>
        <v>0</v>
      </c>
      <c r="BR74" s="174" t="str">
        <f t="shared" si="219"/>
        <v>0</v>
      </c>
      <c r="BS74" s="174" t="str">
        <f t="shared" si="220"/>
        <v>0</v>
      </c>
      <c r="BT74" s="174" t="str">
        <f t="shared" si="221"/>
        <v>0</v>
      </c>
      <c r="BU74" s="174" t="str">
        <f t="shared" si="222"/>
        <v>0</v>
      </c>
      <c r="BV74" s="174" t="str">
        <f t="shared" si="223"/>
        <v>0</v>
      </c>
      <c r="BW74" s="174" t="str">
        <f t="shared" si="224"/>
        <v>0</v>
      </c>
      <c r="BY74" s="177"/>
    </row>
    <row r="75" spans="1:77" ht="17.25" customHeight="1" thickBot="1">
      <c r="A75" s="175"/>
      <c r="B75" s="78" t="s">
        <v>65</v>
      </c>
      <c r="C75" s="78">
        <v>0.59375</v>
      </c>
      <c r="D75" s="122" t="s">
        <v>309</v>
      </c>
      <c r="E75" s="122" t="s">
        <v>399</v>
      </c>
      <c r="F75" s="122" t="s">
        <v>307</v>
      </c>
      <c r="G75" s="122" t="s">
        <v>317</v>
      </c>
      <c r="H75" s="129" t="s">
        <v>474</v>
      </c>
      <c r="I75" s="110"/>
      <c r="J75" s="110"/>
      <c r="K75" s="170"/>
      <c r="L75" s="171"/>
      <c r="N75" s="173"/>
      <c r="O75" s="173"/>
      <c r="P75" s="173"/>
      <c r="Q75" s="173"/>
      <c r="R75" s="172"/>
      <c r="S75" s="172"/>
      <c r="T75" s="173"/>
      <c r="U75" s="173"/>
      <c r="V75" s="173"/>
      <c r="W75" s="173"/>
      <c r="X75" s="173"/>
      <c r="Y75" s="172"/>
      <c r="Z75" s="172"/>
      <c r="AA75" s="173"/>
      <c r="AB75" s="173"/>
      <c r="AC75" s="173"/>
      <c r="AD75" s="173"/>
      <c r="AE75" s="173"/>
      <c r="AF75" s="172"/>
      <c r="AG75" s="172"/>
      <c r="AH75" s="173"/>
      <c r="AI75" s="173"/>
      <c r="AJ75" s="173"/>
      <c r="AK75" s="173"/>
      <c r="AL75" s="173"/>
      <c r="AM75" s="172"/>
      <c r="AN75" s="172"/>
      <c r="AO75" s="173"/>
      <c r="AP75" s="173"/>
      <c r="AQ75" s="173"/>
      <c r="AR75" s="173"/>
      <c r="AT75" s="174">
        <f t="shared" si="195"/>
        <v>0</v>
      </c>
      <c r="AU75" s="174">
        <f t="shared" si="196"/>
        <v>0</v>
      </c>
      <c r="AV75" s="174">
        <f t="shared" si="197"/>
        <v>0</v>
      </c>
      <c r="AW75" s="174">
        <f t="shared" si="198"/>
        <v>0</v>
      </c>
      <c r="AX75" s="174">
        <f t="shared" si="199"/>
        <v>0</v>
      </c>
      <c r="AY75" s="174">
        <f t="shared" si="200"/>
        <v>0</v>
      </c>
      <c r="AZ75" s="174">
        <f t="shared" si="201"/>
        <v>0</v>
      </c>
      <c r="BA75" s="174">
        <f t="shared" si="202"/>
        <v>0</v>
      </c>
      <c r="BB75" s="174">
        <f t="shared" si="203"/>
        <v>0</v>
      </c>
      <c r="BC75" s="174">
        <f t="shared" si="204"/>
        <v>0</v>
      </c>
      <c r="BD75" s="174">
        <f t="shared" si="205"/>
        <v>0</v>
      </c>
      <c r="BE75" s="174">
        <f t="shared" si="206"/>
        <v>0</v>
      </c>
      <c r="BF75" s="174">
        <f t="shared" si="207"/>
        <v>0</v>
      </c>
      <c r="BG75" s="174">
        <f t="shared" si="208"/>
        <v>0</v>
      </c>
      <c r="BH75" s="174">
        <f t="shared" si="209"/>
        <v>0</v>
      </c>
      <c r="BI75" s="174" t="str">
        <f t="shared" ref="BI75" si="225">IF(AT75&gt;0,($J75*AT75*$F$14),"0")</f>
        <v>0</v>
      </c>
      <c r="BJ75" s="174" t="str">
        <f t="shared" ref="BJ75" si="226">IF(AU75&gt;0,($J75*AU75*$F$15),"0")</f>
        <v>0</v>
      </c>
      <c r="BK75" s="174" t="str">
        <f t="shared" ref="BK75" si="227">IF(AV75&gt;0,($J75*AV75*$F$16),"0")</f>
        <v>0</v>
      </c>
      <c r="BL75" s="174" t="str">
        <f t="shared" ref="BL75" si="228">IF(AW75&gt;0,($J75*AW75*$F$17),"0")</f>
        <v>0</v>
      </c>
      <c r="BM75" s="174" t="str">
        <f t="shared" ref="BM75" si="229">IF(AX75&gt;0,($J75*AX75*$F$17),"0")</f>
        <v>0</v>
      </c>
      <c r="BN75" s="174" t="str">
        <f t="shared" ref="BN75" si="230">IF(AY75&gt;0,($J75*AY75*$F$19),"0")</f>
        <v>0</v>
      </c>
      <c r="BO75" s="174" t="str">
        <f t="shared" ref="BO75" si="231">IF(AZ75&gt;0,($J75*AZ75*$F$20),"0")</f>
        <v>0</v>
      </c>
      <c r="BP75" s="174" t="str">
        <f t="shared" ref="BP75" si="232">IF(BA75&gt;0,($J75*BA75*$F$21),"0")</f>
        <v>0</v>
      </c>
      <c r="BQ75" s="174" t="str">
        <f t="shared" ref="BQ75" si="233">IF(BB75&gt;0,($J75*BB75*$F$22),"0")</f>
        <v>0</v>
      </c>
      <c r="BR75" s="174" t="str">
        <f t="shared" ref="BR75" si="234">IF(BC75&gt;0,($J75*BC75*$F$23),"0")</f>
        <v>0</v>
      </c>
      <c r="BS75" s="174" t="str">
        <f t="shared" ref="BS75" si="235">IF(BD75&gt;0,($J75*BD75*$F$24),"0")</f>
        <v>0</v>
      </c>
      <c r="BT75" s="174" t="str">
        <f t="shared" ref="BT75" si="236">IF(BE75&gt;0,($J75*BE75*$F$25),"0")</f>
        <v>0</v>
      </c>
      <c r="BU75" s="174" t="str">
        <f t="shared" ref="BU75" si="237">IF(BF75&gt;0,($J75*BF75*$F$26),"0")</f>
        <v>0</v>
      </c>
      <c r="BV75" s="174" t="str">
        <f t="shared" ref="BV75" si="238">IF(BG75&gt;0,($J75*BG75*$F$27),"0")</f>
        <v>0</v>
      </c>
      <c r="BW75" s="174" t="str">
        <f t="shared" ref="BW75" si="239">IF(BH75&gt;0,($J75*BH75*$F$28),"0")</f>
        <v>0</v>
      </c>
      <c r="BY75" s="177"/>
    </row>
    <row r="76" spans="1:77" ht="20.25" customHeight="1" thickBot="1">
      <c r="A76" s="175"/>
      <c r="B76" s="79" t="s">
        <v>66</v>
      </c>
      <c r="C76" s="79">
        <v>0.60763888888888884</v>
      </c>
      <c r="D76" s="80" t="s">
        <v>376</v>
      </c>
      <c r="E76" s="81" t="s">
        <v>377</v>
      </c>
      <c r="F76" s="81" t="s">
        <v>378</v>
      </c>
      <c r="G76" s="81" t="s">
        <v>379</v>
      </c>
      <c r="H76" s="82" t="s">
        <v>380</v>
      </c>
      <c r="I76" s="112">
        <v>220</v>
      </c>
      <c r="J76" s="112">
        <f>$I76*'Campaign Total'!$F$44</f>
        <v>198</v>
      </c>
      <c r="K76" s="170">
        <f>SUM(AT76:BH76)</f>
        <v>0</v>
      </c>
      <c r="L76" s="171">
        <f>SUM(BI76:BW76)</f>
        <v>0</v>
      </c>
      <c r="N76" s="176"/>
      <c r="O76" s="176"/>
      <c r="P76" s="176"/>
      <c r="Q76" s="176"/>
      <c r="R76" s="172"/>
      <c r="S76" s="172"/>
      <c r="T76" s="176"/>
      <c r="U76" s="176"/>
      <c r="V76" s="176"/>
      <c r="W76" s="176"/>
      <c r="X76" s="176"/>
      <c r="Y76" s="172"/>
      <c r="Z76" s="172"/>
      <c r="AA76" s="176"/>
      <c r="AB76" s="176"/>
      <c r="AC76" s="176"/>
      <c r="AD76" s="176"/>
      <c r="AE76" s="176"/>
      <c r="AF76" s="172"/>
      <c r="AG76" s="172"/>
      <c r="AH76" s="176"/>
      <c r="AI76" s="176"/>
      <c r="AJ76" s="176"/>
      <c r="AK76" s="176"/>
      <c r="AL76" s="176"/>
      <c r="AM76" s="172"/>
      <c r="AN76" s="172"/>
      <c r="AO76" s="176"/>
      <c r="AP76" s="176"/>
      <c r="AQ76" s="176"/>
      <c r="AR76" s="176"/>
      <c r="AT76" s="174">
        <f t="shared" si="195"/>
        <v>0</v>
      </c>
      <c r="AU76" s="174">
        <f t="shared" si="196"/>
        <v>0</v>
      </c>
      <c r="AV76" s="174">
        <f t="shared" si="197"/>
        <v>0</v>
      </c>
      <c r="AW76" s="174">
        <f t="shared" si="198"/>
        <v>0</v>
      </c>
      <c r="AX76" s="174">
        <f t="shared" si="199"/>
        <v>0</v>
      </c>
      <c r="AY76" s="174">
        <f t="shared" si="200"/>
        <v>0</v>
      </c>
      <c r="AZ76" s="174">
        <f t="shared" si="201"/>
        <v>0</v>
      </c>
      <c r="BA76" s="174">
        <f t="shared" si="202"/>
        <v>0</v>
      </c>
      <c r="BB76" s="174">
        <f t="shared" si="203"/>
        <v>0</v>
      </c>
      <c r="BC76" s="174">
        <f t="shared" si="204"/>
        <v>0</v>
      </c>
      <c r="BD76" s="174">
        <f t="shared" si="205"/>
        <v>0</v>
      </c>
      <c r="BE76" s="174">
        <f t="shared" si="206"/>
        <v>0</v>
      </c>
      <c r="BF76" s="174">
        <f t="shared" si="207"/>
        <v>0</v>
      </c>
      <c r="BG76" s="174">
        <f t="shared" si="208"/>
        <v>0</v>
      </c>
      <c r="BH76" s="174">
        <f t="shared" si="209"/>
        <v>0</v>
      </c>
      <c r="BI76" s="174" t="str">
        <f t="shared" si="210"/>
        <v>0</v>
      </c>
      <c r="BJ76" s="174" t="str">
        <f t="shared" si="211"/>
        <v>0</v>
      </c>
      <c r="BK76" s="174" t="str">
        <f t="shared" si="212"/>
        <v>0</v>
      </c>
      <c r="BL76" s="174" t="str">
        <f t="shared" si="213"/>
        <v>0</v>
      </c>
      <c r="BM76" s="174" t="str">
        <f t="shared" si="214"/>
        <v>0</v>
      </c>
      <c r="BN76" s="174" t="str">
        <f t="shared" si="215"/>
        <v>0</v>
      </c>
      <c r="BO76" s="174" t="str">
        <f t="shared" si="216"/>
        <v>0</v>
      </c>
      <c r="BP76" s="174" t="str">
        <f t="shared" si="217"/>
        <v>0</v>
      </c>
      <c r="BQ76" s="174" t="str">
        <f t="shared" si="218"/>
        <v>0</v>
      </c>
      <c r="BR76" s="174" t="str">
        <f t="shared" si="219"/>
        <v>0</v>
      </c>
      <c r="BS76" s="174" t="str">
        <f t="shared" si="220"/>
        <v>0</v>
      </c>
      <c r="BT76" s="174" t="str">
        <f t="shared" si="221"/>
        <v>0</v>
      </c>
      <c r="BU76" s="174" t="str">
        <f t="shared" si="222"/>
        <v>0</v>
      </c>
      <c r="BV76" s="174" t="str">
        <f t="shared" si="223"/>
        <v>0</v>
      </c>
      <c r="BW76" s="174" t="str">
        <f t="shared" si="224"/>
        <v>0</v>
      </c>
      <c r="BY76" s="177"/>
    </row>
    <row r="77" spans="1:77" ht="18.600000000000001" thickBot="1">
      <c r="A77" s="175"/>
      <c r="B77" s="78" t="s">
        <v>65</v>
      </c>
      <c r="C77" s="78">
        <v>0.61458333333333337</v>
      </c>
      <c r="D77" s="122" t="s">
        <v>307</v>
      </c>
      <c r="E77" s="199" t="s">
        <v>467</v>
      </c>
      <c r="F77" s="199" t="s">
        <v>473</v>
      </c>
      <c r="G77" s="122" t="s">
        <v>317</v>
      </c>
      <c r="H77" s="122" t="s">
        <v>309</v>
      </c>
      <c r="I77" s="207"/>
      <c r="J77" s="110"/>
      <c r="K77" s="170"/>
      <c r="L77" s="171"/>
      <c r="N77" s="173"/>
      <c r="O77" s="173"/>
      <c r="P77" s="173"/>
      <c r="Q77" s="173"/>
      <c r="R77" s="172"/>
      <c r="S77" s="172"/>
      <c r="T77" s="173"/>
      <c r="U77" s="173"/>
      <c r="V77" s="173"/>
      <c r="W77" s="173"/>
      <c r="X77" s="173"/>
      <c r="Y77" s="172"/>
      <c r="Z77" s="172"/>
      <c r="AA77" s="173"/>
      <c r="AB77" s="173"/>
      <c r="AC77" s="173"/>
      <c r="AD77" s="173"/>
      <c r="AE77" s="173"/>
      <c r="AF77" s="172"/>
      <c r="AG77" s="172"/>
      <c r="AH77" s="173"/>
      <c r="AI77" s="173"/>
      <c r="AJ77" s="173"/>
      <c r="AK77" s="173"/>
      <c r="AL77" s="173"/>
      <c r="AM77" s="172"/>
      <c r="AN77" s="172"/>
      <c r="AO77" s="173"/>
      <c r="AP77" s="173"/>
      <c r="AQ77" s="173"/>
      <c r="AR77" s="173"/>
      <c r="AT77" s="174">
        <f t="shared" si="195"/>
        <v>0</v>
      </c>
      <c r="AU77" s="174">
        <f t="shared" si="196"/>
        <v>0</v>
      </c>
      <c r="AV77" s="174">
        <f t="shared" si="197"/>
        <v>0</v>
      </c>
      <c r="AW77" s="174">
        <f t="shared" si="198"/>
        <v>0</v>
      </c>
      <c r="AX77" s="174">
        <f t="shared" si="199"/>
        <v>0</v>
      </c>
      <c r="AY77" s="174">
        <f t="shared" si="200"/>
        <v>0</v>
      </c>
      <c r="AZ77" s="174">
        <f t="shared" si="201"/>
        <v>0</v>
      </c>
      <c r="BA77" s="174">
        <f t="shared" si="202"/>
        <v>0</v>
      </c>
      <c r="BB77" s="174">
        <f t="shared" si="203"/>
        <v>0</v>
      </c>
      <c r="BC77" s="174">
        <f t="shared" si="204"/>
        <v>0</v>
      </c>
      <c r="BD77" s="174">
        <f t="shared" si="205"/>
        <v>0</v>
      </c>
      <c r="BE77" s="174">
        <f t="shared" si="206"/>
        <v>0</v>
      </c>
      <c r="BF77" s="174">
        <f t="shared" si="207"/>
        <v>0</v>
      </c>
      <c r="BG77" s="174">
        <f t="shared" si="208"/>
        <v>0</v>
      </c>
      <c r="BH77" s="174">
        <f t="shared" si="209"/>
        <v>0</v>
      </c>
      <c r="BI77" s="174" t="str">
        <f t="shared" ref="BI77:BI78" si="240">IF(AT77&gt;0,($J77*AT77*$F$14),"0")</f>
        <v>0</v>
      </c>
      <c r="BJ77" s="174" t="str">
        <f t="shared" ref="BJ77:BJ78" si="241">IF(AU77&gt;0,($J77*AU77*$F$15),"0")</f>
        <v>0</v>
      </c>
      <c r="BK77" s="174" t="str">
        <f t="shared" ref="BK77:BK78" si="242">IF(AV77&gt;0,($J77*AV77*$F$16),"0")</f>
        <v>0</v>
      </c>
      <c r="BL77" s="174" t="str">
        <f t="shared" ref="BL77:BL78" si="243">IF(AW77&gt;0,($J77*AW77*$F$17),"0")</f>
        <v>0</v>
      </c>
      <c r="BM77" s="174" t="str">
        <f t="shared" ref="BM77:BM78" si="244">IF(AX77&gt;0,($J77*AX77*$F$17),"0")</f>
        <v>0</v>
      </c>
      <c r="BN77" s="174" t="str">
        <f t="shared" ref="BN77:BN78" si="245">IF(AY77&gt;0,($J77*AY77*$F$19),"0")</f>
        <v>0</v>
      </c>
      <c r="BO77" s="174" t="str">
        <f t="shared" ref="BO77:BO78" si="246">IF(AZ77&gt;0,($J77*AZ77*$F$20),"0")</f>
        <v>0</v>
      </c>
      <c r="BP77" s="174" t="str">
        <f t="shared" ref="BP77:BP78" si="247">IF(BA77&gt;0,($J77*BA77*$F$21),"0")</f>
        <v>0</v>
      </c>
      <c r="BQ77" s="174" t="str">
        <f t="shared" ref="BQ77:BQ78" si="248">IF(BB77&gt;0,($J77*BB77*$F$22),"0")</f>
        <v>0</v>
      </c>
      <c r="BR77" s="174" t="str">
        <f t="shared" ref="BR77:BR78" si="249">IF(BC77&gt;0,($J77*BC77*$F$23),"0")</f>
        <v>0</v>
      </c>
      <c r="BS77" s="174" t="str">
        <f t="shared" ref="BS77:BS78" si="250">IF(BD77&gt;0,($J77*BD77*$F$24),"0")</f>
        <v>0</v>
      </c>
      <c r="BT77" s="174" t="str">
        <f t="shared" ref="BT77:BT78" si="251">IF(BE77&gt;0,($J77*BE77*$F$25),"0")</f>
        <v>0</v>
      </c>
      <c r="BU77" s="174" t="str">
        <f t="shared" ref="BU77:BU78" si="252">IF(BF77&gt;0,($J77*BF77*$F$26),"0")</f>
        <v>0</v>
      </c>
      <c r="BV77" s="174" t="str">
        <f t="shared" ref="BV77:BV78" si="253">IF(BG77&gt;0,($J77*BG77*$F$27),"0")</f>
        <v>0</v>
      </c>
      <c r="BW77" s="174" t="str">
        <f t="shared" ref="BW77:BW78" si="254">IF(BH77&gt;0,($J77*BH77*$F$28),"0")</f>
        <v>0</v>
      </c>
      <c r="BY77" s="177"/>
    </row>
    <row r="78" spans="1:77" ht="20.25" customHeight="1" thickBot="1">
      <c r="A78" s="175"/>
      <c r="B78" s="79" t="s">
        <v>66</v>
      </c>
      <c r="C78" s="79">
        <v>0.63194444444444442</v>
      </c>
      <c r="D78" s="80" t="s">
        <v>152</v>
      </c>
      <c r="E78" s="81" t="s">
        <v>171</v>
      </c>
      <c r="F78" s="81" t="s">
        <v>189</v>
      </c>
      <c r="G78" s="81" t="s">
        <v>207</v>
      </c>
      <c r="H78" s="82" t="s">
        <v>225</v>
      </c>
      <c r="I78" s="112">
        <v>340</v>
      </c>
      <c r="J78" s="112">
        <f>$I78*'Campaign Total'!$F$44</f>
        <v>306</v>
      </c>
      <c r="K78" s="170">
        <f>SUM(AT78:BH78)</f>
        <v>0</v>
      </c>
      <c r="L78" s="171">
        <f>SUM(BI78:BW78)</f>
        <v>0</v>
      </c>
      <c r="N78" s="176"/>
      <c r="O78" s="176"/>
      <c r="P78" s="176"/>
      <c r="Q78" s="176"/>
      <c r="R78" s="172"/>
      <c r="S78" s="172"/>
      <c r="T78" s="176"/>
      <c r="U78" s="176"/>
      <c r="V78" s="176"/>
      <c r="W78" s="176"/>
      <c r="X78" s="176"/>
      <c r="Y78" s="172"/>
      <c r="Z78" s="172"/>
      <c r="AA78" s="176"/>
      <c r="AB78" s="176"/>
      <c r="AC78" s="176"/>
      <c r="AD78" s="176"/>
      <c r="AE78" s="176"/>
      <c r="AF78" s="172"/>
      <c r="AG78" s="172"/>
      <c r="AH78" s="176"/>
      <c r="AI78" s="176"/>
      <c r="AJ78" s="176"/>
      <c r="AK78" s="176"/>
      <c r="AL78" s="176"/>
      <c r="AM78" s="172"/>
      <c r="AN78" s="172"/>
      <c r="AO78" s="176"/>
      <c r="AP78" s="176"/>
      <c r="AQ78" s="176"/>
      <c r="AR78" s="176"/>
      <c r="AT78" s="174">
        <f t="shared" si="195"/>
        <v>0</v>
      </c>
      <c r="AU78" s="174">
        <f t="shared" si="196"/>
        <v>0</v>
      </c>
      <c r="AV78" s="174">
        <f t="shared" si="197"/>
        <v>0</v>
      </c>
      <c r="AW78" s="174">
        <f t="shared" si="198"/>
        <v>0</v>
      </c>
      <c r="AX78" s="174">
        <f t="shared" si="199"/>
        <v>0</v>
      </c>
      <c r="AY78" s="174">
        <f t="shared" si="200"/>
        <v>0</v>
      </c>
      <c r="AZ78" s="174">
        <f t="shared" si="201"/>
        <v>0</v>
      </c>
      <c r="BA78" s="174">
        <f t="shared" si="202"/>
        <v>0</v>
      </c>
      <c r="BB78" s="174">
        <f t="shared" si="203"/>
        <v>0</v>
      </c>
      <c r="BC78" s="174">
        <f t="shared" si="204"/>
        <v>0</v>
      </c>
      <c r="BD78" s="174">
        <f t="shared" si="205"/>
        <v>0</v>
      </c>
      <c r="BE78" s="174">
        <f t="shared" si="206"/>
        <v>0</v>
      </c>
      <c r="BF78" s="174">
        <f t="shared" si="207"/>
        <v>0</v>
      </c>
      <c r="BG78" s="174">
        <f t="shared" si="208"/>
        <v>0</v>
      </c>
      <c r="BH78" s="174">
        <f t="shared" si="209"/>
        <v>0</v>
      </c>
      <c r="BI78" s="174" t="str">
        <f t="shared" si="240"/>
        <v>0</v>
      </c>
      <c r="BJ78" s="174" t="str">
        <f t="shared" si="241"/>
        <v>0</v>
      </c>
      <c r="BK78" s="174" t="str">
        <f t="shared" si="242"/>
        <v>0</v>
      </c>
      <c r="BL78" s="174" t="str">
        <f t="shared" si="243"/>
        <v>0</v>
      </c>
      <c r="BM78" s="174" t="str">
        <f t="shared" si="244"/>
        <v>0</v>
      </c>
      <c r="BN78" s="174" t="str">
        <f t="shared" si="245"/>
        <v>0</v>
      </c>
      <c r="BO78" s="174" t="str">
        <f t="shared" si="246"/>
        <v>0</v>
      </c>
      <c r="BP78" s="174" t="str">
        <f t="shared" si="247"/>
        <v>0</v>
      </c>
      <c r="BQ78" s="174" t="str">
        <f t="shared" si="248"/>
        <v>0</v>
      </c>
      <c r="BR78" s="174" t="str">
        <f t="shared" si="249"/>
        <v>0</v>
      </c>
      <c r="BS78" s="174" t="str">
        <f t="shared" si="250"/>
        <v>0</v>
      </c>
      <c r="BT78" s="174" t="str">
        <f t="shared" si="251"/>
        <v>0</v>
      </c>
      <c r="BU78" s="174" t="str">
        <f t="shared" si="252"/>
        <v>0</v>
      </c>
      <c r="BV78" s="174" t="str">
        <f t="shared" si="253"/>
        <v>0</v>
      </c>
      <c r="BW78" s="174" t="str">
        <f t="shared" si="254"/>
        <v>0</v>
      </c>
      <c r="BY78" s="177"/>
    </row>
    <row r="79" spans="1:77" ht="20.25" customHeight="1" thickBot="1">
      <c r="A79" s="175"/>
      <c r="B79" s="78" t="s">
        <v>65</v>
      </c>
      <c r="C79" s="78">
        <v>0.63541666666666663</v>
      </c>
      <c r="D79" s="223" t="s">
        <v>144</v>
      </c>
      <c r="E79" s="224"/>
      <c r="F79" s="224"/>
      <c r="G79" s="224"/>
      <c r="H79" s="225"/>
      <c r="I79" s="110"/>
      <c r="J79" s="110"/>
      <c r="K79" s="170"/>
      <c r="L79" s="171"/>
      <c r="N79" s="173"/>
      <c r="O79" s="173"/>
      <c r="P79" s="173"/>
      <c r="Q79" s="173"/>
      <c r="R79" s="172"/>
      <c r="S79" s="172"/>
      <c r="T79" s="173"/>
      <c r="U79" s="173"/>
      <c r="V79" s="173"/>
      <c r="W79" s="173"/>
      <c r="X79" s="173"/>
      <c r="Y79" s="172"/>
      <c r="Z79" s="172"/>
      <c r="AA79" s="173"/>
      <c r="AB79" s="173"/>
      <c r="AC79" s="173"/>
      <c r="AD79" s="173"/>
      <c r="AE79" s="173"/>
      <c r="AF79" s="172"/>
      <c r="AG79" s="172"/>
      <c r="AH79" s="173"/>
      <c r="AI79" s="173"/>
      <c r="AJ79" s="173"/>
      <c r="AK79" s="173"/>
      <c r="AL79" s="173"/>
      <c r="AM79" s="172"/>
      <c r="AN79" s="172"/>
      <c r="AO79" s="173"/>
      <c r="AP79" s="173"/>
      <c r="AQ79" s="173"/>
      <c r="AR79" s="173"/>
      <c r="AT79" s="174">
        <f t="shared" si="195"/>
        <v>0</v>
      </c>
      <c r="AU79" s="174">
        <f t="shared" si="196"/>
        <v>0</v>
      </c>
      <c r="AV79" s="174">
        <f t="shared" si="197"/>
        <v>0</v>
      </c>
      <c r="AW79" s="174">
        <f t="shared" si="198"/>
        <v>0</v>
      </c>
      <c r="AX79" s="174">
        <f t="shared" si="199"/>
        <v>0</v>
      </c>
      <c r="AY79" s="174">
        <f t="shared" si="200"/>
        <v>0</v>
      </c>
      <c r="AZ79" s="174">
        <f t="shared" si="201"/>
        <v>0</v>
      </c>
      <c r="BA79" s="174">
        <f t="shared" si="202"/>
        <v>0</v>
      </c>
      <c r="BB79" s="174">
        <f t="shared" si="203"/>
        <v>0</v>
      </c>
      <c r="BC79" s="174">
        <f t="shared" si="204"/>
        <v>0</v>
      </c>
      <c r="BD79" s="174">
        <f t="shared" si="205"/>
        <v>0</v>
      </c>
      <c r="BE79" s="174">
        <f t="shared" si="206"/>
        <v>0</v>
      </c>
      <c r="BF79" s="174">
        <f t="shared" si="207"/>
        <v>0</v>
      </c>
      <c r="BG79" s="174">
        <f t="shared" si="208"/>
        <v>0</v>
      </c>
      <c r="BH79" s="174">
        <f t="shared" si="209"/>
        <v>0</v>
      </c>
      <c r="BI79" s="174" t="str">
        <f t="shared" si="210"/>
        <v>0</v>
      </c>
      <c r="BJ79" s="174" t="str">
        <f t="shared" si="211"/>
        <v>0</v>
      </c>
      <c r="BK79" s="174" t="str">
        <f t="shared" si="212"/>
        <v>0</v>
      </c>
      <c r="BL79" s="174" t="str">
        <f t="shared" si="213"/>
        <v>0</v>
      </c>
      <c r="BM79" s="174" t="str">
        <f t="shared" si="214"/>
        <v>0</v>
      </c>
      <c r="BN79" s="174" t="str">
        <f t="shared" si="215"/>
        <v>0</v>
      </c>
      <c r="BO79" s="174" t="str">
        <f t="shared" si="216"/>
        <v>0</v>
      </c>
      <c r="BP79" s="174" t="str">
        <f t="shared" si="217"/>
        <v>0</v>
      </c>
      <c r="BQ79" s="174" t="str">
        <f t="shared" si="218"/>
        <v>0</v>
      </c>
      <c r="BR79" s="174" t="str">
        <f t="shared" si="219"/>
        <v>0</v>
      </c>
      <c r="BS79" s="174" t="str">
        <f t="shared" si="220"/>
        <v>0</v>
      </c>
      <c r="BT79" s="174" t="str">
        <f t="shared" si="221"/>
        <v>0</v>
      </c>
      <c r="BU79" s="174" t="str">
        <f t="shared" si="222"/>
        <v>0</v>
      </c>
      <c r="BV79" s="174" t="str">
        <f t="shared" si="223"/>
        <v>0</v>
      </c>
      <c r="BW79" s="174" t="str">
        <f t="shared" si="224"/>
        <v>0</v>
      </c>
      <c r="BY79" s="177"/>
    </row>
    <row r="80" spans="1:77" ht="20.25" customHeight="1" thickBot="1">
      <c r="A80" s="175"/>
      <c r="B80" s="78" t="s">
        <v>65</v>
      </c>
      <c r="C80" s="78">
        <v>0.64583333333333337</v>
      </c>
      <c r="D80" s="223" t="s">
        <v>99</v>
      </c>
      <c r="E80" s="224"/>
      <c r="F80" s="224"/>
      <c r="G80" s="224"/>
      <c r="H80" s="225"/>
      <c r="I80" s="110"/>
      <c r="J80" s="110"/>
      <c r="K80" s="170"/>
      <c r="L80" s="171"/>
      <c r="N80" s="173"/>
      <c r="O80" s="173"/>
      <c r="P80" s="173"/>
      <c r="Q80" s="173"/>
      <c r="R80" s="172"/>
      <c r="S80" s="172"/>
      <c r="T80" s="173"/>
      <c r="U80" s="173"/>
      <c r="V80" s="173"/>
      <c r="W80" s="173"/>
      <c r="X80" s="173"/>
      <c r="Y80" s="172"/>
      <c r="Z80" s="172"/>
      <c r="AA80" s="173"/>
      <c r="AB80" s="173"/>
      <c r="AC80" s="173"/>
      <c r="AD80" s="173"/>
      <c r="AE80" s="173"/>
      <c r="AF80" s="172"/>
      <c r="AG80" s="172"/>
      <c r="AH80" s="173"/>
      <c r="AI80" s="173"/>
      <c r="AJ80" s="173"/>
      <c r="AK80" s="173"/>
      <c r="AL80" s="173"/>
      <c r="AM80" s="172"/>
      <c r="AN80" s="172"/>
      <c r="AO80" s="173"/>
      <c r="AP80" s="173"/>
      <c r="AQ80" s="173"/>
      <c r="AR80" s="173"/>
      <c r="AT80" s="174">
        <f t="shared" si="195"/>
        <v>0</v>
      </c>
      <c r="AU80" s="174">
        <f t="shared" si="196"/>
        <v>0</v>
      </c>
      <c r="AV80" s="174">
        <f t="shared" si="197"/>
        <v>0</v>
      </c>
      <c r="AW80" s="174">
        <f t="shared" si="198"/>
        <v>0</v>
      </c>
      <c r="AX80" s="174">
        <f t="shared" si="199"/>
        <v>0</v>
      </c>
      <c r="AY80" s="174">
        <f t="shared" si="200"/>
        <v>0</v>
      </c>
      <c r="AZ80" s="174">
        <f t="shared" si="201"/>
        <v>0</v>
      </c>
      <c r="BA80" s="174">
        <f t="shared" si="202"/>
        <v>0</v>
      </c>
      <c r="BB80" s="174">
        <f t="shared" si="203"/>
        <v>0</v>
      </c>
      <c r="BC80" s="174">
        <f t="shared" si="204"/>
        <v>0</v>
      </c>
      <c r="BD80" s="174">
        <f t="shared" si="205"/>
        <v>0</v>
      </c>
      <c r="BE80" s="174">
        <f t="shared" si="206"/>
        <v>0</v>
      </c>
      <c r="BF80" s="174">
        <f t="shared" si="207"/>
        <v>0</v>
      </c>
      <c r="BG80" s="174">
        <f t="shared" si="208"/>
        <v>0</v>
      </c>
      <c r="BH80" s="174">
        <f t="shared" si="209"/>
        <v>0</v>
      </c>
      <c r="BI80" s="174" t="str">
        <f t="shared" ref="BI80" si="255">IF(AT80&gt;0,($J80*AT80*$F$14),"0")</f>
        <v>0</v>
      </c>
      <c r="BJ80" s="174" t="str">
        <f t="shared" ref="BJ80" si="256">IF(AU80&gt;0,($J80*AU80*$F$15),"0")</f>
        <v>0</v>
      </c>
      <c r="BK80" s="174" t="str">
        <f t="shared" ref="BK80" si="257">IF(AV80&gt;0,($J80*AV80*$F$16),"0")</f>
        <v>0</v>
      </c>
      <c r="BL80" s="174" t="str">
        <f t="shared" ref="BL80" si="258">IF(AW80&gt;0,($J80*AW80*$F$17),"0")</f>
        <v>0</v>
      </c>
      <c r="BM80" s="174" t="str">
        <f t="shared" ref="BM80" si="259">IF(AX80&gt;0,($J80*AX80*$F$17),"0")</f>
        <v>0</v>
      </c>
      <c r="BN80" s="174" t="str">
        <f t="shared" ref="BN80" si="260">IF(AY80&gt;0,($J80*AY80*$F$19),"0")</f>
        <v>0</v>
      </c>
      <c r="BO80" s="174" t="str">
        <f t="shared" ref="BO80" si="261">IF(AZ80&gt;0,($J80*AZ80*$F$20),"0")</f>
        <v>0</v>
      </c>
      <c r="BP80" s="174" t="str">
        <f t="shared" ref="BP80" si="262">IF(BA80&gt;0,($J80*BA80*$F$21),"0")</f>
        <v>0</v>
      </c>
      <c r="BQ80" s="174" t="str">
        <f t="shared" ref="BQ80" si="263">IF(BB80&gt;0,($J80*BB80*$F$22),"0")</f>
        <v>0</v>
      </c>
      <c r="BR80" s="174" t="str">
        <f t="shared" ref="BR80" si="264">IF(BC80&gt;0,($J80*BC80*$F$23),"0")</f>
        <v>0</v>
      </c>
      <c r="BS80" s="174" t="str">
        <f t="shared" ref="BS80" si="265">IF(BD80&gt;0,($J80*BD80*$F$24),"0")</f>
        <v>0</v>
      </c>
      <c r="BT80" s="174" t="str">
        <f t="shared" ref="BT80" si="266">IF(BE80&gt;0,($J80*BE80*$F$25),"0")</f>
        <v>0</v>
      </c>
      <c r="BU80" s="174" t="str">
        <f t="shared" ref="BU80" si="267">IF(BF80&gt;0,($J80*BF80*$F$26),"0")</f>
        <v>0</v>
      </c>
      <c r="BV80" s="174" t="str">
        <f t="shared" ref="BV80" si="268">IF(BG80&gt;0,($J80*BG80*$F$27),"0")</f>
        <v>0</v>
      </c>
      <c r="BW80" s="174" t="str">
        <f t="shared" ref="BW80" si="269">IF(BH80&gt;0,($J80*BH80*$F$28),"0")</f>
        <v>0</v>
      </c>
      <c r="BY80" s="177"/>
    </row>
    <row r="81" spans="1:77" ht="19.5" customHeight="1" thickBot="1">
      <c r="A81" s="175"/>
      <c r="B81" s="79" t="s">
        <v>66</v>
      </c>
      <c r="C81" s="79">
        <v>0.65277777777777779</v>
      </c>
      <c r="D81" s="80" t="s">
        <v>387</v>
      </c>
      <c r="E81" s="81" t="s">
        <v>388</v>
      </c>
      <c r="F81" s="81" t="s">
        <v>389</v>
      </c>
      <c r="G81" s="81" t="s">
        <v>390</v>
      </c>
      <c r="H81" s="82" t="s">
        <v>391</v>
      </c>
      <c r="I81" s="112">
        <v>460</v>
      </c>
      <c r="J81" s="112">
        <f>$I81*'Campaign Total'!$F$44</f>
        <v>414</v>
      </c>
      <c r="K81" s="170">
        <f>SUM(AT81:BH81)</f>
        <v>0</v>
      </c>
      <c r="L81" s="171">
        <f>SUM(BI81:BW81)</f>
        <v>0</v>
      </c>
      <c r="N81" s="176"/>
      <c r="O81" s="176"/>
      <c r="P81" s="176"/>
      <c r="Q81" s="176"/>
      <c r="R81" s="172"/>
      <c r="S81" s="172"/>
      <c r="T81" s="176"/>
      <c r="U81" s="176"/>
      <c r="V81" s="176"/>
      <c r="W81" s="176"/>
      <c r="X81" s="176"/>
      <c r="Y81" s="172"/>
      <c r="Z81" s="172"/>
      <c r="AA81" s="176"/>
      <c r="AB81" s="176"/>
      <c r="AC81" s="176"/>
      <c r="AD81" s="176"/>
      <c r="AE81" s="176"/>
      <c r="AF81" s="172"/>
      <c r="AG81" s="172"/>
      <c r="AH81" s="176"/>
      <c r="AI81" s="176"/>
      <c r="AJ81" s="176"/>
      <c r="AK81" s="176"/>
      <c r="AL81" s="176"/>
      <c r="AM81" s="172"/>
      <c r="AN81" s="172"/>
      <c r="AO81" s="176"/>
      <c r="AP81" s="176"/>
      <c r="AQ81" s="176"/>
      <c r="AR81" s="176"/>
      <c r="AT81" s="174">
        <f t="shared" si="195"/>
        <v>0</v>
      </c>
      <c r="AU81" s="174">
        <f t="shared" si="196"/>
        <v>0</v>
      </c>
      <c r="AV81" s="174">
        <f t="shared" si="197"/>
        <v>0</v>
      </c>
      <c r="AW81" s="174">
        <f t="shared" si="198"/>
        <v>0</v>
      </c>
      <c r="AX81" s="174">
        <f t="shared" si="199"/>
        <v>0</v>
      </c>
      <c r="AY81" s="174">
        <f t="shared" si="200"/>
        <v>0</v>
      </c>
      <c r="AZ81" s="174">
        <f t="shared" si="201"/>
        <v>0</v>
      </c>
      <c r="BA81" s="174">
        <f t="shared" si="202"/>
        <v>0</v>
      </c>
      <c r="BB81" s="174">
        <f t="shared" si="203"/>
        <v>0</v>
      </c>
      <c r="BC81" s="174">
        <f t="shared" si="204"/>
        <v>0</v>
      </c>
      <c r="BD81" s="174">
        <f t="shared" si="205"/>
        <v>0</v>
      </c>
      <c r="BE81" s="174">
        <f t="shared" si="206"/>
        <v>0</v>
      </c>
      <c r="BF81" s="174">
        <f t="shared" si="207"/>
        <v>0</v>
      </c>
      <c r="BG81" s="174">
        <f t="shared" si="208"/>
        <v>0</v>
      </c>
      <c r="BH81" s="174">
        <f t="shared" si="209"/>
        <v>0</v>
      </c>
      <c r="BI81" s="174" t="str">
        <f t="shared" si="210"/>
        <v>0</v>
      </c>
      <c r="BJ81" s="174" t="str">
        <f t="shared" si="211"/>
        <v>0</v>
      </c>
      <c r="BK81" s="174" t="str">
        <f t="shared" si="212"/>
        <v>0</v>
      </c>
      <c r="BL81" s="174" t="str">
        <f t="shared" si="213"/>
        <v>0</v>
      </c>
      <c r="BM81" s="174" t="str">
        <f t="shared" si="214"/>
        <v>0</v>
      </c>
      <c r="BN81" s="174" t="str">
        <f t="shared" si="215"/>
        <v>0</v>
      </c>
      <c r="BO81" s="174" t="str">
        <f t="shared" si="216"/>
        <v>0</v>
      </c>
      <c r="BP81" s="174" t="str">
        <f t="shared" si="217"/>
        <v>0</v>
      </c>
      <c r="BQ81" s="174" t="str">
        <f t="shared" si="218"/>
        <v>0</v>
      </c>
      <c r="BR81" s="174" t="str">
        <f t="shared" si="219"/>
        <v>0</v>
      </c>
      <c r="BS81" s="174" t="str">
        <f t="shared" si="220"/>
        <v>0</v>
      </c>
      <c r="BT81" s="174" t="str">
        <f t="shared" si="221"/>
        <v>0</v>
      </c>
      <c r="BU81" s="174" t="str">
        <f t="shared" si="222"/>
        <v>0</v>
      </c>
      <c r="BV81" s="174" t="str">
        <f t="shared" si="223"/>
        <v>0</v>
      </c>
      <c r="BW81" s="174" t="str">
        <f t="shared" si="224"/>
        <v>0</v>
      </c>
      <c r="BY81" s="177"/>
    </row>
    <row r="82" spans="1:77" ht="20.100000000000001" customHeight="1" thickBot="1">
      <c r="A82" s="175"/>
      <c r="B82" s="78" t="s">
        <v>65</v>
      </c>
      <c r="C82" s="78">
        <v>0.65625</v>
      </c>
      <c r="D82" s="223" t="s">
        <v>144</v>
      </c>
      <c r="E82" s="224"/>
      <c r="F82" s="224"/>
      <c r="G82" s="224"/>
      <c r="H82" s="225"/>
      <c r="I82" s="110"/>
      <c r="J82" s="110"/>
      <c r="K82" s="170"/>
      <c r="L82" s="171"/>
      <c r="N82" s="173"/>
      <c r="O82" s="173"/>
      <c r="P82" s="173"/>
      <c r="Q82" s="173"/>
      <c r="R82" s="172"/>
      <c r="S82" s="172"/>
      <c r="T82" s="173"/>
      <c r="U82" s="173"/>
      <c r="V82" s="173"/>
      <c r="W82" s="173"/>
      <c r="X82" s="173"/>
      <c r="Y82" s="172"/>
      <c r="Z82" s="172"/>
      <c r="AA82" s="173"/>
      <c r="AB82" s="173"/>
      <c r="AC82" s="173"/>
      <c r="AD82" s="173"/>
      <c r="AE82" s="173"/>
      <c r="AF82" s="172"/>
      <c r="AG82" s="172"/>
      <c r="AH82" s="173"/>
      <c r="AI82" s="173"/>
      <c r="AJ82" s="173"/>
      <c r="AK82" s="173"/>
      <c r="AL82" s="173"/>
      <c r="AM82" s="172"/>
      <c r="AN82" s="172"/>
      <c r="AO82" s="173"/>
      <c r="AP82" s="173"/>
      <c r="AQ82" s="173"/>
      <c r="AR82" s="173"/>
      <c r="AT82" s="174">
        <f t="shared" si="195"/>
        <v>0</v>
      </c>
      <c r="AU82" s="174">
        <f t="shared" si="196"/>
        <v>0</v>
      </c>
      <c r="AV82" s="174">
        <f t="shared" si="197"/>
        <v>0</v>
      </c>
      <c r="AW82" s="174">
        <f t="shared" si="198"/>
        <v>0</v>
      </c>
      <c r="AX82" s="174">
        <f t="shared" si="199"/>
        <v>0</v>
      </c>
      <c r="AY82" s="174">
        <f t="shared" si="200"/>
        <v>0</v>
      </c>
      <c r="AZ82" s="174">
        <f t="shared" si="201"/>
        <v>0</v>
      </c>
      <c r="BA82" s="174">
        <f t="shared" si="202"/>
        <v>0</v>
      </c>
      <c r="BB82" s="174">
        <f t="shared" si="203"/>
        <v>0</v>
      </c>
      <c r="BC82" s="174">
        <f t="shared" si="204"/>
        <v>0</v>
      </c>
      <c r="BD82" s="174">
        <f t="shared" si="205"/>
        <v>0</v>
      </c>
      <c r="BE82" s="174">
        <f t="shared" si="206"/>
        <v>0</v>
      </c>
      <c r="BF82" s="174">
        <f t="shared" si="207"/>
        <v>0</v>
      </c>
      <c r="BG82" s="174">
        <f t="shared" si="208"/>
        <v>0</v>
      </c>
      <c r="BH82" s="174">
        <f t="shared" si="209"/>
        <v>0</v>
      </c>
      <c r="BI82" s="174" t="str">
        <f t="shared" ref="BI82" si="270">IF(AT82&gt;0,($J82*AT82*$F$14),"0")</f>
        <v>0</v>
      </c>
      <c r="BJ82" s="174" t="str">
        <f t="shared" ref="BJ82" si="271">IF(AU82&gt;0,($J82*AU82*$F$15),"0")</f>
        <v>0</v>
      </c>
      <c r="BK82" s="174" t="str">
        <f t="shared" ref="BK82" si="272">IF(AV82&gt;0,($J82*AV82*$F$16),"0")</f>
        <v>0</v>
      </c>
      <c r="BL82" s="174" t="str">
        <f t="shared" ref="BL82" si="273">IF(AW82&gt;0,($J82*AW82*$F$17),"0")</f>
        <v>0</v>
      </c>
      <c r="BM82" s="174" t="str">
        <f t="shared" ref="BM82" si="274">IF(AX82&gt;0,($J82*AX82*$F$17),"0")</f>
        <v>0</v>
      </c>
      <c r="BN82" s="174" t="str">
        <f t="shared" ref="BN82" si="275">IF(AY82&gt;0,($J82*AY82*$F$19),"0")</f>
        <v>0</v>
      </c>
      <c r="BO82" s="174" t="str">
        <f t="shared" ref="BO82" si="276">IF(AZ82&gt;0,($J82*AZ82*$F$20),"0")</f>
        <v>0</v>
      </c>
      <c r="BP82" s="174" t="str">
        <f t="shared" ref="BP82" si="277">IF(BA82&gt;0,($J82*BA82*$F$21),"0")</f>
        <v>0</v>
      </c>
      <c r="BQ82" s="174" t="str">
        <f t="shared" ref="BQ82" si="278">IF(BB82&gt;0,($J82*BB82*$F$22),"0")</f>
        <v>0</v>
      </c>
      <c r="BR82" s="174" t="str">
        <f t="shared" ref="BR82" si="279">IF(BC82&gt;0,($J82*BC82*$F$23),"0")</f>
        <v>0</v>
      </c>
      <c r="BS82" s="174" t="str">
        <f t="shared" ref="BS82" si="280">IF(BD82&gt;0,($J82*BD82*$F$24),"0")</f>
        <v>0</v>
      </c>
      <c r="BT82" s="174" t="str">
        <f t="shared" ref="BT82" si="281">IF(BE82&gt;0,($J82*BE82*$F$25),"0")</f>
        <v>0</v>
      </c>
      <c r="BU82" s="174" t="str">
        <f t="shared" ref="BU82" si="282">IF(BF82&gt;0,($J82*BF82*$F$26),"0")</f>
        <v>0</v>
      </c>
      <c r="BV82" s="174" t="str">
        <f t="shared" ref="BV82" si="283">IF(BG82&gt;0,($J82*BG82*$F$27),"0")</f>
        <v>0</v>
      </c>
      <c r="BW82" s="174" t="str">
        <f t="shared" ref="BW82" si="284">IF(BH82&gt;0,($J82*BH82*$F$28),"0")</f>
        <v>0</v>
      </c>
      <c r="BY82" s="177"/>
    </row>
    <row r="83" spans="1:77" ht="20.100000000000001" customHeight="1" thickBot="1">
      <c r="A83" s="175"/>
      <c r="B83" s="78" t="s">
        <v>65</v>
      </c>
      <c r="C83" s="78">
        <v>0.66666666666666663</v>
      </c>
      <c r="D83" s="223" t="s">
        <v>470</v>
      </c>
      <c r="E83" s="224"/>
      <c r="F83" s="224"/>
      <c r="G83" s="224"/>
      <c r="H83" s="225"/>
      <c r="I83" s="110"/>
      <c r="J83" s="110"/>
      <c r="K83" s="170"/>
      <c r="L83" s="171"/>
      <c r="N83" s="173"/>
      <c r="O83" s="173"/>
      <c r="P83" s="173"/>
      <c r="Q83" s="173"/>
      <c r="R83" s="172"/>
      <c r="S83" s="172"/>
      <c r="T83" s="173"/>
      <c r="U83" s="173"/>
      <c r="V83" s="173"/>
      <c r="W83" s="173"/>
      <c r="X83" s="173"/>
      <c r="Y83" s="172"/>
      <c r="Z83" s="172"/>
      <c r="AA83" s="173"/>
      <c r="AB83" s="173"/>
      <c r="AC83" s="173"/>
      <c r="AD83" s="173"/>
      <c r="AE83" s="173"/>
      <c r="AF83" s="172"/>
      <c r="AG83" s="172"/>
      <c r="AH83" s="173"/>
      <c r="AI83" s="173"/>
      <c r="AJ83" s="173"/>
      <c r="AK83" s="173"/>
      <c r="AL83" s="173"/>
      <c r="AM83" s="172"/>
      <c r="AN83" s="172"/>
      <c r="AO83" s="173"/>
      <c r="AP83" s="173"/>
      <c r="AQ83" s="173"/>
      <c r="AR83" s="173"/>
      <c r="AT83" s="174">
        <f t="shared" si="195"/>
        <v>0</v>
      </c>
      <c r="AU83" s="174">
        <f t="shared" si="196"/>
        <v>0</v>
      </c>
      <c r="AV83" s="174">
        <f t="shared" si="197"/>
        <v>0</v>
      </c>
      <c r="AW83" s="174">
        <f t="shared" si="198"/>
        <v>0</v>
      </c>
      <c r="AX83" s="174">
        <f t="shared" si="199"/>
        <v>0</v>
      </c>
      <c r="AY83" s="174">
        <f t="shared" si="200"/>
        <v>0</v>
      </c>
      <c r="AZ83" s="174">
        <f t="shared" si="201"/>
        <v>0</v>
      </c>
      <c r="BA83" s="174">
        <f t="shared" si="202"/>
        <v>0</v>
      </c>
      <c r="BB83" s="174">
        <f t="shared" si="203"/>
        <v>0</v>
      </c>
      <c r="BC83" s="174">
        <f t="shared" si="204"/>
        <v>0</v>
      </c>
      <c r="BD83" s="174">
        <f t="shared" si="205"/>
        <v>0</v>
      </c>
      <c r="BE83" s="174">
        <f t="shared" si="206"/>
        <v>0</v>
      </c>
      <c r="BF83" s="174">
        <f t="shared" si="207"/>
        <v>0</v>
      </c>
      <c r="BG83" s="174">
        <f t="shared" si="208"/>
        <v>0</v>
      </c>
      <c r="BH83" s="174">
        <f t="shared" si="209"/>
        <v>0</v>
      </c>
      <c r="BI83" s="174" t="str">
        <f t="shared" si="210"/>
        <v>0</v>
      </c>
      <c r="BJ83" s="174" t="str">
        <f t="shared" si="211"/>
        <v>0</v>
      </c>
      <c r="BK83" s="174" t="str">
        <f t="shared" si="212"/>
        <v>0</v>
      </c>
      <c r="BL83" s="174" t="str">
        <f t="shared" si="213"/>
        <v>0</v>
      </c>
      <c r="BM83" s="174" t="str">
        <f t="shared" si="214"/>
        <v>0</v>
      </c>
      <c r="BN83" s="174" t="str">
        <f t="shared" si="215"/>
        <v>0</v>
      </c>
      <c r="BO83" s="174" t="str">
        <f t="shared" si="216"/>
        <v>0</v>
      </c>
      <c r="BP83" s="174" t="str">
        <f t="shared" si="217"/>
        <v>0</v>
      </c>
      <c r="BQ83" s="174" t="str">
        <f t="shared" si="218"/>
        <v>0</v>
      </c>
      <c r="BR83" s="174" t="str">
        <f t="shared" si="219"/>
        <v>0</v>
      </c>
      <c r="BS83" s="174" t="str">
        <f t="shared" si="220"/>
        <v>0</v>
      </c>
      <c r="BT83" s="174" t="str">
        <f t="shared" si="221"/>
        <v>0</v>
      </c>
      <c r="BU83" s="174" t="str">
        <f t="shared" si="222"/>
        <v>0</v>
      </c>
      <c r="BV83" s="174" t="str">
        <f t="shared" si="223"/>
        <v>0</v>
      </c>
      <c r="BW83" s="174" t="str">
        <f t="shared" si="224"/>
        <v>0</v>
      </c>
      <c r="BY83" s="177"/>
    </row>
    <row r="84" spans="1:77" ht="20.100000000000001" customHeight="1" thickBot="1">
      <c r="A84" s="175"/>
      <c r="B84" s="79" t="s">
        <v>66</v>
      </c>
      <c r="C84" s="79">
        <v>0.68055555555555547</v>
      </c>
      <c r="D84" s="80" t="s">
        <v>153</v>
      </c>
      <c r="E84" s="81" t="s">
        <v>172</v>
      </c>
      <c r="F84" s="81" t="s">
        <v>190</v>
      </c>
      <c r="G84" s="81" t="s">
        <v>208</v>
      </c>
      <c r="H84" s="82" t="s">
        <v>226</v>
      </c>
      <c r="I84" s="112">
        <v>420</v>
      </c>
      <c r="J84" s="112">
        <f>$I84*'Campaign Total'!$F$44</f>
        <v>378</v>
      </c>
      <c r="K84" s="170">
        <f>SUM(AT84:BH84)</f>
        <v>0</v>
      </c>
      <c r="L84" s="171">
        <f>SUM(BI84:BW84)</f>
        <v>0</v>
      </c>
      <c r="N84" s="176"/>
      <c r="O84" s="176"/>
      <c r="P84" s="176"/>
      <c r="Q84" s="176"/>
      <c r="R84" s="172"/>
      <c r="S84" s="172"/>
      <c r="T84" s="176"/>
      <c r="U84" s="176"/>
      <c r="V84" s="176"/>
      <c r="W84" s="176"/>
      <c r="X84" s="176"/>
      <c r="Y84" s="172"/>
      <c r="Z84" s="172"/>
      <c r="AA84" s="176"/>
      <c r="AB84" s="176"/>
      <c r="AC84" s="176"/>
      <c r="AD84" s="176"/>
      <c r="AE84" s="176"/>
      <c r="AF84" s="172"/>
      <c r="AG84" s="172"/>
      <c r="AH84" s="176"/>
      <c r="AI84" s="176"/>
      <c r="AJ84" s="176"/>
      <c r="AK84" s="176"/>
      <c r="AL84" s="176"/>
      <c r="AM84" s="172"/>
      <c r="AN84" s="172"/>
      <c r="AO84" s="176"/>
      <c r="AP84" s="176"/>
      <c r="AQ84" s="176"/>
      <c r="AR84" s="176"/>
      <c r="AT84" s="174">
        <f t="shared" si="195"/>
        <v>0</v>
      </c>
      <c r="AU84" s="174">
        <f t="shared" si="196"/>
        <v>0</v>
      </c>
      <c r="AV84" s="174">
        <f t="shared" si="197"/>
        <v>0</v>
      </c>
      <c r="AW84" s="174">
        <f t="shared" si="198"/>
        <v>0</v>
      </c>
      <c r="AX84" s="174">
        <f t="shared" si="199"/>
        <v>0</v>
      </c>
      <c r="AY84" s="174">
        <f t="shared" si="200"/>
        <v>0</v>
      </c>
      <c r="AZ84" s="174">
        <f t="shared" si="201"/>
        <v>0</v>
      </c>
      <c r="BA84" s="174">
        <f t="shared" si="202"/>
        <v>0</v>
      </c>
      <c r="BB84" s="174">
        <f t="shared" si="203"/>
        <v>0</v>
      </c>
      <c r="BC84" s="174">
        <f t="shared" si="204"/>
        <v>0</v>
      </c>
      <c r="BD84" s="174">
        <f t="shared" si="205"/>
        <v>0</v>
      </c>
      <c r="BE84" s="174">
        <f t="shared" si="206"/>
        <v>0</v>
      </c>
      <c r="BF84" s="174">
        <f t="shared" si="207"/>
        <v>0</v>
      </c>
      <c r="BG84" s="174">
        <f t="shared" si="208"/>
        <v>0</v>
      </c>
      <c r="BH84" s="174">
        <f t="shared" si="209"/>
        <v>0</v>
      </c>
      <c r="BI84" s="174" t="str">
        <f t="shared" si="210"/>
        <v>0</v>
      </c>
      <c r="BJ84" s="174" t="str">
        <f t="shared" si="211"/>
        <v>0</v>
      </c>
      <c r="BK84" s="174" t="str">
        <f t="shared" si="212"/>
        <v>0</v>
      </c>
      <c r="BL84" s="174" t="str">
        <f t="shared" si="213"/>
        <v>0</v>
      </c>
      <c r="BM84" s="174" t="str">
        <f t="shared" si="214"/>
        <v>0</v>
      </c>
      <c r="BN84" s="174" t="str">
        <f t="shared" si="215"/>
        <v>0</v>
      </c>
      <c r="BO84" s="174" t="str">
        <f t="shared" si="216"/>
        <v>0</v>
      </c>
      <c r="BP84" s="174" t="str">
        <f t="shared" si="217"/>
        <v>0</v>
      </c>
      <c r="BQ84" s="174" t="str">
        <f t="shared" si="218"/>
        <v>0</v>
      </c>
      <c r="BR84" s="174" t="str">
        <f t="shared" si="219"/>
        <v>0</v>
      </c>
      <c r="BS84" s="174" t="str">
        <f t="shared" si="220"/>
        <v>0</v>
      </c>
      <c r="BT84" s="174" t="str">
        <f t="shared" si="221"/>
        <v>0</v>
      </c>
      <c r="BU84" s="174" t="str">
        <f t="shared" si="222"/>
        <v>0</v>
      </c>
      <c r="BV84" s="174" t="str">
        <f t="shared" si="223"/>
        <v>0</v>
      </c>
      <c r="BW84" s="174" t="str">
        <f t="shared" si="224"/>
        <v>0</v>
      </c>
      <c r="BY84" s="177"/>
    </row>
    <row r="85" spans="1:77" ht="20.100000000000001" customHeight="1" thickBot="1">
      <c r="A85" s="175"/>
      <c r="B85" s="78" t="s">
        <v>65</v>
      </c>
      <c r="C85" s="78">
        <v>0.68402777777777779</v>
      </c>
      <c r="D85" s="223" t="s">
        <v>470</v>
      </c>
      <c r="E85" s="224"/>
      <c r="F85" s="224"/>
      <c r="G85" s="224"/>
      <c r="H85" s="225"/>
      <c r="I85" s="110"/>
      <c r="J85" s="110"/>
      <c r="K85" s="170"/>
      <c r="L85" s="171"/>
      <c r="N85" s="173"/>
      <c r="O85" s="173"/>
      <c r="P85" s="173"/>
      <c r="Q85" s="173"/>
      <c r="R85" s="172"/>
      <c r="S85" s="172"/>
      <c r="T85" s="173"/>
      <c r="U85" s="173"/>
      <c r="V85" s="173"/>
      <c r="W85" s="173"/>
      <c r="X85" s="173"/>
      <c r="Y85" s="172"/>
      <c r="Z85" s="172"/>
      <c r="AA85" s="173"/>
      <c r="AB85" s="173"/>
      <c r="AC85" s="173"/>
      <c r="AD85" s="173"/>
      <c r="AE85" s="173"/>
      <c r="AF85" s="172"/>
      <c r="AG85" s="172"/>
      <c r="AH85" s="173"/>
      <c r="AI85" s="173"/>
      <c r="AJ85" s="173"/>
      <c r="AK85" s="173"/>
      <c r="AL85" s="173"/>
      <c r="AM85" s="172"/>
      <c r="AN85" s="172"/>
      <c r="AO85" s="173"/>
      <c r="AP85" s="173"/>
      <c r="AQ85" s="173"/>
      <c r="AR85" s="173"/>
      <c r="AT85" s="174">
        <f t="shared" si="195"/>
        <v>0</v>
      </c>
      <c r="AU85" s="174">
        <f t="shared" si="196"/>
        <v>0</v>
      </c>
      <c r="AV85" s="174">
        <f t="shared" si="197"/>
        <v>0</v>
      </c>
      <c r="AW85" s="174">
        <f t="shared" si="198"/>
        <v>0</v>
      </c>
      <c r="AX85" s="174">
        <f t="shared" si="199"/>
        <v>0</v>
      </c>
      <c r="AY85" s="174">
        <f t="shared" si="200"/>
        <v>0</v>
      </c>
      <c r="AZ85" s="174">
        <f t="shared" si="201"/>
        <v>0</v>
      </c>
      <c r="BA85" s="174">
        <f t="shared" si="202"/>
        <v>0</v>
      </c>
      <c r="BB85" s="174">
        <f t="shared" si="203"/>
        <v>0</v>
      </c>
      <c r="BC85" s="174">
        <f t="shared" si="204"/>
        <v>0</v>
      </c>
      <c r="BD85" s="174">
        <f t="shared" si="205"/>
        <v>0</v>
      </c>
      <c r="BE85" s="174">
        <f t="shared" si="206"/>
        <v>0</v>
      </c>
      <c r="BF85" s="174">
        <f t="shared" si="207"/>
        <v>0</v>
      </c>
      <c r="BG85" s="174">
        <f t="shared" si="208"/>
        <v>0</v>
      </c>
      <c r="BH85" s="174">
        <f t="shared" si="209"/>
        <v>0</v>
      </c>
      <c r="BI85" s="174" t="str">
        <f t="shared" si="210"/>
        <v>0</v>
      </c>
      <c r="BJ85" s="174" t="str">
        <f t="shared" si="211"/>
        <v>0</v>
      </c>
      <c r="BK85" s="174" t="str">
        <f t="shared" si="212"/>
        <v>0</v>
      </c>
      <c r="BL85" s="174" t="str">
        <f t="shared" si="213"/>
        <v>0</v>
      </c>
      <c r="BM85" s="174" t="str">
        <f t="shared" si="214"/>
        <v>0</v>
      </c>
      <c r="BN85" s="174" t="str">
        <f t="shared" si="215"/>
        <v>0</v>
      </c>
      <c r="BO85" s="174" t="str">
        <f t="shared" si="216"/>
        <v>0</v>
      </c>
      <c r="BP85" s="174" t="str">
        <f t="shared" si="217"/>
        <v>0</v>
      </c>
      <c r="BQ85" s="174" t="str">
        <f t="shared" si="218"/>
        <v>0</v>
      </c>
      <c r="BR85" s="174" t="str">
        <f t="shared" si="219"/>
        <v>0</v>
      </c>
      <c r="BS85" s="174" t="str">
        <f t="shared" si="220"/>
        <v>0</v>
      </c>
      <c r="BT85" s="174" t="str">
        <f t="shared" si="221"/>
        <v>0</v>
      </c>
      <c r="BU85" s="174" t="str">
        <f t="shared" si="222"/>
        <v>0</v>
      </c>
      <c r="BV85" s="174" t="str">
        <f t="shared" si="223"/>
        <v>0</v>
      </c>
      <c r="BW85" s="174" t="str">
        <f t="shared" si="224"/>
        <v>0</v>
      </c>
      <c r="BY85" s="177"/>
    </row>
    <row r="86" spans="1:77" ht="20.100000000000001" customHeight="1" thickBot="1">
      <c r="A86" s="175"/>
      <c r="B86" s="79" t="s">
        <v>66</v>
      </c>
      <c r="C86" s="79">
        <v>0.69791666666666663</v>
      </c>
      <c r="D86" s="80" t="s">
        <v>154</v>
      </c>
      <c r="E86" s="81" t="s">
        <v>173</v>
      </c>
      <c r="F86" s="81" t="s">
        <v>191</v>
      </c>
      <c r="G86" s="81" t="s">
        <v>209</v>
      </c>
      <c r="H86" s="82" t="s">
        <v>227</v>
      </c>
      <c r="I86" s="112">
        <v>420</v>
      </c>
      <c r="J86" s="112">
        <f>$I86*'Campaign Total'!$F$44</f>
        <v>378</v>
      </c>
      <c r="K86" s="170">
        <f>SUM(AT86:BH86)</f>
        <v>0</v>
      </c>
      <c r="L86" s="171">
        <f>SUM(BI86:BW86)</f>
        <v>0</v>
      </c>
      <c r="N86" s="176"/>
      <c r="O86" s="176"/>
      <c r="P86" s="176"/>
      <c r="Q86" s="176"/>
      <c r="R86" s="172"/>
      <c r="S86" s="172"/>
      <c r="T86" s="176"/>
      <c r="U86" s="176"/>
      <c r="V86" s="176"/>
      <c r="W86" s="176"/>
      <c r="X86" s="176"/>
      <c r="Y86" s="172"/>
      <c r="Z86" s="172"/>
      <c r="AA86" s="176"/>
      <c r="AB86" s="176"/>
      <c r="AC86" s="176"/>
      <c r="AD86" s="176"/>
      <c r="AE86" s="176"/>
      <c r="AF86" s="172"/>
      <c r="AG86" s="172"/>
      <c r="AH86" s="176"/>
      <c r="AI86" s="176"/>
      <c r="AJ86" s="176"/>
      <c r="AK86" s="176"/>
      <c r="AL86" s="176"/>
      <c r="AM86" s="172"/>
      <c r="AN86" s="172"/>
      <c r="AO86" s="176"/>
      <c r="AP86" s="176"/>
      <c r="AQ86" s="176"/>
      <c r="AR86" s="176"/>
      <c r="AT86" s="174">
        <f t="shared" si="195"/>
        <v>0</v>
      </c>
      <c r="AU86" s="174">
        <f t="shared" si="196"/>
        <v>0</v>
      </c>
      <c r="AV86" s="174">
        <f t="shared" si="197"/>
        <v>0</v>
      </c>
      <c r="AW86" s="174">
        <f t="shared" si="198"/>
        <v>0</v>
      </c>
      <c r="AX86" s="174">
        <f t="shared" si="199"/>
        <v>0</v>
      </c>
      <c r="AY86" s="174">
        <f t="shared" si="200"/>
        <v>0</v>
      </c>
      <c r="AZ86" s="174">
        <f t="shared" si="201"/>
        <v>0</v>
      </c>
      <c r="BA86" s="174">
        <f t="shared" si="202"/>
        <v>0</v>
      </c>
      <c r="BB86" s="174">
        <f t="shared" si="203"/>
        <v>0</v>
      </c>
      <c r="BC86" s="174">
        <f t="shared" si="204"/>
        <v>0</v>
      </c>
      <c r="BD86" s="174">
        <f t="shared" si="205"/>
        <v>0</v>
      </c>
      <c r="BE86" s="174">
        <f t="shared" si="206"/>
        <v>0</v>
      </c>
      <c r="BF86" s="174">
        <f t="shared" si="207"/>
        <v>0</v>
      </c>
      <c r="BG86" s="174">
        <f t="shared" si="208"/>
        <v>0</v>
      </c>
      <c r="BH86" s="174">
        <f t="shared" si="209"/>
        <v>0</v>
      </c>
      <c r="BI86" s="174" t="str">
        <f t="shared" si="210"/>
        <v>0</v>
      </c>
      <c r="BJ86" s="174" t="str">
        <f t="shared" si="211"/>
        <v>0</v>
      </c>
      <c r="BK86" s="174" t="str">
        <f t="shared" si="212"/>
        <v>0</v>
      </c>
      <c r="BL86" s="174" t="str">
        <f t="shared" si="213"/>
        <v>0</v>
      </c>
      <c r="BM86" s="174" t="str">
        <f t="shared" si="214"/>
        <v>0</v>
      </c>
      <c r="BN86" s="174" t="str">
        <f t="shared" si="215"/>
        <v>0</v>
      </c>
      <c r="BO86" s="174" t="str">
        <f t="shared" si="216"/>
        <v>0</v>
      </c>
      <c r="BP86" s="174" t="str">
        <f t="shared" si="217"/>
        <v>0</v>
      </c>
      <c r="BQ86" s="174" t="str">
        <f t="shared" si="218"/>
        <v>0</v>
      </c>
      <c r="BR86" s="174" t="str">
        <f t="shared" si="219"/>
        <v>0</v>
      </c>
      <c r="BS86" s="174" t="str">
        <f t="shared" si="220"/>
        <v>0</v>
      </c>
      <c r="BT86" s="174" t="str">
        <f t="shared" si="221"/>
        <v>0</v>
      </c>
      <c r="BU86" s="174" t="str">
        <f t="shared" si="222"/>
        <v>0</v>
      </c>
      <c r="BV86" s="174" t="str">
        <f t="shared" si="223"/>
        <v>0</v>
      </c>
      <c r="BW86" s="174" t="str">
        <f t="shared" si="224"/>
        <v>0</v>
      </c>
      <c r="BY86" s="177"/>
    </row>
    <row r="87" spans="1:77" ht="27.75" customHeight="1" thickBot="1">
      <c r="A87" s="175"/>
      <c r="B87" s="78" t="s">
        <v>65</v>
      </c>
      <c r="C87" s="78">
        <v>0.70138888888888884</v>
      </c>
      <c r="D87" s="223" t="s">
        <v>470</v>
      </c>
      <c r="E87" s="224"/>
      <c r="F87" s="224"/>
      <c r="G87" s="224"/>
      <c r="H87" s="225"/>
      <c r="I87" s="110"/>
      <c r="J87" s="110"/>
      <c r="K87" s="170"/>
      <c r="L87" s="171"/>
      <c r="N87" s="173"/>
      <c r="O87" s="173"/>
      <c r="P87" s="173"/>
      <c r="Q87" s="173"/>
      <c r="R87" s="172"/>
      <c r="S87" s="172"/>
      <c r="T87" s="173"/>
      <c r="U87" s="173"/>
      <c r="V87" s="173"/>
      <c r="W87" s="173"/>
      <c r="X87" s="173"/>
      <c r="Y87" s="172"/>
      <c r="Z87" s="172"/>
      <c r="AA87" s="173"/>
      <c r="AB87" s="173"/>
      <c r="AC87" s="173"/>
      <c r="AD87" s="173"/>
      <c r="AE87" s="173"/>
      <c r="AF87" s="172"/>
      <c r="AG87" s="172"/>
      <c r="AH87" s="173"/>
      <c r="AI87" s="173"/>
      <c r="AJ87" s="173"/>
      <c r="AK87" s="173"/>
      <c r="AL87" s="173"/>
      <c r="AM87" s="172"/>
      <c r="AN87" s="172"/>
      <c r="AO87" s="173"/>
      <c r="AP87" s="173"/>
      <c r="AQ87" s="173"/>
      <c r="AR87" s="173"/>
      <c r="AT87" s="174">
        <f t="shared" si="195"/>
        <v>0</v>
      </c>
      <c r="AU87" s="174">
        <f t="shared" si="196"/>
        <v>0</v>
      </c>
      <c r="AV87" s="174">
        <f t="shared" si="197"/>
        <v>0</v>
      </c>
      <c r="AW87" s="174">
        <f t="shared" si="198"/>
        <v>0</v>
      </c>
      <c r="AX87" s="174">
        <f t="shared" si="199"/>
        <v>0</v>
      </c>
      <c r="AY87" s="174">
        <f t="shared" si="200"/>
        <v>0</v>
      </c>
      <c r="AZ87" s="174">
        <f t="shared" si="201"/>
        <v>0</v>
      </c>
      <c r="BA87" s="174">
        <f t="shared" si="202"/>
        <v>0</v>
      </c>
      <c r="BB87" s="174">
        <f t="shared" si="203"/>
        <v>0</v>
      </c>
      <c r="BC87" s="174">
        <f t="shared" si="204"/>
        <v>0</v>
      </c>
      <c r="BD87" s="174">
        <f t="shared" si="205"/>
        <v>0</v>
      </c>
      <c r="BE87" s="174">
        <f t="shared" si="206"/>
        <v>0</v>
      </c>
      <c r="BF87" s="174">
        <f t="shared" si="207"/>
        <v>0</v>
      </c>
      <c r="BG87" s="174">
        <f t="shared" si="208"/>
        <v>0</v>
      </c>
      <c r="BH87" s="174">
        <f t="shared" si="209"/>
        <v>0</v>
      </c>
      <c r="BI87" s="174" t="str">
        <f t="shared" ref="BI87:BI88" si="285">IF(AT87&gt;0,($J87*AT87*$F$14),"0")</f>
        <v>0</v>
      </c>
      <c r="BJ87" s="174" t="str">
        <f t="shared" ref="BJ87:BJ88" si="286">IF(AU87&gt;0,($J87*AU87*$F$15),"0")</f>
        <v>0</v>
      </c>
      <c r="BK87" s="174" t="str">
        <f t="shared" ref="BK87:BK88" si="287">IF(AV87&gt;0,($J87*AV87*$F$16),"0")</f>
        <v>0</v>
      </c>
      <c r="BL87" s="174" t="str">
        <f t="shared" ref="BL87:BL88" si="288">IF(AW87&gt;0,($J87*AW87*$F$17),"0")</f>
        <v>0</v>
      </c>
      <c r="BM87" s="174" t="str">
        <f t="shared" ref="BM87:BM88" si="289">IF(AX87&gt;0,($J87*AX87*$F$17),"0")</f>
        <v>0</v>
      </c>
      <c r="BN87" s="174" t="str">
        <f t="shared" ref="BN87:BN88" si="290">IF(AY87&gt;0,($J87*AY87*$F$19),"0")</f>
        <v>0</v>
      </c>
      <c r="BO87" s="174" t="str">
        <f t="shared" ref="BO87:BO88" si="291">IF(AZ87&gt;0,($J87*AZ87*$F$20),"0")</f>
        <v>0</v>
      </c>
      <c r="BP87" s="174" t="str">
        <f t="shared" ref="BP87:BP88" si="292">IF(BA87&gt;0,($J87*BA87*$F$21),"0")</f>
        <v>0</v>
      </c>
      <c r="BQ87" s="174" t="str">
        <f t="shared" ref="BQ87:BQ88" si="293">IF(BB87&gt;0,($J87*BB87*$F$22),"0")</f>
        <v>0</v>
      </c>
      <c r="BR87" s="174" t="str">
        <f t="shared" ref="BR87:BR88" si="294">IF(BC87&gt;0,($J87*BC87*$F$23),"0")</f>
        <v>0</v>
      </c>
      <c r="BS87" s="174" t="str">
        <f t="shared" ref="BS87:BS88" si="295">IF(BD87&gt;0,($J87*BD87*$F$24),"0")</f>
        <v>0</v>
      </c>
      <c r="BT87" s="174" t="str">
        <f t="shared" ref="BT87:BT88" si="296">IF(BE87&gt;0,($J87*BE87*$F$25),"0")</f>
        <v>0</v>
      </c>
      <c r="BU87" s="174" t="str">
        <f t="shared" ref="BU87:BU88" si="297">IF(BF87&gt;0,($J87*BF87*$F$26),"0")</f>
        <v>0</v>
      </c>
      <c r="BV87" s="174" t="str">
        <f t="shared" ref="BV87:BV88" si="298">IF(BG87&gt;0,($J87*BG87*$F$27),"0")</f>
        <v>0</v>
      </c>
      <c r="BW87" s="174" t="str">
        <f t="shared" ref="BW87:BW88" si="299">IF(BH87&gt;0,($J87*BH87*$F$28),"0")</f>
        <v>0</v>
      </c>
      <c r="BY87" s="177"/>
    </row>
    <row r="88" spans="1:77" ht="20.100000000000001" customHeight="1" thickBot="1">
      <c r="A88" s="175"/>
      <c r="B88" s="79" t="s">
        <v>66</v>
      </c>
      <c r="C88" s="79">
        <v>0.71875</v>
      </c>
      <c r="D88" s="82" t="s">
        <v>359</v>
      </c>
      <c r="E88" s="82" t="s">
        <v>360</v>
      </c>
      <c r="F88" s="82" t="s">
        <v>361</v>
      </c>
      <c r="G88" s="82" t="s">
        <v>362</v>
      </c>
      <c r="H88" s="82" t="s">
        <v>363</v>
      </c>
      <c r="I88" s="112">
        <v>420</v>
      </c>
      <c r="J88" s="112">
        <f>$I88*'Campaign Total'!$F$44</f>
        <v>378</v>
      </c>
      <c r="K88" s="170">
        <f>SUM(AT88:BH88)</f>
        <v>0</v>
      </c>
      <c r="L88" s="171">
        <f>SUM(BI88:BW88)</f>
        <v>0</v>
      </c>
      <c r="N88" s="176"/>
      <c r="O88" s="176"/>
      <c r="P88" s="176"/>
      <c r="Q88" s="176"/>
      <c r="R88" s="172"/>
      <c r="S88" s="172"/>
      <c r="T88" s="176"/>
      <c r="U88" s="176"/>
      <c r="V88" s="176"/>
      <c r="W88" s="176"/>
      <c r="X88" s="176"/>
      <c r="Y88" s="172"/>
      <c r="Z88" s="172"/>
      <c r="AA88" s="176"/>
      <c r="AB88" s="176"/>
      <c r="AC88" s="176"/>
      <c r="AD88" s="176"/>
      <c r="AE88" s="176"/>
      <c r="AF88" s="172"/>
      <c r="AG88" s="172"/>
      <c r="AH88" s="176"/>
      <c r="AI88" s="176"/>
      <c r="AJ88" s="176"/>
      <c r="AK88" s="176"/>
      <c r="AL88" s="176"/>
      <c r="AM88" s="172"/>
      <c r="AN88" s="172"/>
      <c r="AO88" s="176"/>
      <c r="AP88" s="176"/>
      <c r="AQ88" s="176"/>
      <c r="AR88" s="176"/>
      <c r="AT88" s="174">
        <f t="shared" si="195"/>
        <v>0</v>
      </c>
      <c r="AU88" s="174">
        <f t="shared" si="196"/>
        <v>0</v>
      </c>
      <c r="AV88" s="174">
        <f t="shared" si="197"/>
        <v>0</v>
      </c>
      <c r="AW88" s="174">
        <f t="shared" si="198"/>
        <v>0</v>
      </c>
      <c r="AX88" s="174">
        <f t="shared" si="199"/>
        <v>0</v>
      </c>
      <c r="AY88" s="174">
        <f t="shared" si="200"/>
        <v>0</v>
      </c>
      <c r="AZ88" s="174">
        <f t="shared" si="201"/>
        <v>0</v>
      </c>
      <c r="BA88" s="174">
        <f t="shared" si="202"/>
        <v>0</v>
      </c>
      <c r="BB88" s="174">
        <f t="shared" si="203"/>
        <v>0</v>
      </c>
      <c r="BC88" s="174">
        <f t="shared" si="204"/>
        <v>0</v>
      </c>
      <c r="BD88" s="174">
        <f t="shared" si="205"/>
        <v>0</v>
      </c>
      <c r="BE88" s="174">
        <f t="shared" si="206"/>
        <v>0</v>
      </c>
      <c r="BF88" s="174">
        <f t="shared" si="207"/>
        <v>0</v>
      </c>
      <c r="BG88" s="174">
        <f t="shared" si="208"/>
        <v>0</v>
      </c>
      <c r="BH88" s="174">
        <f t="shared" si="209"/>
        <v>0</v>
      </c>
      <c r="BI88" s="174" t="str">
        <f t="shared" si="285"/>
        <v>0</v>
      </c>
      <c r="BJ88" s="174" t="str">
        <f t="shared" si="286"/>
        <v>0</v>
      </c>
      <c r="BK88" s="174" t="str">
        <f t="shared" si="287"/>
        <v>0</v>
      </c>
      <c r="BL88" s="174" t="str">
        <f t="shared" si="288"/>
        <v>0</v>
      </c>
      <c r="BM88" s="174" t="str">
        <f t="shared" si="289"/>
        <v>0</v>
      </c>
      <c r="BN88" s="174" t="str">
        <f t="shared" si="290"/>
        <v>0</v>
      </c>
      <c r="BO88" s="174" t="str">
        <f t="shared" si="291"/>
        <v>0</v>
      </c>
      <c r="BP88" s="174" t="str">
        <f t="shared" si="292"/>
        <v>0</v>
      </c>
      <c r="BQ88" s="174" t="str">
        <f t="shared" si="293"/>
        <v>0</v>
      </c>
      <c r="BR88" s="174" t="str">
        <f t="shared" si="294"/>
        <v>0</v>
      </c>
      <c r="BS88" s="174" t="str">
        <f t="shared" si="295"/>
        <v>0</v>
      </c>
      <c r="BT88" s="174" t="str">
        <f t="shared" si="296"/>
        <v>0</v>
      </c>
      <c r="BU88" s="174" t="str">
        <f t="shared" si="297"/>
        <v>0</v>
      </c>
      <c r="BV88" s="174" t="str">
        <f t="shared" si="298"/>
        <v>0</v>
      </c>
      <c r="BW88" s="174" t="str">
        <f t="shared" si="299"/>
        <v>0</v>
      </c>
      <c r="BY88" s="177"/>
    </row>
    <row r="89" spans="1:77" ht="30.75" customHeight="1" thickBot="1">
      <c r="A89" s="175"/>
      <c r="B89" s="78" t="s">
        <v>65</v>
      </c>
      <c r="C89" s="78">
        <v>0.72222222222222221</v>
      </c>
      <c r="D89" s="223" t="s">
        <v>470</v>
      </c>
      <c r="E89" s="224"/>
      <c r="F89" s="224"/>
      <c r="G89" s="224"/>
      <c r="H89" s="225"/>
      <c r="I89" s="110"/>
      <c r="J89" s="110"/>
      <c r="K89" s="170"/>
      <c r="L89" s="171"/>
      <c r="N89" s="173"/>
      <c r="O89" s="173"/>
      <c r="P89" s="173"/>
      <c r="Q89" s="173"/>
      <c r="R89" s="172"/>
      <c r="S89" s="172"/>
      <c r="T89" s="173"/>
      <c r="U89" s="173"/>
      <c r="V89" s="173"/>
      <c r="W89" s="173"/>
      <c r="X89" s="173"/>
      <c r="Y89" s="172"/>
      <c r="Z89" s="172"/>
      <c r="AA89" s="173"/>
      <c r="AB89" s="173"/>
      <c r="AC89" s="173"/>
      <c r="AD89" s="173"/>
      <c r="AE89" s="173"/>
      <c r="AF89" s="172"/>
      <c r="AG89" s="172"/>
      <c r="AH89" s="173"/>
      <c r="AI89" s="173"/>
      <c r="AJ89" s="173"/>
      <c r="AK89" s="173"/>
      <c r="AL89" s="173"/>
      <c r="AM89" s="172"/>
      <c r="AN89" s="172"/>
      <c r="AO89" s="173"/>
      <c r="AP89" s="173"/>
      <c r="AQ89" s="173"/>
      <c r="AR89" s="173"/>
      <c r="AT89" s="174">
        <f t="shared" si="195"/>
        <v>0</v>
      </c>
      <c r="AU89" s="174">
        <f t="shared" si="196"/>
        <v>0</v>
      </c>
      <c r="AV89" s="174">
        <f t="shared" si="197"/>
        <v>0</v>
      </c>
      <c r="AW89" s="174">
        <f t="shared" si="198"/>
        <v>0</v>
      </c>
      <c r="AX89" s="174">
        <f t="shared" si="199"/>
        <v>0</v>
      </c>
      <c r="AY89" s="174">
        <f t="shared" si="200"/>
        <v>0</v>
      </c>
      <c r="AZ89" s="174">
        <f t="shared" si="201"/>
        <v>0</v>
      </c>
      <c r="BA89" s="174">
        <f t="shared" si="202"/>
        <v>0</v>
      </c>
      <c r="BB89" s="174">
        <f t="shared" si="203"/>
        <v>0</v>
      </c>
      <c r="BC89" s="174">
        <f t="shared" si="204"/>
        <v>0</v>
      </c>
      <c r="BD89" s="174">
        <f t="shared" si="205"/>
        <v>0</v>
      </c>
      <c r="BE89" s="174">
        <f t="shared" si="206"/>
        <v>0</v>
      </c>
      <c r="BF89" s="174">
        <f t="shared" si="207"/>
        <v>0</v>
      </c>
      <c r="BG89" s="174">
        <f t="shared" si="208"/>
        <v>0</v>
      </c>
      <c r="BH89" s="174">
        <f t="shared" si="209"/>
        <v>0</v>
      </c>
      <c r="BI89" s="174" t="str">
        <f t="shared" ref="BI89:BI90" si="300">IF(AT89&gt;0,($J89*AT89*$F$14),"0")</f>
        <v>0</v>
      </c>
      <c r="BJ89" s="174" t="str">
        <f t="shared" ref="BJ89:BJ90" si="301">IF(AU89&gt;0,($J89*AU89*$F$15),"0")</f>
        <v>0</v>
      </c>
      <c r="BK89" s="174" t="str">
        <f t="shared" ref="BK89:BK90" si="302">IF(AV89&gt;0,($J89*AV89*$F$16),"0")</f>
        <v>0</v>
      </c>
      <c r="BL89" s="174" t="str">
        <f t="shared" ref="BL89:BL90" si="303">IF(AW89&gt;0,($J89*AW89*$F$17),"0")</f>
        <v>0</v>
      </c>
      <c r="BM89" s="174" t="str">
        <f t="shared" ref="BM89:BM90" si="304">IF(AX89&gt;0,($J89*AX89*$F$17),"0")</f>
        <v>0</v>
      </c>
      <c r="BN89" s="174" t="str">
        <f t="shared" ref="BN89:BN90" si="305">IF(AY89&gt;0,($J89*AY89*$F$19),"0")</f>
        <v>0</v>
      </c>
      <c r="BO89" s="174" t="str">
        <f t="shared" ref="BO89:BO90" si="306">IF(AZ89&gt;0,($J89*AZ89*$F$20),"0")</f>
        <v>0</v>
      </c>
      <c r="BP89" s="174" t="str">
        <f t="shared" ref="BP89:BP90" si="307">IF(BA89&gt;0,($J89*BA89*$F$21),"0")</f>
        <v>0</v>
      </c>
      <c r="BQ89" s="174" t="str">
        <f t="shared" ref="BQ89:BQ90" si="308">IF(BB89&gt;0,($J89*BB89*$F$22),"0")</f>
        <v>0</v>
      </c>
      <c r="BR89" s="174" t="str">
        <f t="shared" ref="BR89:BR90" si="309">IF(BC89&gt;0,($J89*BC89*$F$23),"0")</f>
        <v>0</v>
      </c>
      <c r="BS89" s="174" t="str">
        <f t="shared" ref="BS89:BS90" si="310">IF(BD89&gt;0,($J89*BD89*$F$24),"0")</f>
        <v>0</v>
      </c>
      <c r="BT89" s="174" t="str">
        <f t="shared" ref="BT89:BT90" si="311">IF(BE89&gt;0,($J89*BE89*$F$25),"0")</f>
        <v>0</v>
      </c>
      <c r="BU89" s="174" t="str">
        <f t="shared" ref="BU89:BU90" si="312">IF(BF89&gt;0,($J89*BF89*$F$26),"0")</f>
        <v>0</v>
      </c>
      <c r="BV89" s="174" t="str">
        <f t="shared" ref="BV89:BV90" si="313">IF(BG89&gt;0,($J89*BG89*$F$27),"0")</f>
        <v>0</v>
      </c>
      <c r="BW89" s="174" t="str">
        <f t="shared" ref="BW89:BW90" si="314">IF(BH89&gt;0,($J89*BH89*$F$28),"0")</f>
        <v>0</v>
      </c>
      <c r="BY89" s="177"/>
    </row>
    <row r="90" spans="1:77" ht="19.5" customHeight="1" thickBot="1">
      <c r="A90" s="169"/>
      <c r="B90" s="79" t="s">
        <v>66</v>
      </c>
      <c r="C90" s="79">
        <v>0.73958333333333337</v>
      </c>
      <c r="D90" s="82" t="s">
        <v>382</v>
      </c>
      <c r="E90" s="82" t="s">
        <v>383</v>
      </c>
      <c r="F90" s="82" t="s">
        <v>384</v>
      </c>
      <c r="G90" s="82" t="s">
        <v>385</v>
      </c>
      <c r="H90" s="82" t="s">
        <v>386</v>
      </c>
      <c r="I90" s="112">
        <v>420</v>
      </c>
      <c r="J90" s="112">
        <f>$I90*'Campaign Total'!$F$44</f>
        <v>378</v>
      </c>
      <c r="K90" s="170">
        <f t="shared" ref="K90" si="315">SUM(AT90:BH90)</f>
        <v>0</v>
      </c>
      <c r="L90" s="171">
        <f t="shared" ref="L90" si="316">SUM(BI90:BW90)</f>
        <v>0</v>
      </c>
      <c r="N90" s="176"/>
      <c r="O90" s="176"/>
      <c r="P90" s="176"/>
      <c r="Q90" s="176"/>
      <c r="R90" s="172"/>
      <c r="S90" s="172"/>
      <c r="T90" s="176"/>
      <c r="U90" s="176"/>
      <c r="V90" s="176"/>
      <c r="W90" s="176"/>
      <c r="X90" s="176"/>
      <c r="Y90" s="172"/>
      <c r="Z90" s="172"/>
      <c r="AA90" s="176"/>
      <c r="AB90" s="176"/>
      <c r="AC90" s="176"/>
      <c r="AD90" s="176"/>
      <c r="AE90" s="176"/>
      <c r="AF90" s="172"/>
      <c r="AG90" s="172"/>
      <c r="AH90" s="176"/>
      <c r="AI90" s="176"/>
      <c r="AJ90" s="176"/>
      <c r="AK90" s="176"/>
      <c r="AL90" s="176"/>
      <c r="AM90" s="172"/>
      <c r="AN90" s="172"/>
      <c r="AO90" s="176"/>
      <c r="AP90" s="176"/>
      <c r="AQ90" s="176"/>
      <c r="AR90" s="176"/>
      <c r="AT90" s="174">
        <f t="shared" si="195"/>
        <v>0</v>
      </c>
      <c r="AU90" s="174">
        <f t="shared" si="196"/>
        <v>0</v>
      </c>
      <c r="AV90" s="174">
        <f t="shared" si="197"/>
        <v>0</v>
      </c>
      <c r="AW90" s="174">
        <f t="shared" si="198"/>
        <v>0</v>
      </c>
      <c r="AX90" s="174">
        <f t="shared" si="199"/>
        <v>0</v>
      </c>
      <c r="AY90" s="174">
        <f t="shared" si="200"/>
        <v>0</v>
      </c>
      <c r="AZ90" s="174">
        <f t="shared" si="201"/>
        <v>0</v>
      </c>
      <c r="BA90" s="174">
        <f t="shared" si="202"/>
        <v>0</v>
      </c>
      <c r="BB90" s="174">
        <f t="shared" si="203"/>
        <v>0</v>
      </c>
      <c r="BC90" s="174">
        <f t="shared" si="204"/>
        <v>0</v>
      </c>
      <c r="BD90" s="174">
        <f t="shared" si="205"/>
        <v>0</v>
      </c>
      <c r="BE90" s="174">
        <f t="shared" si="206"/>
        <v>0</v>
      </c>
      <c r="BF90" s="174">
        <f t="shared" si="207"/>
        <v>0</v>
      </c>
      <c r="BG90" s="174">
        <f t="shared" si="208"/>
        <v>0</v>
      </c>
      <c r="BH90" s="174">
        <f t="shared" si="209"/>
        <v>0</v>
      </c>
      <c r="BI90" s="174" t="str">
        <f t="shared" si="300"/>
        <v>0</v>
      </c>
      <c r="BJ90" s="174" t="str">
        <f t="shared" si="301"/>
        <v>0</v>
      </c>
      <c r="BK90" s="174" t="str">
        <f t="shared" si="302"/>
        <v>0</v>
      </c>
      <c r="BL90" s="174" t="str">
        <f t="shared" si="303"/>
        <v>0</v>
      </c>
      <c r="BM90" s="174" t="str">
        <f t="shared" si="304"/>
        <v>0</v>
      </c>
      <c r="BN90" s="174" t="str">
        <f t="shared" si="305"/>
        <v>0</v>
      </c>
      <c r="BO90" s="174" t="str">
        <f t="shared" si="306"/>
        <v>0</v>
      </c>
      <c r="BP90" s="174" t="str">
        <f t="shared" si="307"/>
        <v>0</v>
      </c>
      <c r="BQ90" s="174" t="str">
        <f t="shared" si="308"/>
        <v>0</v>
      </c>
      <c r="BR90" s="174" t="str">
        <f t="shared" si="309"/>
        <v>0</v>
      </c>
      <c r="BS90" s="174" t="str">
        <f t="shared" si="310"/>
        <v>0</v>
      </c>
      <c r="BT90" s="174" t="str">
        <f t="shared" si="311"/>
        <v>0</v>
      </c>
      <c r="BU90" s="174" t="str">
        <f t="shared" si="312"/>
        <v>0</v>
      </c>
      <c r="BV90" s="174" t="str">
        <f t="shared" si="313"/>
        <v>0</v>
      </c>
      <c r="BW90" s="174" t="str">
        <f t="shared" si="314"/>
        <v>0</v>
      </c>
      <c r="BY90" s="177"/>
    </row>
    <row r="91" spans="1:77" ht="20.100000000000001" customHeight="1" thickBot="1">
      <c r="A91" s="175"/>
      <c r="B91" s="109" t="s">
        <v>65</v>
      </c>
      <c r="C91" s="201">
        <v>0.74305555555555558</v>
      </c>
      <c r="D91" s="223" t="s">
        <v>381</v>
      </c>
      <c r="E91" s="224"/>
      <c r="F91" s="224"/>
      <c r="G91" s="224"/>
      <c r="H91" s="225"/>
      <c r="I91" s="110"/>
      <c r="J91" s="110"/>
      <c r="K91" s="170"/>
      <c r="L91" s="171"/>
      <c r="N91" s="173"/>
      <c r="O91" s="173"/>
      <c r="P91" s="173"/>
      <c r="Q91" s="173"/>
      <c r="R91" s="172"/>
      <c r="S91" s="172"/>
      <c r="T91" s="173"/>
      <c r="U91" s="173"/>
      <c r="V91" s="173"/>
      <c r="W91" s="173"/>
      <c r="X91" s="173"/>
      <c r="Y91" s="172"/>
      <c r="Z91" s="172"/>
      <c r="AA91" s="173"/>
      <c r="AB91" s="173"/>
      <c r="AC91" s="173"/>
      <c r="AD91" s="173"/>
      <c r="AE91" s="173"/>
      <c r="AF91" s="172"/>
      <c r="AG91" s="172"/>
      <c r="AH91" s="173"/>
      <c r="AI91" s="173"/>
      <c r="AJ91" s="173"/>
      <c r="AK91" s="173"/>
      <c r="AL91" s="173"/>
      <c r="AM91" s="172"/>
      <c r="AN91" s="172"/>
      <c r="AO91" s="173"/>
      <c r="AP91" s="173"/>
      <c r="AQ91" s="173"/>
      <c r="AR91" s="173"/>
      <c r="AT91" s="174">
        <f t="shared" si="195"/>
        <v>0</v>
      </c>
      <c r="AU91" s="174">
        <f t="shared" si="196"/>
        <v>0</v>
      </c>
      <c r="AV91" s="174">
        <f t="shared" si="197"/>
        <v>0</v>
      </c>
      <c r="AW91" s="174">
        <f t="shared" si="198"/>
        <v>0</v>
      </c>
      <c r="AX91" s="174">
        <f t="shared" si="199"/>
        <v>0</v>
      </c>
      <c r="AY91" s="174">
        <f t="shared" si="200"/>
        <v>0</v>
      </c>
      <c r="AZ91" s="174">
        <f t="shared" si="201"/>
        <v>0</v>
      </c>
      <c r="BA91" s="174">
        <f t="shared" si="202"/>
        <v>0</v>
      </c>
      <c r="BB91" s="174">
        <f t="shared" si="203"/>
        <v>0</v>
      </c>
      <c r="BC91" s="174">
        <f t="shared" si="204"/>
        <v>0</v>
      </c>
      <c r="BD91" s="174">
        <f t="shared" si="205"/>
        <v>0</v>
      </c>
      <c r="BE91" s="174">
        <f t="shared" si="206"/>
        <v>0</v>
      </c>
      <c r="BF91" s="174">
        <f t="shared" si="207"/>
        <v>0</v>
      </c>
      <c r="BG91" s="174">
        <f t="shared" si="208"/>
        <v>0</v>
      </c>
      <c r="BH91" s="174">
        <f t="shared" si="209"/>
        <v>0</v>
      </c>
      <c r="BI91" s="174" t="str">
        <f t="shared" si="210"/>
        <v>0</v>
      </c>
      <c r="BJ91" s="174" t="str">
        <f t="shared" si="211"/>
        <v>0</v>
      </c>
      <c r="BK91" s="174" t="str">
        <f t="shared" si="212"/>
        <v>0</v>
      </c>
      <c r="BL91" s="174" t="str">
        <f t="shared" si="213"/>
        <v>0</v>
      </c>
      <c r="BM91" s="174" t="str">
        <f t="shared" si="214"/>
        <v>0</v>
      </c>
      <c r="BN91" s="174" t="str">
        <f t="shared" si="215"/>
        <v>0</v>
      </c>
      <c r="BO91" s="174" t="str">
        <f t="shared" si="216"/>
        <v>0</v>
      </c>
      <c r="BP91" s="174" t="str">
        <f t="shared" si="217"/>
        <v>0</v>
      </c>
      <c r="BQ91" s="174" t="str">
        <f t="shared" si="218"/>
        <v>0</v>
      </c>
      <c r="BR91" s="174" t="str">
        <f t="shared" si="219"/>
        <v>0</v>
      </c>
      <c r="BS91" s="174" t="str">
        <f t="shared" si="220"/>
        <v>0</v>
      </c>
      <c r="BT91" s="174" t="str">
        <f t="shared" si="221"/>
        <v>0</v>
      </c>
      <c r="BU91" s="174" t="str">
        <f t="shared" si="222"/>
        <v>0</v>
      </c>
      <c r="BV91" s="174" t="str">
        <f t="shared" si="223"/>
        <v>0</v>
      </c>
      <c r="BW91" s="174" t="str">
        <f t="shared" si="224"/>
        <v>0</v>
      </c>
      <c r="BY91" s="177"/>
    </row>
    <row r="92" spans="1:77" ht="20.100000000000001" customHeight="1" thickBot="1">
      <c r="A92" s="169"/>
      <c r="B92" s="79" t="s">
        <v>66</v>
      </c>
      <c r="C92" s="79">
        <v>0.75694444444444442</v>
      </c>
      <c r="D92" s="82" t="s">
        <v>155</v>
      </c>
      <c r="E92" s="82" t="s">
        <v>174</v>
      </c>
      <c r="F92" s="82" t="s">
        <v>192</v>
      </c>
      <c r="G92" s="82" t="s">
        <v>210</v>
      </c>
      <c r="H92" s="82" t="s">
        <v>228</v>
      </c>
      <c r="I92" s="112">
        <v>390</v>
      </c>
      <c r="J92" s="112">
        <f>$I92*'Campaign Total'!$F$44</f>
        <v>351</v>
      </c>
      <c r="K92" s="170">
        <f t="shared" ref="K92" si="317">SUM(AT92:BH92)</f>
        <v>0</v>
      </c>
      <c r="L92" s="171">
        <f t="shared" ref="L92" si="318">SUM(BI92:BW92)</f>
        <v>0</v>
      </c>
      <c r="N92" s="176"/>
      <c r="O92" s="176"/>
      <c r="P92" s="176"/>
      <c r="Q92" s="176"/>
      <c r="R92" s="172"/>
      <c r="S92" s="172"/>
      <c r="T92" s="176"/>
      <c r="U92" s="176"/>
      <c r="V92" s="176"/>
      <c r="W92" s="176"/>
      <c r="X92" s="176"/>
      <c r="Y92" s="172"/>
      <c r="Z92" s="172"/>
      <c r="AA92" s="176"/>
      <c r="AB92" s="176"/>
      <c r="AC92" s="176"/>
      <c r="AD92" s="176"/>
      <c r="AE92" s="176"/>
      <c r="AF92" s="172"/>
      <c r="AG92" s="172"/>
      <c r="AH92" s="176"/>
      <c r="AI92" s="176"/>
      <c r="AJ92" s="176"/>
      <c r="AK92" s="176"/>
      <c r="AL92" s="176"/>
      <c r="AM92" s="172"/>
      <c r="AN92" s="172"/>
      <c r="AO92" s="176"/>
      <c r="AP92" s="176"/>
      <c r="AQ92" s="176"/>
      <c r="AR92" s="176"/>
      <c r="AT92" s="174">
        <f t="shared" si="195"/>
        <v>0</v>
      </c>
      <c r="AU92" s="174">
        <f t="shared" si="196"/>
        <v>0</v>
      </c>
      <c r="AV92" s="174">
        <f t="shared" si="197"/>
        <v>0</v>
      </c>
      <c r="AW92" s="174">
        <f t="shared" si="198"/>
        <v>0</v>
      </c>
      <c r="AX92" s="174">
        <f t="shared" si="199"/>
        <v>0</v>
      </c>
      <c r="AY92" s="174">
        <f t="shared" si="200"/>
        <v>0</v>
      </c>
      <c r="AZ92" s="174">
        <f t="shared" si="201"/>
        <v>0</v>
      </c>
      <c r="BA92" s="174">
        <f t="shared" si="202"/>
        <v>0</v>
      </c>
      <c r="BB92" s="174">
        <f t="shared" si="203"/>
        <v>0</v>
      </c>
      <c r="BC92" s="174">
        <f t="shared" si="204"/>
        <v>0</v>
      </c>
      <c r="BD92" s="174">
        <f t="shared" si="205"/>
        <v>0</v>
      </c>
      <c r="BE92" s="174">
        <f t="shared" si="206"/>
        <v>0</v>
      </c>
      <c r="BF92" s="174">
        <f t="shared" si="207"/>
        <v>0</v>
      </c>
      <c r="BG92" s="174">
        <f t="shared" si="208"/>
        <v>0</v>
      </c>
      <c r="BH92" s="174">
        <f t="shared" si="209"/>
        <v>0</v>
      </c>
      <c r="BI92" s="174" t="str">
        <f t="shared" si="210"/>
        <v>0</v>
      </c>
      <c r="BJ92" s="174" t="str">
        <f t="shared" si="211"/>
        <v>0</v>
      </c>
      <c r="BK92" s="174" t="str">
        <f t="shared" si="212"/>
        <v>0</v>
      </c>
      <c r="BL92" s="174" t="str">
        <f t="shared" si="213"/>
        <v>0</v>
      </c>
      <c r="BM92" s="174" t="str">
        <f t="shared" si="214"/>
        <v>0</v>
      </c>
      <c r="BN92" s="174" t="str">
        <f t="shared" si="215"/>
        <v>0</v>
      </c>
      <c r="BO92" s="174" t="str">
        <f t="shared" si="216"/>
        <v>0</v>
      </c>
      <c r="BP92" s="174" t="str">
        <f t="shared" si="217"/>
        <v>0</v>
      </c>
      <c r="BQ92" s="174" t="str">
        <f t="shared" si="218"/>
        <v>0</v>
      </c>
      <c r="BR92" s="174" t="str">
        <f t="shared" si="219"/>
        <v>0</v>
      </c>
      <c r="BS92" s="174" t="str">
        <f t="shared" si="220"/>
        <v>0</v>
      </c>
      <c r="BT92" s="174" t="str">
        <f t="shared" si="221"/>
        <v>0</v>
      </c>
      <c r="BU92" s="174" t="str">
        <f t="shared" si="222"/>
        <v>0</v>
      </c>
      <c r="BV92" s="174" t="str">
        <f t="shared" si="223"/>
        <v>0</v>
      </c>
      <c r="BW92" s="174" t="str">
        <f t="shared" si="224"/>
        <v>0</v>
      </c>
      <c r="BY92" s="177"/>
    </row>
    <row r="93" spans="1:77" ht="20.100000000000001" customHeight="1" thickBot="1">
      <c r="A93" s="175"/>
      <c r="B93" s="109" t="s">
        <v>65</v>
      </c>
      <c r="C93" s="109">
        <v>0.75902777777777775</v>
      </c>
      <c r="D93" s="223" t="s">
        <v>381</v>
      </c>
      <c r="E93" s="224"/>
      <c r="F93" s="224"/>
      <c r="G93" s="224"/>
      <c r="H93" s="225"/>
      <c r="I93" s="110"/>
      <c r="J93" s="110"/>
      <c r="K93" s="170"/>
      <c r="L93" s="171"/>
      <c r="N93" s="173"/>
      <c r="O93" s="173"/>
      <c r="P93" s="173"/>
      <c r="Q93" s="173"/>
      <c r="R93" s="172"/>
      <c r="S93" s="172"/>
      <c r="T93" s="173"/>
      <c r="U93" s="173"/>
      <c r="V93" s="173"/>
      <c r="W93" s="173"/>
      <c r="X93" s="173"/>
      <c r="Y93" s="172"/>
      <c r="Z93" s="172"/>
      <c r="AA93" s="173"/>
      <c r="AB93" s="173"/>
      <c r="AC93" s="173"/>
      <c r="AD93" s="173"/>
      <c r="AE93" s="173"/>
      <c r="AF93" s="172"/>
      <c r="AG93" s="172"/>
      <c r="AH93" s="173"/>
      <c r="AI93" s="173"/>
      <c r="AJ93" s="173"/>
      <c r="AK93" s="173"/>
      <c r="AL93" s="173"/>
      <c r="AM93" s="172"/>
      <c r="AN93" s="172"/>
      <c r="AO93" s="173"/>
      <c r="AP93" s="173"/>
      <c r="AQ93" s="173"/>
      <c r="AR93" s="173"/>
      <c r="AT93" s="174">
        <f t="shared" si="195"/>
        <v>0</v>
      </c>
      <c r="AU93" s="174">
        <f t="shared" si="196"/>
        <v>0</v>
      </c>
      <c r="AV93" s="174">
        <f t="shared" si="197"/>
        <v>0</v>
      </c>
      <c r="AW93" s="174">
        <f t="shared" si="198"/>
        <v>0</v>
      </c>
      <c r="AX93" s="174">
        <f t="shared" si="199"/>
        <v>0</v>
      </c>
      <c r="AY93" s="174">
        <f t="shared" si="200"/>
        <v>0</v>
      </c>
      <c r="AZ93" s="174">
        <f t="shared" si="201"/>
        <v>0</v>
      </c>
      <c r="BA93" s="174">
        <f t="shared" si="202"/>
        <v>0</v>
      </c>
      <c r="BB93" s="174">
        <f t="shared" si="203"/>
        <v>0</v>
      </c>
      <c r="BC93" s="174">
        <f t="shared" si="204"/>
        <v>0</v>
      </c>
      <c r="BD93" s="174">
        <f t="shared" si="205"/>
        <v>0</v>
      </c>
      <c r="BE93" s="174">
        <f t="shared" si="206"/>
        <v>0</v>
      </c>
      <c r="BF93" s="174">
        <f t="shared" si="207"/>
        <v>0</v>
      </c>
      <c r="BG93" s="174">
        <f t="shared" si="208"/>
        <v>0</v>
      </c>
      <c r="BH93" s="174">
        <f t="shared" si="209"/>
        <v>0</v>
      </c>
      <c r="BI93" s="174" t="str">
        <f t="shared" si="210"/>
        <v>0</v>
      </c>
      <c r="BJ93" s="174" t="str">
        <f t="shared" si="211"/>
        <v>0</v>
      </c>
      <c r="BK93" s="174" t="str">
        <f t="shared" si="212"/>
        <v>0</v>
      </c>
      <c r="BL93" s="174" t="str">
        <f t="shared" si="213"/>
        <v>0</v>
      </c>
      <c r="BM93" s="174" t="str">
        <f t="shared" si="214"/>
        <v>0</v>
      </c>
      <c r="BN93" s="174" t="str">
        <f t="shared" si="215"/>
        <v>0</v>
      </c>
      <c r="BO93" s="174" t="str">
        <f t="shared" si="216"/>
        <v>0</v>
      </c>
      <c r="BP93" s="174" t="str">
        <f t="shared" si="217"/>
        <v>0</v>
      </c>
      <c r="BQ93" s="174" t="str">
        <f t="shared" si="218"/>
        <v>0</v>
      </c>
      <c r="BR93" s="174" t="str">
        <f t="shared" si="219"/>
        <v>0</v>
      </c>
      <c r="BS93" s="174" t="str">
        <f t="shared" si="220"/>
        <v>0</v>
      </c>
      <c r="BT93" s="174" t="str">
        <f t="shared" si="221"/>
        <v>0</v>
      </c>
      <c r="BU93" s="174" t="str">
        <f t="shared" si="222"/>
        <v>0</v>
      </c>
      <c r="BV93" s="174" t="str">
        <f t="shared" si="223"/>
        <v>0</v>
      </c>
      <c r="BW93" s="174" t="str">
        <f t="shared" si="224"/>
        <v>0</v>
      </c>
      <c r="BY93" s="177"/>
    </row>
    <row r="94" spans="1:77" ht="20.100000000000001" customHeight="1" thickBot="1">
      <c r="A94" s="169"/>
      <c r="B94" s="109" t="s">
        <v>65</v>
      </c>
      <c r="C94" s="109">
        <v>0.77083333333333337</v>
      </c>
      <c r="D94" s="232" t="s">
        <v>83</v>
      </c>
      <c r="E94" s="233"/>
      <c r="F94" s="233"/>
      <c r="G94" s="233"/>
      <c r="H94" s="234"/>
      <c r="I94" s="110"/>
      <c r="J94" s="110"/>
      <c r="K94" s="170"/>
      <c r="L94" s="171"/>
      <c r="N94" s="173"/>
      <c r="O94" s="173"/>
      <c r="P94" s="173"/>
      <c r="Q94" s="173"/>
      <c r="R94" s="172"/>
      <c r="S94" s="172"/>
      <c r="T94" s="173"/>
      <c r="U94" s="173"/>
      <c r="V94" s="173"/>
      <c r="W94" s="173"/>
      <c r="X94" s="173"/>
      <c r="Y94" s="172"/>
      <c r="Z94" s="172"/>
      <c r="AA94" s="173"/>
      <c r="AB94" s="173"/>
      <c r="AC94" s="173"/>
      <c r="AD94" s="173"/>
      <c r="AE94" s="173"/>
      <c r="AF94" s="172"/>
      <c r="AG94" s="172"/>
      <c r="AH94" s="173"/>
      <c r="AI94" s="173"/>
      <c r="AJ94" s="173"/>
      <c r="AK94" s="173"/>
      <c r="AL94" s="173"/>
      <c r="AM94" s="172"/>
      <c r="AN94" s="172"/>
      <c r="AO94" s="173"/>
      <c r="AP94" s="173"/>
      <c r="AQ94" s="173"/>
      <c r="AR94" s="173"/>
      <c r="AT94" s="174">
        <f t="shared" si="195"/>
        <v>0</v>
      </c>
      <c r="AU94" s="174">
        <f t="shared" si="196"/>
        <v>0</v>
      </c>
      <c r="AV94" s="174">
        <f t="shared" si="197"/>
        <v>0</v>
      </c>
      <c r="AW94" s="174">
        <f t="shared" si="198"/>
        <v>0</v>
      </c>
      <c r="AX94" s="174">
        <f t="shared" si="199"/>
        <v>0</v>
      </c>
      <c r="AY94" s="174">
        <f t="shared" si="200"/>
        <v>0</v>
      </c>
      <c r="AZ94" s="174">
        <f t="shared" si="201"/>
        <v>0</v>
      </c>
      <c r="BA94" s="174">
        <f t="shared" si="202"/>
        <v>0</v>
      </c>
      <c r="BB94" s="174">
        <f t="shared" si="203"/>
        <v>0</v>
      </c>
      <c r="BC94" s="174">
        <f t="shared" si="204"/>
        <v>0</v>
      </c>
      <c r="BD94" s="174">
        <f t="shared" si="205"/>
        <v>0</v>
      </c>
      <c r="BE94" s="174">
        <f t="shared" si="206"/>
        <v>0</v>
      </c>
      <c r="BF94" s="174">
        <f t="shared" si="207"/>
        <v>0</v>
      </c>
      <c r="BG94" s="174">
        <f t="shared" si="208"/>
        <v>0</v>
      </c>
      <c r="BH94" s="174">
        <f t="shared" si="209"/>
        <v>0</v>
      </c>
      <c r="BI94" s="174" t="str">
        <f t="shared" si="210"/>
        <v>0</v>
      </c>
      <c r="BJ94" s="174" t="str">
        <f t="shared" si="211"/>
        <v>0</v>
      </c>
      <c r="BK94" s="174" t="str">
        <f t="shared" si="212"/>
        <v>0</v>
      </c>
      <c r="BL94" s="174" t="str">
        <f t="shared" si="213"/>
        <v>0</v>
      </c>
      <c r="BM94" s="174" t="str">
        <f t="shared" si="214"/>
        <v>0</v>
      </c>
      <c r="BN94" s="174" t="str">
        <f t="shared" si="215"/>
        <v>0</v>
      </c>
      <c r="BO94" s="174" t="str">
        <f t="shared" si="216"/>
        <v>0</v>
      </c>
      <c r="BP94" s="174" t="str">
        <f t="shared" si="217"/>
        <v>0</v>
      </c>
      <c r="BQ94" s="174" t="str">
        <f t="shared" si="218"/>
        <v>0</v>
      </c>
      <c r="BR94" s="174" t="str">
        <f t="shared" si="219"/>
        <v>0</v>
      </c>
      <c r="BS94" s="174" t="str">
        <f t="shared" si="220"/>
        <v>0</v>
      </c>
      <c r="BT94" s="174" t="str">
        <f t="shared" si="221"/>
        <v>0</v>
      </c>
      <c r="BU94" s="174" t="str">
        <f t="shared" si="222"/>
        <v>0</v>
      </c>
      <c r="BV94" s="174" t="str">
        <f t="shared" si="223"/>
        <v>0</v>
      </c>
      <c r="BW94" s="174" t="str">
        <f t="shared" si="224"/>
        <v>0</v>
      </c>
      <c r="BY94" s="177"/>
    </row>
    <row r="95" spans="1:77" ht="20.100000000000001" customHeight="1" thickBot="1">
      <c r="A95" s="169"/>
      <c r="B95" s="79" t="s">
        <v>66</v>
      </c>
      <c r="C95" s="79">
        <v>0.79722222222222228</v>
      </c>
      <c r="D95" s="82" t="s">
        <v>156</v>
      </c>
      <c r="E95" s="82" t="s">
        <v>175</v>
      </c>
      <c r="F95" s="82" t="s">
        <v>193</v>
      </c>
      <c r="G95" s="82" t="s">
        <v>211</v>
      </c>
      <c r="H95" s="82" t="s">
        <v>229</v>
      </c>
      <c r="I95" s="112">
        <v>600</v>
      </c>
      <c r="J95" s="112">
        <f>$I95*'Campaign Total'!$F$44</f>
        <v>540</v>
      </c>
      <c r="K95" s="170">
        <f>SUM(AT95:BH95)</f>
        <v>0</v>
      </c>
      <c r="L95" s="171">
        <f>SUM(BI95:BW95)</f>
        <v>0</v>
      </c>
      <c r="N95" s="176"/>
      <c r="O95" s="176"/>
      <c r="P95" s="176"/>
      <c r="Q95" s="176"/>
      <c r="R95" s="172"/>
      <c r="S95" s="172"/>
      <c r="T95" s="176"/>
      <c r="U95" s="176"/>
      <c r="V95" s="176"/>
      <c r="W95" s="176"/>
      <c r="X95" s="176"/>
      <c r="Y95" s="172"/>
      <c r="Z95" s="172"/>
      <c r="AA95" s="176"/>
      <c r="AB95" s="176"/>
      <c r="AC95" s="176"/>
      <c r="AD95" s="176"/>
      <c r="AE95" s="176"/>
      <c r="AF95" s="172"/>
      <c r="AG95" s="172"/>
      <c r="AH95" s="176"/>
      <c r="AI95" s="176"/>
      <c r="AJ95" s="176"/>
      <c r="AK95" s="176"/>
      <c r="AL95" s="176"/>
      <c r="AM95" s="172"/>
      <c r="AN95" s="172"/>
      <c r="AO95" s="176"/>
      <c r="AP95" s="176"/>
      <c r="AQ95" s="176"/>
      <c r="AR95" s="176"/>
      <c r="AT95" s="174">
        <f t="shared" si="195"/>
        <v>0</v>
      </c>
      <c r="AU95" s="174">
        <f t="shared" si="196"/>
        <v>0</v>
      </c>
      <c r="AV95" s="174">
        <f t="shared" si="197"/>
        <v>0</v>
      </c>
      <c r="AW95" s="174">
        <f t="shared" si="198"/>
        <v>0</v>
      </c>
      <c r="AX95" s="174">
        <f t="shared" si="199"/>
        <v>0</v>
      </c>
      <c r="AY95" s="174">
        <f t="shared" si="200"/>
        <v>0</v>
      </c>
      <c r="AZ95" s="174">
        <f t="shared" si="201"/>
        <v>0</v>
      </c>
      <c r="BA95" s="174">
        <f t="shared" si="202"/>
        <v>0</v>
      </c>
      <c r="BB95" s="174">
        <f t="shared" si="203"/>
        <v>0</v>
      </c>
      <c r="BC95" s="174">
        <f t="shared" si="204"/>
        <v>0</v>
      </c>
      <c r="BD95" s="174">
        <f t="shared" si="205"/>
        <v>0</v>
      </c>
      <c r="BE95" s="174">
        <f t="shared" si="206"/>
        <v>0</v>
      </c>
      <c r="BF95" s="174">
        <f t="shared" si="207"/>
        <v>0</v>
      </c>
      <c r="BG95" s="174">
        <f t="shared" si="208"/>
        <v>0</v>
      </c>
      <c r="BH95" s="174">
        <f t="shared" si="209"/>
        <v>0</v>
      </c>
      <c r="BI95" s="174" t="str">
        <f t="shared" si="210"/>
        <v>0</v>
      </c>
      <c r="BJ95" s="174" t="str">
        <f t="shared" si="211"/>
        <v>0</v>
      </c>
      <c r="BK95" s="174" t="str">
        <f t="shared" si="212"/>
        <v>0</v>
      </c>
      <c r="BL95" s="174" t="str">
        <f t="shared" si="213"/>
        <v>0</v>
      </c>
      <c r="BM95" s="174" t="str">
        <f t="shared" si="214"/>
        <v>0</v>
      </c>
      <c r="BN95" s="174" t="str">
        <f t="shared" si="215"/>
        <v>0</v>
      </c>
      <c r="BO95" s="174" t="str">
        <f t="shared" si="216"/>
        <v>0</v>
      </c>
      <c r="BP95" s="174" t="str">
        <f t="shared" si="217"/>
        <v>0</v>
      </c>
      <c r="BQ95" s="174" t="str">
        <f t="shared" si="218"/>
        <v>0</v>
      </c>
      <c r="BR95" s="174" t="str">
        <f t="shared" si="219"/>
        <v>0</v>
      </c>
      <c r="BS95" s="174" t="str">
        <f t="shared" si="220"/>
        <v>0</v>
      </c>
      <c r="BT95" s="174" t="str">
        <f t="shared" si="221"/>
        <v>0</v>
      </c>
      <c r="BU95" s="174" t="str">
        <f t="shared" si="222"/>
        <v>0</v>
      </c>
      <c r="BV95" s="174" t="str">
        <f t="shared" si="223"/>
        <v>0</v>
      </c>
      <c r="BW95" s="174" t="str">
        <f t="shared" si="224"/>
        <v>0</v>
      </c>
      <c r="BY95" s="177"/>
    </row>
    <row r="96" spans="1:77" ht="20.100000000000001" customHeight="1" thickBot="1">
      <c r="A96" s="169"/>
      <c r="B96" s="109" t="s">
        <v>65</v>
      </c>
      <c r="C96" s="109">
        <v>0.80069444444444449</v>
      </c>
      <c r="D96" s="232" t="s">
        <v>83</v>
      </c>
      <c r="E96" s="233"/>
      <c r="F96" s="233"/>
      <c r="G96" s="233"/>
      <c r="H96" s="234"/>
      <c r="I96" s="110"/>
      <c r="J96" s="110"/>
      <c r="K96" s="170"/>
      <c r="L96" s="171"/>
      <c r="N96" s="173"/>
      <c r="O96" s="173"/>
      <c r="P96" s="173"/>
      <c r="Q96" s="173"/>
      <c r="R96" s="172"/>
      <c r="S96" s="172"/>
      <c r="T96" s="173"/>
      <c r="U96" s="173"/>
      <c r="V96" s="173"/>
      <c r="W96" s="173"/>
      <c r="X96" s="173"/>
      <c r="Y96" s="172"/>
      <c r="Z96" s="172"/>
      <c r="AA96" s="173"/>
      <c r="AB96" s="173"/>
      <c r="AC96" s="173"/>
      <c r="AD96" s="173"/>
      <c r="AE96" s="173"/>
      <c r="AF96" s="172"/>
      <c r="AG96" s="172"/>
      <c r="AH96" s="173"/>
      <c r="AI96" s="173"/>
      <c r="AJ96" s="173"/>
      <c r="AK96" s="173"/>
      <c r="AL96" s="173"/>
      <c r="AM96" s="172"/>
      <c r="AN96" s="172"/>
      <c r="AO96" s="173"/>
      <c r="AP96" s="173"/>
      <c r="AQ96" s="173"/>
      <c r="AR96" s="173"/>
      <c r="AT96" s="174">
        <f t="shared" si="195"/>
        <v>0</v>
      </c>
      <c r="AU96" s="174">
        <f t="shared" si="196"/>
        <v>0</v>
      </c>
      <c r="AV96" s="174">
        <f t="shared" si="197"/>
        <v>0</v>
      </c>
      <c r="AW96" s="174">
        <f t="shared" si="198"/>
        <v>0</v>
      </c>
      <c r="AX96" s="174">
        <f t="shared" si="199"/>
        <v>0</v>
      </c>
      <c r="AY96" s="174">
        <f t="shared" si="200"/>
        <v>0</v>
      </c>
      <c r="AZ96" s="174">
        <f t="shared" si="201"/>
        <v>0</v>
      </c>
      <c r="BA96" s="174">
        <f t="shared" si="202"/>
        <v>0</v>
      </c>
      <c r="BB96" s="174">
        <f t="shared" si="203"/>
        <v>0</v>
      </c>
      <c r="BC96" s="174">
        <f t="shared" si="204"/>
        <v>0</v>
      </c>
      <c r="BD96" s="174">
        <f t="shared" si="205"/>
        <v>0</v>
      </c>
      <c r="BE96" s="174">
        <f t="shared" si="206"/>
        <v>0</v>
      </c>
      <c r="BF96" s="174">
        <f t="shared" si="207"/>
        <v>0</v>
      </c>
      <c r="BG96" s="174">
        <f t="shared" si="208"/>
        <v>0</v>
      </c>
      <c r="BH96" s="174">
        <f t="shared" si="209"/>
        <v>0</v>
      </c>
      <c r="BI96" s="174" t="str">
        <f t="shared" si="210"/>
        <v>0</v>
      </c>
      <c r="BJ96" s="174" t="str">
        <f t="shared" si="211"/>
        <v>0</v>
      </c>
      <c r="BK96" s="174" t="str">
        <f t="shared" si="212"/>
        <v>0</v>
      </c>
      <c r="BL96" s="174" t="str">
        <f t="shared" si="213"/>
        <v>0</v>
      </c>
      <c r="BM96" s="174" t="str">
        <f t="shared" si="214"/>
        <v>0</v>
      </c>
      <c r="BN96" s="174" t="str">
        <f t="shared" si="215"/>
        <v>0</v>
      </c>
      <c r="BO96" s="174" t="str">
        <f t="shared" si="216"/>
        <v>0</v>
      </c>
      <c r="BP96" s="174" t="str">
        <f t="shared" si="217"/>
        <v>0</v>
      </c>
      <c r="BQ96" s="174" t="str">
        <f t="shared" si="218"/>
        <v>0</v>
      </c>
      <c r="BR96" s="174" t="str">
        <f t="shared" si="219"/>
        <v>0</v>
      </c>
      <c r="BS96" s="174" t="str">
        <f t="shared" si="220"/>
        <v>0</v>
      </c>
      <c r="BT96" s="174" t="str">
        <f t="shared" si="221"/>
        <v>0</v>
      </c>
      <c r="BU96" s="174" t="str">
        <f t="shared" si="222"/>
        <v>0</v>
      </c>
      <c r="BV96" s="174" t="str">
        <f t="shared" si="223"/>
        <v>0</v>
      </c>
      <c r="BW96" s="174" t="str">
        <f t="shared" si="224"/>
        <v>0</v>
      </c>
      <c r="BY96" s="177"/>
    </row>
    <row r="97" spans="1:77" ht="20.100000000000001" customHeight="1" thickBot="1">
      <c r="A97" s="169"/>
      <c r="B97" s="109" t="s">
        <v>65</v>
      </c>
      <c r="C97" s="109">
        <v>0.80208333333333337</v>
      </c>
      <c r="D97" s="232" t="s">
        <v>84</v>
      </c>
      <c r="E97" s="233"/>
      <c r="F97" s="233"/>
      <c r="G97" s="233"/>
      <c r="H97" s="234"/>
      <c r="I97" s="110"/>
      <c r="J97" s="110"/>
      <c r="K97" s="170"/>
      <c r="L97" s="171"/>
      <c r="N97" s="173"/>
      <c r="O97" s="173"/>
      <c r="P97" s="173"/>
      <c r="Q97" s="173"/>
      <c r="R97" s="172"/>
      <c r="S97" s="172"/>
      <c r="T97" s="173"/>
      <c r="U97" s="173"/>
      <c r="V97" s="173"/>
      <c r="W97" s="173"/>
      <c r="X97" s="173"/>
      <c r="Y97" s="172"/>
      <c r="Z97" s="172"/>
      <c r="AA97" s="173"/>
      <c r="AB97" s="173"/>
      <c r="AC97" s="173"/>
      <c r="AD97" s="173"/>
      <c r="AE97" s="173"/>
      <c r="AF97" s="172"/>
      <c r="AG97" s="172"/>
      <c r="AH97" s="173"/>
      <c r="AI97" s="173"/>
      <c r="AJ97" s="173"/>
      <c r="AK97" s="173"/>
      <c r="AL97" s="173"/>
      <c r="AM97" s="172"/>
      <c r="AN97" s="172"/>
      <c r="AO97" s="173"/>
      <c r="AP97" s="173"/>
      <c r="AQ97" s="173"/>
      <c r="AR97" s="173"/>
      <c r="AT97" s="174">
        <f t="shared" si="195"/>
        <v>0</v>
      </c>
      <c r="AU97" s="174">
        <f t="shared" si="196"/>
        <v>0</v>
      </c>
      <c r="AV97" s="174">
        <f t="shared" si="197"/>
        <v>0</v>
      </c>
      <c r="AW97" s="174">
        <f t="shared" si="198"/>
        <v>0</v>
      </c>
      <c r="AX97" s="174">
        <f t="shared" si="199"/>
        <v>0</v>
      </c>
      <c r="AY97" s="174">
        <f t="shared" si="200"/>
        <v>0</v>
      </c>
      <c r="AZ97" s="174">
        <f t="shared" si="201"/>
        <v>0</v>
      </c>
      <c r="BA97" s="174">
        <f t="shared" si="202"/>
        <v>0</v>
      </c>
      <c r="BB97" s="174">
        <f t="shared" si="203"/>
        <v>0</v>
      </c>
      <c r="BC97" s="174">
        <f t="shared" si="204"/>
        <v>0</v>
      </c>
      <c r="BD97" s="174">
        <f t="shared" si="205"/>
        <v>0</v>
      </c>
      <c r="BE97" s="174">
        <f t="shared" si="206"/>
        <v>0</v>
      </c>
      <c r="BF97" s="174">
        <f t="shared" si="207"/>
        <v>0</v>
      </c>
      <c r="BG97" s="174">
        <f t="shared" si="208"/>
        <v>0</v>
      </c>
      <c r="BH97" s="174">
        <f t="shared" si="209"/>
        <v>0</v>
      </c>
      <c r="BI97" s="174" t="str">
        <f t="shared" ref="BI97" si="319">IF(AT97&gt;0,($J97*AT97*$F$14),"0")</f>
        <v>0</v>
      </c>
      <c r="BJ97" s="174" t="str">
        <f t="shared" ref="BJ97" si="320">IF(AU97&gt;0,($J97*AU97*$F$15),"0")</f>
        <v>0</v>
      </c>
      <c r="BK97" s="174" t="str">
        <f t="shared" ref="BK97" si="321">IF(AV97&gt;0,($J97*AV97*$F$16),"0")</f>
        <v>0</v>
      </c>
      <c r="BL97" s="174" t="str">
        <f t="shared" ref="BL97" si="322">IF(AW97&gt;0,($J97*AW97*$F$17),"0")</f>
        <v>0</v>
      </c>
      <c r="BM97" s="174" t="str">
        <f t="shared" ref="BM97" si="323">IF(AX97&gt;0,($J97*AX97*$F$17),"0")</f>
        <v>0</v>
      </c>
      <c r="BN97" s="174" t="str">
        <f t="shared" ref="BN97" si="324">IF(AY97&gt;0,($J97*AY97*$F$19),"0")</f>
        <v>0</v>
      </c>
      <c r="BO97" s="174" t="str">
        <f t="shared" ref="BO97" si="325">IF(AZ97&gt;0,($J97*AZ97*$F$20),"0")</f>
        <v>0</v>
      </c>
      <c r="BP97" s="174" t="str">
        <f t="shared" ref="BP97" si="326">IF(BA97&gt;0,($J97*BA97*$F$21),"0")</f>
        <v>0</v>
      </c>
      <c r="BQ97" s="174" t="str">
        <f t="shared" ref="BQ97" si="327">IF(BB97&gt;0,($J97*BB97*$F$22),"0")</f>
        <v>0</v>
      </c>
      <c r="BR97" s="174" t="str">
        <f t="shared" ref="BR97" si="328">IF(BC97&gt;0,($J97*BC97*$F$23),"0")</f>
        <v>0</v>
      </c>
      <c r="BS97" s="174" t="str">
        <f t="shared" ref="BS97" si="329">IF(BD97&gt;0,($J97*BD97*$F$24),"0")</f>
        <v>0</v>
      </c>
      <c r="BT97" s="174" t="str">
        <f t="shared" ref="BT97" si="330">IF(BE97&gt;0,($J97*BE97*$F$25),"0")</f>
        <v>0</v>
      </c>
      <c r="BU97" s="174" t="str">
        <f t="shared" ref="BU97" si="331">IF(BF97&gt;0,($J97*BF97*$F$26),"0")</f>
        <v>0</v>
      </c>
      <c r="BV97" s="174" t="str">
        <f t="shared" ref="BV97" si="332">IF(BG97&gt;0,($J97*BG97*$F$27),"0")</f>
        <v>0</v>
      </c>
      <c r="BW97" s="174" t="str">
        <f t="shared" ref="BW97" si="333">IF(BH97&gt;0,($J97*BH97*$F$28),"0")</f>
        <v>0</v>
      </c>
      <c r="BY97" s="177"/>
    </row>
    <row r="98" spans="1:77" ht="20.100000000000001" customHeight="1" thickBot="1">
      <c r="A98" s="175"/>
      <c r="B98" s="79" t="s">
        <v>66</v>
      </c>
      <c r="C98" s="79">
        <v>0.82291666666666663</v>
      </c>
      <c r="D98" s="82" t="s">
        <v>157</v>
      </c>
      <c r="E98" s="82" t="s">
        <v>176</v>
      </c>
      <c r="F98" s="82" t="s">
        <v>194</v>
      </c>
      <c r="G98" s="82" t="s">
        <v>212</v>
      </c>
      <c r="H98" s="82" t="s">
        <v>230</v>
      </c>
      <c r="I98" s="112">
        <v>590</v>
      </c>
      <c r="J98" s="112">
        <f>$I98*'Campaign Total'!$F$44</f>
        <v>531</v>
      </c>
      <c r="K98" s="170">
        <f>SUM(AT98:BH98)</f>
        <v>0</v>
      </c>
      <c r="L98" s="171">
        <f>SUM(BI98:BW98)</f>
        <v>0</v>
      </c>
      <c r="N98" s="176"/>
      <c r="O98" s="176"/>
      <c r="P98" s="176"/>
      <c r="Q98" s="176"/>
      <c r="R98" s="172"/>
      <c r="S98" s="172"/>
      <c r="T98" s="176"/>
      <c r="U98" s="176"/>
      <c r="V98" s="176"/>
      <c r="W98" s="176"/>
      <c r="X98" s="176"/>
      <c r="Y98" s="172"/>
      <c r="Z98" s="172"/>
      <c r="AA98" s="176"/>
      <c r="AB98" s="176"/>
      <c r="AC98" s="176"/>
      <c r="AD98" s="176"/>
      <c r="AE98" s="176"/>
      <c r="AF98" s="172"/>
      <c r="AG98" s="172"/>
      <c r="AH98" s="176"/>
      <c r="AI98" s="176"/>
      <c r="AJ98" s="176"/>
      <c r="AK98" s="176"/>
      <c r="AL98" s="176"/>
      <c r="AM98" s="172"/>
      <c r="AN98" s="172"/>
      <c r="AO98" s="176"/>
      <c r="AP98" s="176"/>
      <c r="AQ98" s="176"/>
      <c r="AR98" s="176"/>
      <c r="AT98" s="174">
        <f t="shared" si="195"/>
        <v>0</v>
      </c>
      <c r="AU98" s="174">
        <f t="shared" si="196"/>
        <v>0</v>
      </c>
      <c r="AV98" s="174">
        <f t="shared" si="197"/>
        <v>0</v>
      </c>
      <c r="AW98" s="174">
        <f t="shared" si="198"/>
        <v>0</v>
      </c>
      <c r="AX98" s="174">
        <f t="shared" si="199"/>
        <v>0</v>
      </c>
      <c r="AY98" s="174">
        <f t="shared" si="200"/>
        <v>0</v>
      </c>
      <c r="AZ98" s="174">
        <f t="shared" si="201"/>
        <v>0</v>
      </c>
      <c r="BA98" s="174">
        <f t="shared" si="202"/>
        <v>0</v>
      </c>
      <c r="BB98" s="174">
        <f t="shared" si="203"/>
        <v>0</v>
      </c>
      <c r="BC98" s="174">
        <f t="shared" si="204"/>
        <v>0</v>
      </c>
      <c r="BD98" s="174">
        <f t="shared" si="205"/>
        <v>0</v>
      </c>
      <c r="BE98" s="174">
        <f t="shared" si="206"/>
        <v>0</v>
      </c>
      <c r="BF98" s="174">
        <f t="shared" si="207"/>
        <v>0</v>
      </c>
      <c r="BG98" s="174">
        <f t="shared" si="208"/>
        <v>0</v>
      </c>
      <c r="BH98" s="174">
        <f t="shared" si="209"/>
        <v>0</v>
      </c>
      <c r="BI98" s="174" t="str">
        <f t="shared" ref="BI98:BI101" si="334">IF(AT98&gt;0,($J98*AT98*$F$14),"0")</f>
        <v>0</v>
      </c>
      <c r="BJ98" s="174" t="str">
        <f t="shared" ref="BJ98:BJ101" si="335">IF(AU98&gt;0,($J98*AU98*$F$15),"0")</f>
        <v>0</v>
      </c>
      <c r="BK98" s="174" t="str">
        <f t="shared" ref="BK98:BK101" si="336">IF(AV98&gt;0,($J98*AV98*$F$16),"0")</f>
        <v>0</v>
      </c>
      <c r="BL98" s="174" t="str">
        <f t="shared" ref="BL98:BL101" si="337">IF(AW98&gt;0,($J98*AW98*$F$17),"0")</f>
        <v>0</v>
      </c>
      <c r="BM98" s="174" t="str">
        <f t="shared" ref="BM98:BM101" si="338">IF(AX98&gt;0,($J98*AX98*$F$17),"0")</f>
        <v>0</v>
      </c>
      <c r="BN98" s="174" t="str">
        <f t="shared" ref="BN98:BN101" si="339">IF(AY98&gt;0,($J98*AY98*$F$19),"0")</f>
        <v>0</v>
      </c>
      <c r="BO98" s="174" t="str">
        <f t="shared" ref="BO98:BO101" si="340">IF(AZ98&gt;0,($J98*AZ98*$F$20),"0")</f>
        <v>0</v>
      </c>
      <c r="BP98" s="174" t="str">
        <f t="shared" ref="BP98:BP101" si="341">IF(BA98&gt;0,($J98*BA98*$F$21),"0")</f>
        <v>0</v>
      </c>
      <c r="BQ98" s="174" t="str">
        <f t="shared" ref="BQ98:BQ101" si="342">IF(BB98&gt;0,($J98*BB98*$F$22),"0")</f>
        <v>0</v>
      </c>
      <c r="BR98" s="174" t="str">
        <f t="shared" ref="BR98:BR101" si="343">IF(BC98&gt;0,($J98*BC98*$F$23),"0")</f>
        <v>0</v>
      </c>
      <c r="BS98" s="174" t="str">
        <f t="shared" ref="BS98:BS101" si="344">IF(BD98&gt;0,($J98*BD98*$F$24),"0")</f>
        <v>0</v>
      </c>
      <c r="BT98" s="174" t="str">
        <f t="shared" ref="BT98:BT101" si="345">IF(BE98&gt;0,($J98*BE98*$F$25),"0")</f>
        <v>0</v>
      </c>
      <c r="BU98" s="174" t="str">
        <f t="shared" ref="BU98:BU101" si="346">IF(BF98&gt;0,($J98*BF98*$F$26),"0")</f>
        <v>0</v>
      </c>
      <c r="BV98" s="174" t="str">
        <f t="shared" ref="BV98:BV101" si="347">IF(BG98&gt;0,($J98*BG98*$F$27),"0")</f>
        <v>0</v>
      </c>
      <c r="BW98" s="174" t="str">
        <f t="shared" ref="BW98:BW101" si="348">IF(BH98&gt;0,($J98*BH98*$F$28),"0")</f>
        <v>0</v>
      </c>
      <c r="BY98" s="177"/>
    </row>
    <row r="99" spans="1:77" ht="19.5" customHeight="1" thickBot="1">
      <c r="A99" s="169"/>
      <c r="B99" s="109" t="s">
        <v>65</v>
      </c>
      <c r="C99" s="109">
        <v>0.82638888888888884</v>
      </c>
      <c r="D99" s="232" t="s">
        <v>84</v>
      </c>
      <c r="E99" s="233"/>
      <c r="F99" s="233"/>
      <c r="G99" s="233"/>
      <c r="H99" s="234"/>
      <c r="I99" s="110"/>
      <c r="J99" s="110"/>
      <c r="K99" s="170"/>
      <c r="L99" s="171"/>
      <c r="N99" s="173"/>
      <c r="O99" s="173"/>
      <c r="P99" s="173"/>
      <c r="Q99" s="173"/>
      <c r="R99" s="172"/>
      <c r="S99" s="172"/>
      <c r="T99" s="173"/>
      <c r="U99" s="173"/>
      <c r="V99" s="173"/>
      <c r="W99" s="173"/>
      <c r="X99" s="173"/>
      <c r="Y99" s="172"/>
      <c r="Z99" s="172"/>
      <c r="AA99" s="173"/>
      <c r="AB99" s="173"/>
      <c r="AC99" s="173"/>
      <c r="AD99" s="173"/>
      <c r="AE99" s="173"/>
      <c r="AF99" s="172"/>
      <c r="AG99" s="172"/>
      <c r="AH99" s="173"/>
      <c r="AI99" s="173"/>
      <c r="AJ99" s="173"/>
      <c r="AK99" s="173"/>
      <c r="AL99" s="173"/>
      <c r="AM99" s="172"/>
      <c r="AN99" s="172"/>
      <c r="AO99" s="173"/>
      <c r="AP99" s="173"/>
      <c r="AQ99" s="173"/>
      <c r="AR99" s="173"/>
      <c r="AT99" s="174">
        <f t="shared" si="195"/>
        <v>0</v>
      </c>
      <c r="AU99" s="174">
        <f t="shared" si="196"/>
        <v>0</v>
      </c>
      <c r="AV99" s="174">
        <f t="shared" si="197"/>
        <v>0</v>
      </c>
      <c r="AW99" s="174">
        <f t="shared" si="198"/>
        <v>0</v>
      </c>
      <c r="AX99" s="174">
        <f t="shared" si="199"/>
        <v>0</v>
      </c>
      <c r="AY99" s="174">
        <f t="shared" si="200"/>
        <v>0</v>
      </c>
      <c r="AZ99" s="174">
        <f t="shared" si="201"/>
        <v>0</v>
      </c>
      <c r="BA99" s="174">
        <f t="shared" si="202"/>
        <v>0</v>
      </c>
      <c r="BB99" s="174">
        <f t="shared" si="203"/>
        <v>0</v>
      </c>
      <c r="BC99" s="174">
        <f t="shared" si="204"/>
        <v>0</v>
      </c>
      <c r="BD99" s="174">
        <f t="shared" si="205"/>
        <v>0</v>
      </c>
      <c r="BE99" s="174">
        <f t="shared" si="206"/>
        <v>0</v>
      </c>
      <c r="BF99" s="174">
        <f t="shared" si="207"/>
        <v>0</v>
      </c>
      <c r="BG99" s="174">
        <f t="shared" si="208"/>
        <v>0</v>
      </c>
      <c r="BH99" s="174">
        <f t="shared" si="209"/>
        <v>0</v>
      </c>
      <c r="BI99" s="174" t="str">
        <f t="shared" si="334"/>
        <v>0</v>
      </c>
      <c r="BJ99" s="174" t="str">
        <f t="shared" si="335"/>
        <v>0</v>
      </c>
      <c r="BK99" s="174" t="str">
        <f t="shared" si="336"/>
        <v>0</v>
      </c>
      <c r="BL99" s="174" t="str">
        <f t="shared" si="337"/>
        <v>0</v>
      </c>
      <c r="BM99" s="174" t="str">
        <f t="shared" si="338"/>
        <v>0</v>
      </c>
      <c r="BN99" s="174" t="str">
        <f t="shared" si="339"/>
        <v>0</v>
      </c>
      <c r="BO99" s="174" t="str">
        <f t="shared" si="340"/>
        <v>0</v>
      </c>
      <c r="BP99" s="174" t="str">
        <f t="shared" si="341"/>
        <v>0</v>
      </c>
      <c r="BQ99" s="174" t="str">
        <f t="shared" si="342"/>
        <v>0</v>
      </c>
      <c r="BR99" s="174" t="str">
        <f t="shared" si="343"/>
        <v>0</v>
      </c>
      <c r="BS99" s="174" t="str">
        <f t="shared" si="344"/>
        <v>0</v>
      </c>
      <c r="BT99" s="174" t="str">
        <f t="shared" si="345"/>
        <v>0</v>
      </c>
      <c r="BU99" s="174" t="str">
        <f t="shared" si="346"/>
        <v>0</v>
      </c>
      <c r="BV99" s="174" t="str">
        <f t="shared" si="347"/>
        <v>0</v>
      </c>
      <c r="BW99" s="174" t="str">
        <f t="shared" si="348"/>
        <v>0</v>
      </c>
      <c r="BY99" s="177"/>
    </row>
    <row r="100" spans="1:77" ht="20.100000000000001" customHeight="1" thickBot="1">
      <c r="A100" s="169"/>
      <c r="B100" s="109" t="s">
        <v>65</v>
      </c>
      <c r="C100" s="109">
        <v>0.84027777777777779</v>
      </c>
      <c r="D100" s="229" t="s">
        <v>81</v>
      </c>
      <c r="E100" s="230"/>
      <c r="F100" s="230"/>
      <c r="G100" s="230"/>
      <c r="H100" s="231"/>
      <c r="I100" s="110"/>
      <c r="J100" s="110"/>
      <c r="K100" s="170"/>
      <c r="L100" s="171"/>
      <c r="N100" s="173"/>
      <c r="O100" s="173"/>
      <c r="P100" s="173"/>
      <c r="Q100" s="173"/>
      <c r="R100" s="172"/>
      <c r="S100" s="172"/>
      <c r="T100" s="173"/>
      <c r="U100" s="173"/>
      <c r="V100" s="173"/>
      <c r="W100" s="173"/>
      <c r="X100" s="173"/>
      <c r="Y100" s="172"/>
      <c r="Z100" s="172"/>
      <c r="AA100" s="173"/>
      <c r="AB100" s="173"/>
      <c r="AC100" s="173"/>
      <c r="AD100" s="173"/>
      <c r="AE100" s="173"/>
      <c r="AF100" s="172"/>
      <c r="AG100" s="172"/>
      <c r="AH100" s="173"/>
      <c r="AI100" s="173"/>
      <c r="AJ100" s="173"/>
      <c r="AK100" s="173"/>
      <c r="AL100" s="173"/>
      <c r="AM100" s="172"/>
      <c r="AN100" s="172"/>
      <c r="AO100" s="173"/>
      <c r="AP100" s="173"/>
      <c r="AQ100" s="173"/>
      <c r="AR100" s="173"/>
      <c r="AT100" s="174">
        <f t="shared" si="195"/>
        <v>0</v>
      </c>
      <c r="AU100" s="174">
        <f t="shared" si="196"/>
        <v>0</v>
      </c>
      <c r="AV100" s="174">
        <f t="shared" si="197"/>
        <v>0</v>
      </c>
      <c r="AW100" s="174">
        <f t="shared" si="198"/>
        <v>0</v>
      </c>
      <c r="AX100" s="174">
        <f t="shared" si="199"/>
        <v>0</v>
      </c>
      <c r="AY100" s="174">
        <f t="shared" si="200"/>
        <v>0</v>
      </c>
      <c r="AZ100" s="174">
        <f t="shared" si="201"/>
        <v>0</v>
      </c>
      <c r="BA100" s="174">
        <f t="shared" si="202"/>
        <v>0</v>
      </c>
      <c r="BB100" s="174">
        <f t="shared" si="203"/>
        <v>0</v>
      </c>
      <c r="BC100" s="174">
        <f t="shared" si="204"/>
        <v>0</v>
      </c>
      <c r="BD100" s="174">
        <f t="shared" si="205"/>
        <v>0</v>
      </c>
      <c r="BE100" s="174">
        <f t="shared" si="206"/>
        <v>0</v>
      </c>
      <c r="BF100" s="174">
        <f t="shared" si="207"/>
        <v>0</v>
      </c>
      <c r="BG100" s="174">
        <f t="shared" si="208"/>
        <v>0</v>
      </c>
      <c r="BH100" s="174">
        <f t="shared" si="209"/>
        <v>0</v>
      </c>
      <c r="BI100" s="174" t="str">
        <f>IF(AT100&gt;0,($J100*AT100*$F$14),"0")</f>
        <v>0</v>
      </c>
      <c r="BJ100" s="174" t="str">
        <f>IF(AU100&gt;0,($J100*AU100*$F$15),"0")</f>
        <v>0</v>
      </c>
      <c r="BK100" s="174" t="str">
        <f>IF(AV100&gt;0,($J100*AV100*$F$16),"0")</f>
        <v>0</v>
      </c>
      <c r="BL100" s="174" t="str">
        <f>IF(AW100&gt;0,($J100*AW100*$F$17),"0")</f>
        <v>0</v>
      </c>
      <c r="BM100" s="174" t="str">
        <f>IF(AX100&gt;0,($J100*AX100*$F$17),"0")</f>
        <v>0</v>
      </c>
      <c r="BN100" s="174" t="str">
        <f>IF(AY100&gt;0,($J100*AY100*$F$19),"0")</f>
        <v>0</v>
      </c>
      <c r="BO100" s="174" t="str">
        <f>IF(AZ100&gt;0,($J100*AZ100*$F$20),"0")</f>
        <v>0</v>
      </c>
      <c r="BP100" s="174" t="str">
        <f>IF(BA100&gt;0,($J100*BA100*$F$21),"0")</f>
        <v>0</v>
      </c>
      <c r="BQ100" s="174" t="str">
        <f>IF(BB100&gt;0,($J100*BB100*$F$22),"0")</f>
        <v>0</v>
      </c>
      <c r="BR100" s="174" t="str">
        <f>IF(BC100&gt;0,($J100*BC100*$F$23),"0")</f>
        <v>0</v>
      </c>
      <c r="BS100" s="174" t="str">
        <f>IF(BD100&gt;0,($J100*BD100*$F$24),"0")</f>
        <v>0</v>
      </c>
      <c r="BT100" s="174" t="str">
        <f>IF(BE100&gt;0,($J100*BE100*$F$25),"0")</f>
        <v>0</v>
      </c>
      <c r="BU100" s="174" t="str">
        <f>IF(BF100&gt;0,($J100*BF100*$F$26),"0")</f>
        <v>0</v>
      </c>
      <c r="BV100" s="174" t="str">
        <f>IF(BG100&gt;0,($J100*BG100*$F$27),"0")</f>
        <v>0</v>
      </c>
      <c r="BW100" s="174" t="str">
        <f>IF(BH100&gt;0,($J100*BH100*$F$28),"0")</f>
        <v>0</v>
      </c>
      <c r="BY100" s="177"/>
    </row>
    <row r="101" spans="1:77" ht="20.100000000000001" customHeight="1" thickBot="1">
      <c r="A101" s="169"/>
      <c r="B101" s="79" t="s">
        <v>66</v>
      </c>
      <c r="C101" s="79">
        <v>0.85416666666666663</v>
      </c>
      <c r="D101" s="81" t="s">
        <v>158</v>
      </c>
      <c r="E101" s="81" t="s">
        <v>177</v>
      </c>
      <c r="F101" s="81" t="s">
        <v>195</v>
      </c>
      <c r="G101" s="81" t="s">
        <v>213</v>
      </c>
      <c r="H101" s="81" t="s">
        <v>231</v>
      </c>
      <c r="I101" s="112">
        <v>590</v>
      </c>
      <c r="J101" s="112">
        <f>$I101*'Campaign Total'!$F$44</f>
        <v>531</v>
      </c>
      <c r="K101" s="170">
        <f>SUM(AT101:BH101)</f>
        <v>0</v>
      </c>
      <c r="L101" s="171">
        <f>SUM(BI101:BW101)</f>
        <v>0</v>
      </c>
      <c r="N101" s="176"/>
      <c r="O101" s="176"/>
      <c r="P101" s="176"/>
      <c r="Q101" s="176"/>
      <c r="R101" s="172"/>
      <c r="S101" s="172"/>
      <c r="T101" s="176"/>
      <c r="U101" s="176"/>
      <c r="V101" s="176"/>
      <c r="W101" s="176"/>
      <c r="X101" s="176"/>
      <c r="Y101" s="172"/>
      <c r="Z101" s="172"/>
      <c r="AA101" s="176"/>
      <c r="AB101" s="176"/>
      <c r="AC101" s="176"/>
      <c r="AD101" s="176"/>
      <c r="AE101" s="176"/>
      <c r="AF101" s="172"/>
      <c r="AG101" s="172"/>
      <c r="AH101" s="176"/>
      <c r="AI101" s="176"/>
      <c r="AJ101" s="176"/>
      <c r="AK101" s="176"/>
      <c r="AL101" s="176"/>
      <c r="AM101" s="172"/>
      <c r="AN101" s="172"/>
      <c r="AO101" s="176"/>
      <c r="AP101" s="176"/>
      <c r="AQ101" s="176"/>
      <c r="AR101" s="176"/>
      <c r="AT101" s="174">
        <f t="shared" ref="AT101:AT127" si="349">COUNTIF($N101:$AR101,"a")</f>
        <v>0</v>
      </c>
      <c r="AU101" s="174">
        <f t="shared" ref="AU101:AU127" si="350">COUNTIF($N101:$AR101,"b")</f>
        <v>0</v>
      </c>
      <c r="AV101" s="174">
        <f t="shared" ref="AV101:AV127" si="351">COUNTIF($N101:$AR101,"c")</f>
        <v>0</v>
      </c>
      <c r="AW101" s="174">
        <f t="shared" ref="AW101:AW127" si="352">COUNTIF($N101:$AR101,"d")</f>
        <v>0</v>
      </c>
      <c r="AX101" s="174">
        <f t="shared" ref="AX101:AX127" si="353">COUNTIF($N101:$AR101,"e")</f>
        <v>0</v>
      </c>
      <c r="AY101" s="174">
        <f t="shared" ref="AY101:AY127" si="354">COUNTIF($N101:$AR101,"f")</f>
        <v>0</v>
      </c>
      <c r="AZ101" s="174">
        <f t="shared" ref="AZ101:AZ127" si="355">COUNTIF($N101:$AR101,"g")</f>
        <v>0</v>
      </c>
      <c r="BA101" s="174">
        <f t="shared" ref="BA101:BA127" si="356">COUNTIF($N101:$AR101,"h")</f>
        <v>0</v>
      </c>
      <c r="BB101" s="174">
        <f t="shared" ref="BB101:BB127" si="357">COUNTIF($N101:$AR101,"i")</f>
        <v>0</v>
      </c>
      <c r="BC101" s="174">
        <f t="shared" ref="BC101:BC127" si="358">COUNTIF($N101:$AR101,"j")</f>
        <v>0</v>
      </c>
      <c r="BD101" s="174">
        <f t="shared" ref="BD101:BD127" si="359">COUNTIF($N101:$AR101,"k")</f>
        <v>0</v>
      </c>
      <c r="BE101" s="174">
        <f t="shared" ref="BE101:BE127" si="360">COUNTIF($N101:$AR101,"l")</f>
        <v>0</v>
      </c>
      <c r="BF101" s="174">
        <f t="shared" ref="BF101:BF127" si="361">COUNTIF($N101:$AR101,"m")</f>
        <v>0</v>
      </c>
      <c r="BG101" s="174">
        <f t="shared" ref="BG101:BG127" si="362">COUNTIF($N101:$AR101,"n")</f>
        <v>0</v>
      </c>
      <c r="BH101" s="174">
        <f t="shared" ref="BH101:BH127" si="363">COUNTIF($N101:$AR101,"o")</f>
        <v>0</v>
      </c>
      <c r="BI101" s="174" t="str">
        <f t="shared" si="334"/>
        <v>0</v>
      </c>
      <c r="BJ101" s="174" t="str">
        <f t="shared" si="335"/>
        <v>0</v>
      </c>
      <c r="BK101" s="174" t="str">
        <f t="shared" si="336"/>
        <v>0</v>
      </c>
      <c r="BL101" s="174" t="str">
        <f t="shared" si="337"/>
        <v>0</v>
      </c>
      <c r="BM101" s="174" t="str">
        <f t="shared" si="338"/>
        <v>0</v>
      </c>
      <c r="BN101" s="174" t="str">
        <f t="shared" si="339"/>
        <v>0</v>
      </c>
      <c r="BO101" s="174" t="str">
        <f t="shared" si="340"/>
        <v>0</v>
      </c>
      <c r="BP101" s="174" t="str">
        <f t="shared" si="341"/>
        <v>0</v>
      </c>
      <c r="BQ101" s="174" t="str">
        <f t="shared" si="342"/>
        <v>0</v>
      </c>
      <c r="BR101" s="174" t="str">
        <f t="shared" si="343"/>
        <v>0</v>
      </c>
      <c r="BS101" s="174" t="str">
        <f t="shared" si="344"/>
        <v>0</v>
      </c>
      <c r="BT101" s="174" t="str">
        <f t="shared" si="345"/>
        <v>0</v>
      </c>
      <c r="BU101" s="174" t="str">
        <f t="shared" si="346"/>
        <v>0</v>
      </c>
      <c r="BV101" s="174" t="str">
        <f t="shared" si="347"/>
        <v>0</v>
      </c>
      <c r="BW101" s="174" t="str">
        <f t="shared" si="348"/>
        <v>0</v>
      </c>
      <c r="BY101" s="177"/>
    </row>
    <row r="102" spans="1:77" ht="20.100000000000001" customHeight="1" thickBot="1">
      <c r="A102" s="169"/>
      <c r="B102" s="109" t="s">
        <v>65</v>
      </c>
      <c r="C102" s="109">
        <v>0.85763888888888884</v>
      </c>
      <c r="D102" s="229" t="s">
        <v>81</v>
      </c>
      <c r="E102" s="230"/>
      <c r="F102" s="230"/>
      <c r="G102" s="230"/>
      <c r="H102" s="231"/>
      <c r="I102" s="110"/>
      <c r="J102" s="110"/>
      <c r="K102" s="170"/>
      <c r="L102" s="171"/>
      <c r="N102" s="173"/>
      <c r="O102" s="173"/>
      <c r="P102" s="173"/>
      <c r="Q102" s="173"/>
      <c r="R102" s="172"/>
      <c r="S102" s="172"/>
      <c r="T102" s="173"/>
      <c r="U102" s="173"/>
      <c r="V102" s="173"/>
      <c r="W102" s="173"/>
      <c r="X102" s="173"/>
      <c r="Y102" s="172"/>
      <c r="Z102" s="172"/>
      <c r="AA102" s="173"/>
      <c r="AB102" s="173"/>
      <c r="AC102" s="173"/>
      <c r="AD102" s="173"/>
      <c r="AE102" s="173"/>
      <c r="AF102" s="172"/>
      <c r="AG102" s="172"/>
      <c r="AH102" s="173"/>
      <c r="AI102" s="173"/>
      <c r="AJ102" s="173"/>
      <c r="AK102" s="173"/>
      <c r="AL102" s="173"/>
      <c r="AM102" s="172"/>
      <c r="AN102" s="172"/>
      <c r="AO102" s="173"/>
      <c r="AP102" s="173"/>
      <c r="AQ102" s="173"/>
      <c r="AR102" s="173"/>
      <c r="AT102" s="174">
        <f t="shared" si="349"/>
        <v>0</v>
      </c>
      <c r="AU102" s="174">
        <f t="shared" si="350"/>
        <v>0</v>
      </c>
      <c r="AV102" s="174">
        <f t="shared" si="351"/>
        <v>0</v>
      </c>
      <c r="AW102" s="174">
        <f t="shared" si="352"/>
        <v>0</v>
      </c>
      <c r="AX102" s="174">
        <f t="shared" si="353"/>
        <v>0</v>
      </c>
      <c r="AY102" s="174">
        <f t="shared" si="354"/>
        <v>0</v>
      </c>
      <c r="AZ102" s="174">
        <f t="shared" si="355"/>
        <v>0</v>
      </c>
      <c r="BA102" s="174">
        <f t="shared" si="356"/>
        <v>0</v>
      </c>
      <c r="BB102" s="174">
        <f t="shared" si="357"/>
        <v>0</v>
      </c>
      <c r="BC102" s="174">
        <f t="shared" si="358"/>
        <v>0</v>
      </c>
      <c r="BD102" s="174">
        <f t="shared" si="359"/>
        <v>0</v>
      </c>
      <c r="BE102" s="174">
        <f t="shared" si="360"/>
        <v>0</v>
      </c>
      <c r="BF102" s="174">
        <f t="shared" si="361"/>
        <v>0</v>
      </c>
      <c r="BG102" s="174">
        <f t="shared" si="362"/>
        <v>0</v>
      </c>
      <c r="BH102" s="174">
        <f t="shared" si="363"/>
        <v>0</v>
      </c>
      <c r="BI102" s="174" t="str">
        <f t="shared" si="210"/>
        <v>0</v>
      </c>
      <c r="BJ102" s="174" t="str">
        <f t="shared" si="211"/>
        <v>0</v>
      </c>
      <c r="BK102" s="174" t="str">
        <f t="shared" si="212"/>
        <v>0</v>
      </c>
      <c r="BL102" s="174" t="str">
        <f t="shared" si="213"/>
        <v>0</v>
      </c>
      <c r="BM102" s="174" t="str">
        <f t="shared" si="214"/>
        <v>0</v>
      </c>
      <c r="BN102" s="174" t="str">
        <f t="shared" si="215"/>
        <v>0</v>
      </c>
      <c r="BO102" s="174" t="str">
        <f t="shared" si="216"/>
        <v>0</v>
      </c>
      <c r="BP102" s="174" t="str">
        <f t="shared" si="217"/>
        <v>0</v>
      </c>
      <c r="BQ102" s="174" t="str">
        <f t="shared" si="218"/>
        <v>0</v>
      </c>
      <c r="BR102" s="174" t="str">
        <f t="shared" si="219"/>
        <v>0</v>
      </c>
      <c r="BS102" s="174" t="str">
        <f t="shared" si="220"/>
        <v>0</v>
      </c>
      <c r="BT102" s="174" t="str">
        <f t="shared" si="221"/>
        <v>0</v>
      </c>
      <c r="BU102" s="174" t="str">
        <f t="shared" si="222"/>
        <v>0</v>
      </c>
      <c r="BV102" s="174" t="str">
        <f t="shared" si="223"/>
        <v>0</v>
      </c>
      <c r="BW102" s="174" t="str">
        <f t="shared" si="224"/>
        <v>0</v>
      </c>
      <c r="BY102" s="177"/>
    </row>
    <row r="103" spans="1:77" ht="20.100000000000001" customHeight="1" thickBot="1">
      <c r="A103" s="169"/>
      <c r="B103" s="79" t="s">
        <v>66</v>
      </c>
      <c r="C103" s="79">
        <v>0.86805555555555558</v>
      </c>
      <c r="D103" s="81" t="s">
        <v>159</v>
      </c>
      <c r="E103" s="81" t="s">
        <v>178</v>
      </c>
      <c r="F103" s="81" t="s">
        <v>196</v>
      </c>
      <c r="G103" s="81" t="s">
        <v>214</v>
      </c>
      <c r="H103" s="81" t="s">
        <v>232</v>
      </c>
      <c r="I103" s="112">
        <v>590</v>
      </c>
      <c r="J103" s="112">
        <f>$I103*'Campaign Total'!$F$44</f>
        <v>531</v>
      </c>
      <c r="K103" s="170">
        <f t="shared" ref="K103:K123" si="364">SUM(AT103:BH103)</f>
        <v>0</v>
      </c>
      <c r="L103" s="171">
        <f t="shared" ref="L103:L123" si="365">SUM(BI103:BW103)</f>
        <v>0</v>
      </c>
      <c r="N103" s="176"/>
      <c r="O103" s="176"/>
      <c r="P103" s="176"/>
      <c r="Q103" s="176"/>
      <c r="R103" s="172"/>
      <c r="S103" s="172"/>
      <c r="T103" s="176"/>
      <c r="U103" s="176"/>
      <c r="V103" s="176"/>
      <c r="W103" s="176"/>
      <c r="X103" s="176"/>
      <c r="Y103" s="172"/>
      <c r="Z103" s="172"/>
      <c r="AA103" s="176"/>
      <c r="AB103" s="176"/>
      <c r="AC103" s="176"/>
      <c r="AD103" s="176"/>
      <c r="AE103" s="176"/>
      <c r="AF103" s="172"/>
      <c r="AG103" s="172"/>
      <c r="AH103" s="176"/>
      <c r="AI103" s="176"/>
      <c r="AJ103" s="176"/>
      <c r="AK103" s="176"/>
      <c r="AL103" s="176"/>
      <c r="AM103" s="172"/>
      <c r="AN103" s="172"/>
      <c r="AO103" s="176"/>
      <c r="AP103" s="176"/>
      <c r="AQ103" s="176"/>
      <c r="AR103" s="176"/>
      <c r="AT103" s="174">
        <f t="shared" si="349"/>
        <v>0</v>
      </c>
      <c r="AU103" s="174">
        <f t="shared" si="350"/>
        <v>0</v>
      </c>
      <c r="AV103" s="174">
        <f t="shared" si="351"/>
        <v>0</v>
      </c>
      <c r="AW103" s="174">
        <f t="shared" si="352"/>
        <v>0</v>
      </c>
      <c r="AX103" s="174">
        <f t="shared" si="353"/>
        <v>0</v>
      </c>
      <c r="AY103" s="174">
        <f t="shared" si="354"/>
        <v>0</v>
      </c>
      <c r="AZ103" s="174">
        <f t="shared" si="355"/>
        <v>0</v>
      </c>
      <c r="BA103" s="174">
        <f t="shared" si="356"/>
        <v>0</v>
      </c>
      <c r="BB103" s="174">
        <f t="shared" si="357"/>
        <v>0</v>
      </c>
      <c r="BC103" s="174">
        <f t="shared" si="358"/>
        <v>0</v>
      </c>
      <c r="BD103" s="174">
        <f t="shared" si="359"/>
        <v>0</v>
      </c>
      <c r="BE103" s="174">
        <f t="shared" si="360"/>
        <v>0</v>
      </c>
      <c r="BF103" s="174">
        <f t="shared" si="361"/>
        <v>0</v>
      </c>
      <c r="BG103" s="174">
        <f t="shared" si="362"/>
        <v>0</v>
      </c>
      <c r="BH103" s="174">
        <f t="shared" si="363"/>
        <v>0</v>
      </c>
      <c r="BI103" s="174" t="str">
        <f t="shared" ref="BI103:BI124" si="366">IF(AT103&gt;0,($J103*AT103*$F$14),"0")</f>
        <v>0</v>
      </c>
      <c r="BJ103" s="174" t="str">
        <f t="shared" ref="BJ103:BJ124" si="367">IF(AU103&gt;0,($J103*AU103*$F$15),"0")</f>
        <v>0</v>
      </c>
      <c r="BK103" s="174" t="str">
        <f t="shared" ref="BK103:BK124" si="368">IF(AV103&gt;0,($J103*AV103*$F$16),"0")</f>
        <v>0</v>
      </c>
      <c r="BL103" s="174" t="str">
        <f t="shared" ref="BL103:BL124" si="369">IF(AW103&gt;0,($J103*AW103*$F$17),"0")</f>
        <v>0</v>
      </c>
      <c r="BM103" s="174" t="str">
        <f t="shared" ref="BM103:BM124" si="370">IF(AX103&gt;0,($J103*AX103*$F$17),"0")</f>
        <v>0</v>
      </c>
      <c r="BN103" s="174" t="str">
        <f t="shared" ref="BN103:BN124" si="371">IF(AY103&gt;0,($J103*AY103*$F$19),"0")</f>
        <v>0</v>
      </c>
      <c r="BO103" s="174" t="str">
        <f t="shared" ref="BO103:BO124" si="372">IF(AZ103&gt;0,($J103*AZ103*$F$20),"0")</f>
        <v>0</v>
      </c>
      <c r="BP103" s="174" t="str">
        <f t="shared" ref="BP103:BP124" si="373">IF(BA103&gt;0,($J103*BA103*$F$21),"0")</f>
        <v>0</v>
      </c>
      <c r="BQ103" s="174" t="str">
        <f t="shared" ref="BQ103:BQ124" si="374">IF(BB103&gt;0,($J103*BB103*$F$22),"0")</f>
        <v>0</v>
      </c>
      <c r="BR103" s="174" t="str">
        <f t="shared" ref="BR103:BR124" si="375">IF(BC103&gt;0,($J103*BC103*$F$23),"0")</f>
        <v>0</v>
      </c>
      <c r="BS103" s="174" t="str">
        <f t="shared" ref="BS103:BS124" si="376">IF(BD103&gt;0,($J103*BD103*$F$24),"0")</f>
        <v>0</v>
      </c>
      <c r="BT103" s="174" t="str">
        <f t="shared" ref="BT103:BT124" si="377">IF(BE103&gt;0,($J103*BE103*$F$25),"0")</f>
        <v>0</v>
      </c>
      <c r="BU103" s="174" t="str">
        <f t="shared" ref="BU103:BU124" si="378">IF(BF103&gt;0,($J103*BF103*$F$26),"0")</f>
        <v>0</v>
      </c>
      <c r="BV103" s="174" t="str">
        <f t="shared" ref="BV103:BV124" si="379">IF(BG103&gt;0,($J103*BG103*$F$27),"0")</f>
        <v>0</v>
      </c>
      <c r="BW103" s="174" t="str">
        <f t="shared" ref="BW103:BW124" si="380">IF(BH103&gt;0,($J103*BH103*$F$28),"0")</f>
        <v>0</v>
      </c>
      <c r="BY103" s="177"/>
    </row>
    <row r="104" spans="1:77" ht="20.100000000000001" customHeight="1" thickBot="1">
      <c r="A104" s="175"/>
      <c r="B104" s="78" t="s">
        <v>65</v>
      </c>
      <c r="C104" s="78">
        <v>0.87152777777777779</v>
      </c>
      <c r="D104" s="229" t="s">
        <v>81</v>
      </c>
      <c r="E104" s="230"/>
      <c r="F104" s="230"/>
      <c r="G104" s="230"/>
      <c r="H104" s="231"/>
      <c r="I104" s="110"/>
      <c r="J104" s="110"/>
      <c r="K104" s="170"/>
      <c r="L104" s="171"/>
      <c r="N104" s="173"/>
      <c r="O104" s="173"/>
      <c r="P104" s="173"/>
      <c r="Q104" s="173"/>
      <c r="R104" s="172"/>
      <c r="S104" s="172"/>
      <c r="T104" s="173"/>
      <c r="U104" s="173"/>
      <c r="V104" s="173"/>
      <c r="W104" s="173"/>
      <c r="X104" s="173"/>
      <c r="Y104" s="172"/>
      <c r="Z104" s="172"/>
      <c r="AA104" s="173"/>
      <c r="AB104" s="173"/>
      <c r="AC104" s="173"/>
      <c r="AD104" s="173"/>
      <c r="AE104" s="173"/>
      <c r="AF104" s="172"/>
      <c r="AG104" s="172"/>
      <c r="AH104" s="173"/>
      <c r="AI104" s="173"/>
      <c r="AJ104" s="173"/>
      <c r="AK104" s="173"/>
      <c r="AL104" s="173"/>
      <c r="AM104" s="172"/>
      <c r="AN104" s="172"/>
      <c r="AO104" s="173"/>
      <c r="AP104" s="173"/>
      <c r="AQ104" s="173"/>
      <c r="AR104" s="173"/>
      <c r="AT104" s="174">
        <f t="shared" si="349"/>
        <v>0</v>
      </c>
      <c r="AU104" s="174">
        <f t="shared" si="350"/>
        <v>0</v>
      </c>
      <c r="AV104" s="174">
        <f t="shared" si="351"/>
        <v>0</v>
      </c>
      <c r="AW104" s="174">
        <f t="shared" si="352"/>
        <v>0</v>
      </c>
      <c r="AX104" s="174">
        <f t="shared" si="353"/>
        <v>0</v>
      </c>
      <c r="AY104" s="174">
        <f t="shared" si="354"/>
        <v>0</v>
      </c>
      <c r="AZ104" s="174">
        <f t="shared" si="355"/>
        <v>0</v>
      </c>
      <c r="BA104" s="174">
        <f t="shared" si="356"/>
        <v>0</v>
      </c>
      <c r="BB104" s="174">
        <f t="shared" si="357"/>
        <v>0</v>
      </c>
      <c r="BC104" s="174">
        <f t="shared" si="358"/>
        <v>0</v>
      </c>
      <c r="BD104" s="174">
        <f t="shared" si="359"/>
        <v>0</v>
      </c>
      <c r="BE104" s="174">
        <f t="shared" si="360"/>
        <v>0</v>
      </c>
      <c r="BF104" s="174">
        <f t="shared" si="361"/>
        <v>0</v>
      </c>
      <c r="BG104" s="174">
        <f t="shared" si="362"/>
        <v>0</v>
      </c>
      <c r="BH104" s="174">
        <f t="shared" si="363"/>
        <v>0</v>
      </c>
      <c r="BI104" s="174" t="str">
        <f t="shared" si="366"/>
        <v>0</v>
      </c>
      <c r="BJ104" s="174" t="str">
        <f t="shared" si="367"/>
        <v>0</v>
      </c>
      <c r="BK104" s="174" t="str">
        <f t="shared" si="368"/>
        <v>0</v>
      </c>
      <c r="BL104" s="174" t="str">
        <f t="shared" si="369"/>
        <v>0</v>
      </c>
      <c r="BM104" s="174" t="str">
        <f t="shared" si="370"/>
        <v>0</v>
      </c>
      <c r="BN104" s="174" t="str">
        <f t="shared" si="371"/>
        <v>0</v>
      </c>
      <c r="BO104" s="174" t="str">
        <f t="shared" si="372"/>
        <v>0</v>
      </c>
      <c r="BP104" s="174" t="str">
        <f t="shared" si="373"/>
        <v>0</v>
      </c>
      <c r="BQ104" s="174" t="str">
        <f t="shared" si="374"/>
        <v>0</v>
      </c>
      <c r="BR104" s="174" t="str">
        <f t="shared" si="375"/>
        <v>0</v>
      </c>
      <c r="BS104" s="174" t="str">
        <f t="shared" si="376"/>
        <v>0</v>
      </c>
      <c r="BT104" s="174" t="str">
        <f t="shared" si="377"/>
        <v>0</v>
      </c>
      <c r="BU104" s="174" t="str">
        <f t="shared" si="378"/>
        <v>0</v>
      </c>
      <c r="BV104" s="174" t="str">
        <f t="shared" si="379"/>
        <v>0</v>
      </c>
      <c r="BW104" s="174" t="str">
        <f t="shared" si="380"/>
        <v>0</v>
      </c>
      <c r="BY104" s="177"/>
    </row>
    <row r="105" spans="1:77" ht="20.100000000000001" customHeight="1" thickBot="1">
      <c r="A105" s="169"/>
      <c r="B105" s="79" t="s">
        <v>66</v>
      </c>
      <c r="C105" s="79">
        <v>0.88888888888888884</v>
      </c>
      <c r="D105" s="81" t="s">
        <v>160</v>
      </c>
      <c r="E105" s="81" t="s">
        <v>179</v>
      </c>
      <c r="F105" s="81" t="s">
        <v>197</v>
      </c>
      <c r="G105" s="81" t="s">
        <v>215</v>
      </c>
      <c r="H105" s="111" t="s">
        <v>233</v>
      </c>
      <c r="I105" s="112">
        <v>590</v>
      </c>
      <c r="J105" s="112">
        <f>$I105*'Campaign Total'!$F$44</f>
        <v>531</v>
      </c>
      <c r="K105" s="170">
        <f t="shared" ref="K105" si="381">SUM(AT105:BH105)</f>
        <v>0</v>
      </c>
      <c r="L105" s="171">
        <f t="shared" ref="L105" si="382">SUM(BI105:BW105)</f>
        <v>0</v>
      </c>
      <c r="N105" s="176"/>
      <c r="O105" s="176"/>
      <c r="P105" s="176"/>
      <c r="Q105" s="176"/>
      <c r="R105" s="172"/>
      <c r="S105" s="172"/>
      <c r="T105" s="176"/>
      <c r="U105" s="176"/>
      <c r="V105" s="176"/>
      <c r="W105" s="176"/>
      <c r="X105" s="176"/>
      <c r="Y105" s="172"/>
      <c r="Z105" s="172"/>
      <c r="AA105" s="176"/>
      <c r="AB105" s="176"/>
      <c r="AC105" s="176"/>
      <c r="AD105" s="176"/>
      <c r="AE105" s="176"/>
      <c r="AF105" s="172"/>
      <c r="AG105" s="172"/>
      <c r="AH105" s="176"/>
      <c r="AI105" s="176"/>
      <c r="AJ105" s="176"/>
      <c r="AK105" s="176"/>
      <c r="AL105" s="176"/>
      <c r="AM105" s="172"/>
      <c r="AN105" s="172"/>
      <c r="AO105" s="176"/>
      <c r="AP105" s="176"/>
      <c r="AQ105" s="176"/>
      <c r="AR105" s="176"/>
      <c r="AT105" s="174">
        <f t="shared" si="349"/>
        <v>0</v>
      </c>
      <c r="AU105" s="174">
        <f t="shared" si="350"/>
        <v>0</v>
      </c>
      <c r="AV105" s="174">
        <f t="shared" si="351"/>
        <v>0</v>
      </c>
      <c r="AW105" s="174">
        <f t="shared" si="352"/>
        <v>0</v>
      </c>
      <c r="AX105" s="174">
        <f t="shared" si="353"/>
        <v>0</v>
      </c>
      <c r="AY105" s="174">
        <f t="shared" si="354"/>
        <v>0</v>
      </c>
      <c r="AZ105" s="174">
        <f t="shared" si="355"/>
        <v>0</v>
      </c>
      <c r="BA105" s="174">
        <f t="shared" si="356"/>
        <v>0</v>
      </c>
      <c r="BB105" s="174">
        <f t="shared" si="357"/>
        <v>0</v>
      </c>
      <c r="BC105" s="174">
        <f t="shared" si="358"/>
        <v>0</v>
      </c>
      <c r="BD105" s="174">
        <f t="shared" si="359"/>
        <v>0</v>
      </c>
      <c r="BE105" s="174">
        <f t="shared" si="360"/>
        <v>0</v>
      </c>
      <c r="BF105" s="174">
        <f t="shared" si="361"/>
        <v>0</v>
      </c>
      <c r="BG105" s="174">
        <f t="shared" si="362"/>
        <v>0</v>
      </c>
      <c r="BH105" s="174">
        <f t="shared" si="363"/>
        <v>0</v>
      </c>
      <c r="BI105" s="174" t="str">
        <f t="shared" ref="BI105:BI106" si="383">IF(AT105&gt;0,($J105*AT105*$F$14),"0")</f>
        <v>0</v>
      </c>
      <c r="BJ105" s="174" t="str">
        <f t="shared" ref="BJ105:BJ106" si="384">IF(AU105&gt;0,($J105*AU105*$F$15),"0")</f>
        <v>0</v>
      </c>
      <c r="BK105" s="174" t="str">
        <f t="shared" ref="BK105:BK106" si="385">IF(AV105&gt;0,($J105*AV105*$F$16),"0")</f>
        <v>0</v>
      </c>
      <c r="BL105" s="174" t="str">
        <f t="shared" ref="BL105:BL106" si="386">IF(AW105&gt;0,($J105*AW105*$F$17),"0")</f>
        <v>0</v>
      </c>
      <c r="BM105" s="174" t="str">
        <f t="shared" ref="BM105:BM106" si="387">IF(AX105&gt;0,($J105*AX105*$F$17),"0")</f>
        <v>0</v>
      </c>
      <c r="BN105" s="174" t="str">
        <f t="shared" ref="BN105:BN106" si="388">IF(AY105&gt;0,($J105*AY105*$F$19),"0")</f>
        <v>0</v>
      </c>
      <c r="BO105" s="174" t="str">
        <f t="shared" ref="BO105:BO106" si="389">IF(AZ105&gt;0,($J105*AZ105*$F$20),"0")</f>
        <v>0</v>
      </c>
      <c r="BP105" s="174" t="str">
        <f t="shared" ref="BP105:BP106" si="390">IF(BA105&gt;0,($J105*BA105*$F$21),"0")</f>
        <v>0</v>
      </c>
      <c r="BQ105" s="174" t="str">
        <f t="shared" ref="BQ105:BQ106" si="391">IF(BB105&gt;0,($J105*BB105*$F$22),"0")</f>
        <v>0</v>
      </c>
      <c r="BR105" s="174" t="str">
        <f t="shared" ref="BR105:BR106" si="392">IF(BC105&gt;0,($J105*BC105*$F$23),"0")</f>
        <v>0</v>
      </c>
      <c r="BS105" s="174" t="str">
        <f t="shared" ref="BS105:BS106" si="393">IF(BD105&gt;0,($J105*BD105*$F$24),"0")</f>
        <v>0</v>
      </c>
      <c r="BT105" s="174" t="str">
        <f t="shared" ref="BT105:BT106" si="394">IF(BE105&gt;0,($J105*BE105*$F$25),"0")</f>
        <v>0</v>
      </c>
      <c r="BU105" s="174" t="str">
        <f t="shared" ref="BU105:BU106" si="395">IF(BF105&gt;0,($J105*BF105*$F$26),"0")</f>
        <v>0</v>
      </c>
      <c r="BV105" s="174" t="str">
        <f t="shared" ref="BV105:BV106" si="396">IF(BG105&gt;0,($J105*BG105*$F$27),"0")</f>
        <v>0</v>
      </c>
      <c r="BW105" s="174" t="str">
        <f t="shared" ref="BW105:BW106" si="397">IF(BH105&gt;0,($J105*BH105*$F$28),"0")</f>
        <v>0</v>
      </c>
      <c r="BY105" s="177"/>
    </row>
    <row r="106" spans="1:77" ht="20.100000000000001" customHeight="1" thickBot="1">
      <c r="A106" s="175"/>
      <c r="B106" s="78" t="s">
        <v>65</v>
      </c>
      <c r="C106" s="78">
        <v>0.89236111111111116</v>
      </c>
      <c r="D106" s="229" t="s">
        <v>81</v>
      </c>
      <c r="E106" s="230"/>
      <c r="F106" s="230"/>
      <c r="G106" s="230"/>
      <c r="H106" s="231"/>
      <c r="I106" s="110"/>
      <c r="J106" s="110"/>
      <c r="K106" s="170"/>
      <c r="L106" s="171"/>
      <c r="N106" s="173"/>
      <c r="O106" s="173"/>
      <c r="P106" s="173"/>
      <c r="Q106" s="173"/>
      <c r="R106" s="172"/>
      <c r="S106" s="172"/>
      <c r="T106" s="173"/>
      <c r="U106" s="173"/>
      <c r="V106" s="173"/>
      <c r="W106" s="173"/>
      <c r="X106" s="173"/>
      <c r="Y106" s="172"/>
      <c r="Z106" s="172"/>
      <c r="AA106" s="173"/>
      <c r="AB106" s="173"/>
      <c r="AC106" s="173"/>
      <c r="AD106" s="173"/>
      <c r="AE106" s="173"/>
      <c r="AF106" s="172"/>
      <c r="AG106" s="172"/>
      <c r="AH106" s="173"/>
      <c r="AI106" s="173"/>
      <c r="AJ106" s="173"/>
      <c r="AK106" s="173"/>
      <c r="AL106" s="173"/>
      <c r="AM106" s="172"/>
      <c r="AN106" s="172"/>
      <c r="AO106" s="173"/>
      <c r="AP106" s="173"/>
      <c r="AQ106" s="173"/>
      <c r="AR106" s="173"/>
      <c r="AT106" s="174">
        <f t="shared" si="349"/>
        <v>0</v>
      </c>
      <c r="AU106" s="174">
        <f t="shared" si="350"/>
        <v>0</v>
      </c>
      <c r="AV106" s="174">
        <f t="shared" si="351"/>
        <v>0</v>
      </c>
      <c r="AW106" s="174">
        <f t="shared" si="352"/>
        <v>0</v>
      </c>
      <c r="AX106" s="174">
        <f t="shared" si="353"/>
        <v>0</v>
      </c>
      <c r="AY106" s="174">
        <f t="shared" si="354"/>
        <v>0</v>
      </c>
      <c r="AZ106" s="174">
        <f t="shared" si="355"/>
        <v>0</v>
      </c>
      <c r="BA106" s="174">
        <f t="shared" si="356"/>
        <v>0</v>
      </c>
      <c r="BB106" s="174">
        <f t="shared" si="357"/>
        <v>0</v>
      </c>
      <c r="BC106" s="174">
        <f t="shared" si="358"/>
        <v>0</v>
      </c>
      <c r="BD106" s="174">
        <f t="shared" si="359"/>
        <v>0</v>
      </c>
      <c r="BE106" s="174">
        <f t="shared" si="360"/>
        <v>0</v>
      </c>
      <c r="BF106" s="174">
        <f t="shared" si="361"/>
        <v>0</v>
      </c>
      <c r="BG106" s="174">
        <f t="shared" si="362"/>
        <v>0</v>
      </c>
      <c r="BH106" s="174">
        <f t="shared" si="363"/>
        <v>0</v>
      </c>
      <c r="BI106" s="174" t="str">
        <f t="shared" si="383"/>
        <v>0</v>
      </c>
      <c r="BJ106" s="174" t="str">
        <f t="shared" si="384"/>
        <v>0</v>
      </c>
      <c r="BK106" s="174" t="str">
        <f t="shared" si="385"/>
        <v>0</v>
      </c>
      <c r="BL106" s="174" t="str">
        <f t="shared" si="386"/>
        <v>0</v>
      </c>
      <c r="BM106" s="174" t="str">
        <f t="shared" si="387"/>
        <v>0</v>
      </c>
      <c r="BN106" s="174" t="str">
        <f t="shared" si="388"/>
        <v>0</v>
      </c>
      <c r="BO106" s="174" t="str">
        <f t="shared" si="389"/>
        <v>0</v>
      </c>
      <c r="BP106" s="174" t="str">
        <f t="shared" si="390"/>
        <v>0</v>
      </c>
      <c r="BQ106" s="174" t="str">
        <f t="shared" si="391"/>
        <v>0</v>
      </c>
      <c r="BR106" s="174" t="str">
        <f t="shared" si="392"/>
        <v>0</v>
      </c>
      <c r="BS106" s="174" t="str">
        <f t="shared" si="393"/>
        <v>0</v>
      </c>
      <c r="BT106" s="174" t="str">
        <f t="shared" si="394"/>
        <v>0</v>
      </c>
      <c r="BU106" s="174" t="str">
        <f t="shared" si="395"/>
        <v>0</v>
      </c>
      <c r="BV106" s="174" t="str">
        <f t="shared" si="396"/>
        <v>0</v>
      </c>
      <c r="BW106" s="174" t="str">
        <f t="shared" si="397"/>
        <v>0</v>
      </c>
      <c r="BY106" s="177"/>
    </row>
    <row r="107" spans="1:77" ht="20.100000000000001" customHeight="1" thickBot="1">
      <c r="A107" s="169"/>
      <c r="B107" s="109" t="s">
        <v>65</v>
      </c>
      <c r="C107" s="78">
        <v>0.89583333333333337</v>
      </c>
      <c r="D107" s="232" t="s">
        <v>82</v>
      </c>
      <c r="E107" s="233"/>
      <c r="F107" s="233"/>
      <c r="G107" s="233"/>
      <c r="H107" s="234"/>
      <c r="I107" s="110"/>
      <c r="J107" s="110"/>
      <c r="K107" s="170"/>
      <c r="L107" s="171"/>
      <c r="N107" s="173"/>
      <c r="O107" s="173"/>
      <c r="P107" s="173"/>
      <c r="Q107" s="173"/>
      <c r="R107" s="172"/>
      <c r="S107" s="172"/>
      <c r="T107" s="173"/>
      <c r="U107" s="173"/>
      <c r="V107" s="173"/>
      <c r="W107" s="173"/>
      <c r="X107" s="173"/>
      <c r="Y107" s="172"/>
      <c r="Z107" s="172"/>
      <c r="AA107" s="173"/>
      <c r="AB107" s="173"/>
      <c r="AC107" s="173"/>
      <c r="AD107" s="173"/>
      <c r="AE107" s="173"/>
      <c r="AF107" s="172"/>
      <c r="AG107" s="172"/>
      <c r="AH107" s="173"/>
      <c r="AI107" s="173"/>
      <c r="AJ107" s="173"/>
      <c r="AK107" s="173"/>
      <c r="AL107" s="173"/>
      <c r="AM107" s="172"/>
      <c r="AN107" s="172"/>
      <c r="AO107" s="173"/>
      <c r="AP107" s="173"/>
      <c r="AQ107" s="173"/>
      <c r="AR107" s="173"/>
      <c r="AT107" s="174">
        <f t="shared" si="349"/>
        <v>0</v>
      </c>
      <c r="AU107" s="174">
        <f t="shared" si="350"/>
        <v>0</v>
      </c>
      <c r="AV107" s="174">
        <f t="shared" si="351"/>
        <v>0</v>
      </c>
      <c r="AW107" s="174">
        <f t="shared" si="352"/>
        <v>0</v>
      </c>
      <c r="AX107" s="174">
        <f t="shared" si="353"/>
        <v>0</v>
      </c>
      <c r="AY107" s="174">
        <f t="shared" si="354"/>
        <v>0</v>
      </c>
      <c r="AZ107" s="174">
        <f t="shared" si="355"/>
        <v>0</v>
      </c>
      <c r="BA107" s="174">
        <f t="shared" si="356"/>
        <v>0</v>
      </c>
      <c r="BB107" s="174">
        <f t="shared" si="357"/>
        <v>0</v>
      </c>
      <c r="BC107" s="174">
        <f t="shared" si="358"/>
        <v>0</v>
      </c>
      <c r="BD107" s="174">
        <f t="shared" si="359"/>
        <v>0</v>
      </c>
      <c r="BE107" s="174">
        <f t="shared" si="360"/>
        <v>0</v>
      </c>
      <c r="BF107" s="174">
        <f t="shared" si="361"/>
        <v>0</v>
      </c>
      <c r="BG107" s="174">
        <f t="shared" si="362"/>
        <v>0</v>
      </c>
      <c r="BH107" s="174">
        <f t="shared" si="363"/>
        <v>0</v>
      </c>
      <c r="BI107" s="174" t="str">
        <f t="shared" ref="BI107" si="398">IF(AT107&gt;0,($J107*AT107*$F$14),"0")</f>
        <v>0</v>
      </c>
      <c r="BJ107" s="174" t="str">
        <f t="shared" ref="BJ107" si="399">IF(AU107&gt;0,($J107*AU107*$F$15),"0")</f>
        <v>0</v>
      </c>
      <c r="BK107" s="174" t="str">
        <f t="shared" ref="BK107" si="400">IF(AV107&gt;0,($J107*AV107*$F$16),"0")</f>
        <v>0</v>
      </c>
      <c r="BL107" s="174" t="str">
        <f t="shared" ref="BL107" si="401">IF(AW107&gt;0,($J107*AW107*$F$17),"0")</f>
        <v>0</v>
      </c>
      <c r="BM107" s="174" t="str">
        <f t="shared" ref="BM107" si="402">IF(AX107&gt;0,($J107*AX107*$F$17),"0")</f>
        <v>0</v>
      </c>
      <c r="BN107" s="174" t="str">
        <f t="shared" ref="BN107" si="403">IF(AY107&gt;0,($J107*AY107*$F$19),"0")</f>
        <v>0</v>
      </c>
      <c r="BO107" s="174" t="str">
        <f t="shared" ref="BO107" si="404">IF(AZ107&gt;0,($J107*AZ107*$F$20),"0")</f>
        <v>0</v>
      </c>
      <c r="BP107" s="174" t="str">
        <f t="shared" ref="BP107" si="405">IF(BA107&gt;0,($J107*BA107*$F$21),"0")</f>
        <v>0</v>
      </c>
      <c r="BQ107" s="174" t="str">
        <f t="shared" ref="BQ107" si="406">IF(BB107&gt;0,($J107*BB107*$F$22),"0")</f>
        <v>0</v>
      </c>
      <c r="BR107" s="174" t="str">
        <f t="shared" ref="BR107" si="407">IF(BC107&gt;0,($J107*BC107*$F$23),"0")</f>
        <v>0</v>
      </c>
      <c r="BS107" s="174" t="str">
        <f t="shared" ref="BS107" si="408">IF(BD107&gt;0,($J107*BD107*$F$24),"0")</f>
        <v>0</v>
      </c>
      <c r="BT107" s="174" t="str">
        <f t="shared" ref="BT107" si="409">IF(BE107&gt;0,($J107*BE107*$F$25),"0")</f>
        <v>0</v>
      </c>
      <c r="BU107" s="174" t="str">
        <f t="shared" ref="BU107" si="410">IF(BF107&gt;0,($J107*BF107*$F$26),"0")</f>
        <v>0</v>
      </c>
      <c r="BV107" s="174" t="str">
        <f t="shared" ref="BV107" si="411">IF(BG107&gt;0,($J107*BG107*$F$27),"0")</f>
        <v>0</v>
      </c>
      <c r="BW107" s="174" t="str">
        <f t="shared" ref="BW107" si="412">IF(BH107&gt;0,($J107*BH107*$F$28),"0")</f>
        <v>0</v>
      </c>
      <c r="BY107" s="177"/>
    </row>
    <row r="108" spans="1:77" ht="20.100000000000001" customHeight="1" thickBot="1">
      <c r="A108" s="169"/>
      <c r="B108" s="79" t="s">
        <v>66</v>
      </c>
      <c r="C108" s="79">
        <v>0.90972222222222221</v>
      </c>
      <c r="D108" s="81" t="s">
        <v>438</v>
      </c>
      <c r="E108" s="81" t="s">
        <v>439</v>
      </c>
      <c r="F108" s="81" t="s">
        <v>440</v>
      </c>
      <c r="G108" s="81" t="s">
        <v>441</v>
      </c>
      <c r="H108" s="111" t="s">
        <v>442</v>
      </c>
      <c r="I108" s="112">
        <v>690</v>
      </c>
      <c r="J108" s="112">
        <f>$I108*'Campaign Total'!$F$44</f>
        <v>621</v>
      </c>
      <c r="K108" s="170">
        <f t="shared" si="364"/>
        <v>0</v>
      </c>
      <c r="L108" s="171">
        <f t="shared" si="365"/>
        <v>0</v>
      </c>
      <c r="N108" s="176"/>
      <c r="O108" s="176"/>
      <c r="P108" s="176"/>
      <c r="Q108" s="176"/>
      <c r="R108" s="172"/>
      <c r="S108" s="172"/>
      <c r="T108" s="176"/>
      <c r="U108" s="176"/>
      <c r="V108" s="176"/>
      <c r="W108" s="176"/>
      <c r="X108" s="176"/>
      <c r="Y108" s="172"/>
      <c r="Z108" s="172"/>
      <c r="AA108" s="176"/>
      <c r="AB108" s="176"/>
      <c r="AC108" s="176"/>
      <c r="AD108" s="176"/>
      <c r="AE108" s="176"/>
      <c r="AF108" s="172"/>
      <c r="AG108" s="172"/>
      <c r="AH108" s="176"/>
      <c r="AI108" s="176"/>
      <c r="AJ108" s="176"/>
      <c r="AK108" s="176"/>
      <c r="AL108" s="176"/>
      <c r="AM108" s="172"/>
      <c r="AN108" s="172"/>
      <c r="AO108" s="176"/>
      <c r="AP108" s="176"/>
      <c r="AQ108" s="176"/>
      <c r="AR108" s="176"/>
      <c r="AT108" s="174">
        <f t="shared" si="349"/>
        <v>0</v>
      </c>
      <c r="AU108" s="174">
        <f t="shared" si="350"/>
        <v>0</v>
      </c>
      <c r="AV108" s="174">
        <f t="shared" si="351"/>
        <v>0</v>
      </c>
      <c r="AW108" s="174">
        <f t="shared" si="352"/>
        <v>0</v>
      </c>
      <c r="AX108" s="174">
        <f t="shared" si="353"/>
        <v>0</v>
      </c>
      <c r="AY108" s="174">
        <f t="shared" si="354"/>
        <v>0</v>
      </c>
      <c r="AZ108" s="174">
        <f t="shared" si="355"/>
        <v>0</v>
      </c>
      <c r="BA108" s="174">
        <f t="shared" si="356"/>
        <v>0</v>
      </c>
      <c r="BB108" s="174">
        <f t="shared" si="357"/>
        <v>0</v>
      </c>
      <c r="BC108" s="174">
        <f t="shared" si="358"/>
        <v>0</v>
      </c>
      <c r="BD108" s="174">
        <f t="shared" si="359"/>
        <v>0</v>
      </c>
      <c r="BE108" s="174">
        <f t="shared" si="360"/>
        <v>0</v>
      </c>
      <c r="BF108" s="174">
        <f t="shared" si="361"/>
        <v>0</v>
      </c>
      <c r="BG108" s="174">
        <f t="shared" si="362"/>
        <v>0</v>
      </c>
      <c r="BH108" s="174">
        <f t="shared" si="363"/>
        <v>0</v>
      </c>
      <c r="BI108" s="174" t="str">
        <f t="shared" si="366"/>
        <v>0</v>
      </c>
      <c r="BJ108" s="174" t="str">
        <f t="shared" si="367"/>
        <v>0</v>
      </c>
      <c r="BK108" s="174" t="str">
        <f t="shared" si="368"/>
        <v>0</v>
      </c>
      <c r="BL108" s="174" t="str">
        <f t="shared" si="369"/>
        <v>0</v>
      </c>
      <c r="BM108" s="174" t="str">
        <f t="shared" si="370"/>
        <v>0</v>
      </c>
      <c r="BN108" s="174" t="str">
        <f t="shared" si="371"/>
        <v>0</v>
      </c>
      <c r="BO108" s="174" t="str">
        <f t="shared" si="372"/>
        <v>0</v>
      </c>
      <c r="BP108" s="174" t="str">
        <f t="shared" si="373"/>
        <v>0</v>
      </c>
      <c r="BQ108" s="174" t="str">
        <f t="shared" si="374"/>
        <v>0</v>
      </c>
      <c r="BR108" s="174" t="str">
        <f t="shared" si="375"/>
        <v>0</v>
      </c>
      <c r="BS108" s="174" t="str">
        <f t="shared" si="376"/>
        <v>0</v>
      </c>
      <c r="BT108" s="174" t="str">
        <f t="shared" si="377"/>
        <v>0</v>
      </c>
      <c r="BU108" s="174" t="str">
        <f t="shared" si="378"/>
        <v>0</v>
      </c>
      <c r="BV108" s="174" t="str">
        <f t="shared" si="379"/>
        <v>0</v>
      </c>
      <c r="BW108" s="174" t="str">
        <f t="shared" si="380"/>
        <v>0</v>
      </c>
      <c r="BY108" s="177"/>
    </row>
    <row r="109" spans="1:77" ht="20.100000000000001" customHeight="1" thickBot="1">
      <c r="A109" s="175"/>
      <c r="B109" s="78" t="s">
        <v>65</v>
      </c>
      <c r="C109" s="78">
        <v>0.91319444444444442</v>
      </c>
      <c r="D109" s="232" t="s">
        <v>82</v>
      </c>
      <c r="E109" s="233"/>
      <c r="F109" s="233"/>
      <c r="G109" s="233"/>
      <c r="H109" s="234"/>
      <c r="I109" s="110"/>
      <c r="J109" s="110"/>
      <c r="K109" s="170"/>
      <c r="L109" s="171"/>
      <c r="N109" s="173"/>
      <c r="O109" s="173"/>
      <c r="P109" s="173"/>
      <c r="Q109" s="173"/>
      <c r="R109" s="172"/>
      <c r="S109" s="172"/>
      <c r="T109" s="173"/>
      <c r="U109" s="173"/>
      <c r="V109" s="173"/>
      <c r="W109" s="173"/>
      <c r="X109" s="173"/>
      <c r="Y109" s="172"/>
      <c r="Z109" s="172"/>
      <c r="AA109" s="173"/>
      <c r="AB109" s="173"/>
      <c r="AC109" s="173"/>
      <c r="AD109" s="173"/>
      <c r="AE109" s="173"/>
      <c r="AF109" s="172"/>
      <c r="AG109" s="172"/>
      <c r="AH109" s="173"/>
      <c r="AI109" s="173"/>
      <c r="AJ109" s="173"/>
      <c r="AK109" s="173"/>
      <c r="AL109" s="173"/>
      <c r="AM109" s="172"/>
      <c r="AN109" s="172"/>
      <c r="AO109" s="173"/>
      <c r="AP109" s="173"/>
      <c r="AQ109" s="173"/>
      <c r="AR109" s="173"/>
      <c r="AT109" s="174">
        <f t="shared" si="349"/>
        <v>0</v>
      </c>
      <c r="AU109" s="174">
        <f t="shared" si="350"/>
        <v>0</v>
      </c>
      <c r="AV109" s="174">
        <f t="shared" si="351"/>
        <v>0</v>
      </c>
      <c r="AW109" s="174">
        <f t="shared" si="352"/>
        <v>0</v>
      </c>
      <c r="AX109" s="174">
        <f t="shared" si="353"/>
        <v>0</v>
      </c>
      <c r="AY109" s="174">
        <f t="shared" si="354"/>
        <v>0</v>
      </c>
      <c r="AZ109" s="174">
        <f t="shared" si="355"/>
        <v>0</v>
      </c>
      <c r="BA109" s="174">
        <f t="shared" si="356"/>
        <v>0</v>
      </c>
      <c r="BB109" s="174">
        <f t="shared" si="357"/>
        <v>0</v>
      </c>
      <c r="BC109" s="174">
        <f t="shared" si="358"/>
        <v>0</v>
      </c>
      <c r="BD109" s="174">
        <f t="shared" si="359"/>
        <v>0</v>
      </c>
      <c r="BE109" s="174">
        <f t="shared" si="360"/>
        <v>0</v>
      </c>
      <c r="BF109" s="174">
        <f t="shared" si="361"/>
        <v>0</v>
      </c>
      <c r="BG109" s="174">
        <f t="shared" si="362"/>
        <v>0</v>
      </c>
      <c r="BH109" s="174">
        <f t="shared" si="363"/>
        <v>0</v>
      </c>
      <c r="BI109" s="174" t="str">
        <f t="shared" si="366"/>
        <v>0</v>
      </c>
      <c r="BJ109" s="174" t="str">
        <f t="shared" si="367"/>
        <v>0</v>
      </c>
      <c r="BK109" s="174" t="str">
        <f t="shared" si="368"/>
        <v>0</v>
      </c>
      <c r="BL109" s="174" t="str">
        <f t="shared" si="369"/>
        <v>0</v>
      </c>
      <c r="BM109" s="174" t="str">
        <f t="shared" si="370"/>
        <v>0</v>
      </c>
      <c r="BN109" s="174" t="str">
        <f t="shared" si="371"/>
        <v>0</v>
      </c>
      <c r="BO109" s="174" t="str">
        <f t="shared" si="372"/>
        <v>0</v>
      </c>
      <c r="BP109" s="174" t="str">
        <f t="shared" si="373"/>
        <v>0</v>
      </c>
      <c r="BQ109" s="174" t="str">
        <f t="shared" si="374"/>
        <v>0</v>
      </c>
      <c r="BR109" s="174" t="str">
        <f t="shared" si="375"/>
        <v>0</v>
      </c>
      <c r="BS109" s="174" t="str">
        <f t="shared" si="376"/>
        <v>0</v>
      </c>
      <c r="BT109" s="174" t="str">
        <f t="shared" si="377"/>
        <v>0</v>
      </c>
      <c r="BU109" s="174" t="str">
        <f t="shared" si="378"/>
        <v>0</v>
      </c>
      <c r="BV109" s="174" t="str">
        <f t="shared" si="379"/>
        <v>0</v>
      </c>
      <c r="BW109" s="174" t="str">
        <f t="shared" si="380"/>
        <v>0</v>
      </c>
      <c r="BY109" s="177"/>
    </row>
    <row r="110" spans="1:77" ht="20.100000000000001" customHeight="1" thickBot="1">
      <c r="A110" s="169"/>
      <c r="B110" s="109" t="s">
        <v>65</v>
      </c>
      <c r="C110" s="78">
        <v>0.91666666666666663</v>
      </c>
      <c r="D110" s="223" t="s">
        <v>470</v>
      </c>
      <c r="E110" s="224"/>
      <c r="F110" s="224"/>
      <c r="G110" s="224"/>
      <c r="H110" s="225"/>
      <c r="I110" s="110"/>
      <c r="J110" s="110"/>
      <c r="K110" s="170"/>
      <c r="L110" s="171"/>
      <c r="N110" s="173"/>
      <c r="O110" s="173"/>
      <c r="P110" s="173"/>
      <c r="Q110" s="173"/>
      <c r="R110" s="172"/>
      <c r="S110" s="172"/>
      <c r="T110" s="173"/>
      <c r="U110" s="173"/>
      <c r="V110" s="173"/>
      <c r="W110" s="173"/>
      <c r="X110" s="173"/>
      <c r="Y110" s="172"/>
      <c r="Z110" s="172"/>
      <c r="AA110" s="173"/>
      <c r="AB110" s="173"/>
      <c r="AC110" s="173"/>
      <c r="AD110" s="173"/>
      <c r="AE110" s="173"/>
      <c r="AF110" s="172"/>
      <c r="AG110" s="172"/>
      <c r="AH110" s="173"/>
      <c r="AI110" s="173"/>
      <c r="AJ110" s="173"/>
      <c r="AK110" s="173"/>
      <c r="AL110" s="173"/>
      <c r="AM110" s="172"/>
      <c r="AN110" s="172"/>
      <c r="AO110" s="173"/>
      <c r="AP110" s="173"/>
      <c r="AQ110" s="173"/>
      <c r="AR110" s="173"/>
      <c r="AT110" s="174">
        <f t="shared" si="349"/>
        <v>0</v>
      </c>
      <c r="AU110" s="174">
        <f t="shared" si="350"/>
        <v>0</v>
      </c>
      <c r="AV110" s="174">
        <f t="shared" si="351"/>
        <v>0</v>
      </c>
      <c r="AW110" s="174">
        <f t="shared" si="352"/>
        <v>0</v>
      </c>
      <c r="AX110" s="174">
        <f t="shared" si="353"/>
        <v>0</v>
      </c>
      <c r="AY110" s="174">
        <f t="shared" si="354"/>
        <v>0</v>
      </c>
      <c r="AZ110" s="174">
        <f t="shared" si="355"/>
        <v>0</v>
      </c>
      <c r="BA110" s="174">
        <f t="shared" si="356"/>
        <v>0</v>
      </c>
      <c r="BB110" s="174">
        <f t="shared" si="357"/>
        <v>0</v>
      </c>
      <c r="BC110" s="174">
        <f t="shared" si="358"/>
        <v>0</v>
      </c>
      <c r="BD110" s="174">
        <f t="shared" si="359"/>
        <v>0</v>
      </c>
      <c r="BE110" s="174">
        <f t="shared" si="360"/>
        <v>0</v>
      </c>
      <c r="BF110" s="174">
        <f t="shared" si="361"/>
        <v>0</v>
      </c>
      <c r="BG110" s="174">
        <f t="shared" si="362"/>
        <v>0</v>
      </c>
      <c r="BH110" s="174">
        <f t="shared" si="363"/>
        <v>0</v>
      </c>
      <c r="BI110" s="174" t="str">
        <f t="shared" si="366"/>
        <v>0</v>
      </c>
      <c r="BJ110" s="174" t="str">
        <f t="shared" si="367"/>
        <v>0</v>
      </c>
      <c r="BK110" s="174" t="str">
        <f t="shared" si="368"/>
        <v>0</v>
      </c>
      <c r="BL110" s="174" t="str">
        <f t="shared" si="369"/>
        <v>0</v>
      </c>
      <c r="BM110" s="174" t="str">
        <f t="shared" si="370"/>
        <v>0</v>
      </c>
      <c r="BN110" s="174" t="str">
        <f t="shared" si="371"/>
        <v>0</v>
      </c>
      <c r="BO110" s="174" t="str">
        <f t="shared" si="372"/>
        <v>0</v>
      </c>
      <c r="BP110" s="174" t="str">
        <f t="shared" si="373"/>
        <v>0</v>
      </c>
      <c r="BQ110" s="174" t="str">
        <f t="shared" si="374"/>
        <v>0</v>
      </c>
      <c r="BR110" s="174" t="str">
        <f t="shared" si="375"/>
        <v>0</v>
      </c>
      <c r="BS110" s="174" t="str">
        <f t="shared" si="376"/>
        <v>0</v>
      </c>
      <c r="BT110" s="174" t="str">
        <f t="shared" si="377"/>
        <v>0</v>
      </c>
      <c r="BU110" s="174" t="str">
        <f t="shared" si="378"/>
        <v>0</v>
      </c>
      <c r="BV110" s="174" t="str">
        <f t="shared" si="379"/>
        <v>0</v>
      </c>
      <c r="BW110" s="174" t="str">
        <f t="shared" si="380"/>
        <v>0</v>
      </c>
      <c r="BY110" s="177"/>
    </row>
    <row r="111" spans="1:77" ht="20.100000000000001" customHeight="1" thickBot="1">
      <c r="A111" s="169"/>
      <c r="B111" s="79" t="s">
        <v>66</v>
      </c>
      <c r="C111" s="79">
        <v>0.93402777777777779</v>
      </c>
      <c r="D111" s="82" t="s">
        <v>161</v>
      </c>
      <c r="E111" s="82" t="s">
        <v>180</v>
      </c>
      <c r="F111" s="82" t="s">
        <v>198</v>
      </c>
      <c r="G111" s="82" t="s">
        <v>216</v>
      </c>
      <c r="H111" s="82" t="s">
        <v>234</v>
      </c>
      <c r="I111" s="112">
        <v>401</v>
      </c>
      <c r="J111" s="112">
        <f>$I111*'Campaign Total'!$F$44</f>
        <v>360.90000000000003</v>
      </c>
      <c r="K111" s="170">
        <f t="shared" si="364"/>
        <v>0</v>
      </c>
      <c r="L111" s="171">
        <f t="shared" si="365"/>
        <v>0</v>
      </c>
      <c r="N111" s="176"/>
      <c r="O111" s="176"/>
      <c r="P111" s="176"/>
      <c r="Q111" s="176"/>
      <c r="R111" s="172"/>
      <c r="S111" s="172"/>
      <c r="T111" s="176"/>
      <c r="U111" s="176"/>
      <c r="V111" s="176"/>
      <c r="W111" s="176"/>
      <c r="X111" s="176"/>
      <c r="Y111" s="172"/>
      <c r="Z111" s="172"/>
      <c r="AA111" s="176"/>
      <c r="AB111" s="176"/>
      <c r="AC111" s="176"/>
      <c r="AD111" s="176"/>
      <c r="AE111" s="176"/>
      <c r="AF111" s="172"/>
      <c r="AG111" s="172"/>
      <c r="AH111" s="176"/>
      <c r="AI111" s="176"/>
      <c r="AJ111" s="176"/>
      <c r="AK111" s="176"/>
      <c r="AL111" s="176"/>
      <c r="AM111" s="172"/>
      <c r="AN111" s="172"/>
      <c r="AO111" s="176"/>
      <c r="AP111" s="176"/>
      <c r="AQ111" s="176"/>
      <c r="AR111" s="176"/>
      <c r="AT111" s="174">
        <f t="shared" si="349"/>
        <v>0</v>
      </c>
      <c r="AU111" s="174">
        <f t="shared" si="350"/>
        <v>0</v>
      </c>
      <c r="AV111" s="174">
        <f t="shared" si="351"/>
        <v>0</v>
      </c>
      <c r="AW111" s="174">
        <f t="shared" si="352"/>
        <v>0</v>
      </c>
      <c r="AX111" s="174">
        <f t="shared" si="353"/>
        <v>0</v>
      </c>
      <c r="AY111" s="174">
        <f t="shared" si="354"/>
        <v>0</v>
      </c>
      <c r="AZ111" s="174">
        <f t="shared" si="355"/>
        <v>0</v>
      </c>
      <c r="BA111" s="174">
        <f t="shared" si="356"/>
        <v>0</v>
      </c>
      <c r="BB111" s="174">
        <f t="shared" si="357"/>
        <v>0</v>
      </c>
      <c r="BC111" s="174">
        <f t="shared" si="358"/>
        <v>0</v>
      </c>
      <c r="BD111" s="174">
        <f t="shared" si="359"/>
        <v>0</v>
      </c>
      <c r="BE111" s="174">
        <f t="shared" si="360"/>
        <v>0</v>
      </c>
      <c r="BF111" s="174">
        <f t="shared" si="361"/>
        <v>0</v>
      </c>
      <c r="BG111" s="174">
        <f t="shared" si="362"/>
        <v>0</v>
      </c>
      <c r="BH111" s="174">
        <f t="shared" si="363"/>
        <v>0</v>
      </c>
      <c r="BI111" s="174" t="str">
        <f t="shared" si="366"/>
        <v>0</v>
      </c>
      <c r="BJ111" s="174" t="str">
        <f t="shared" si="367"/>
        <v>0</v>
      </c>
      <c r="BK111" s="174" t="str">
        <f t="shared" si="368"/>
        <v>0</v>
      </c>
      <c r="BL111" s="174" t="str">
        <f t="shared" si="369"/>
        <v>0</v>
      </c>
      <c r="BM111" s="174" t="str">
        <f t="shared" si="370"/>
        <v>0</v>
      </c>
      <c r="BN111" s="174" t="str">
        <f t="shared" si="371"/>
        <v>0</v>
      </c>
      <c r="BO111" s="174" t="str">
        <f t="shared" si="372"/>
        <v>0</v>
      </c>
      <c r="BP111" s="174" t="str">
        <f t="shared" si="373"/>
        <v>0</v>
      </c>
      <c r="BQ111" s="174" t="str">
        <f t="shared" si="374"/>
        <v>0</v>
      </c>
      <c r="BR111" s="174" t="str">
        <f t="shared" si="375"/>
        <v>0</v>
      </c>
      <c r="BS111" s="174" t="str">
        <f t="shared" si="376"/>
        <v>0</v>
      </c>
      <c r="BT111" s="174" t="str">
        <f t="shared" si="377"/>
        <v>0</v>
      </c>
      <c r="BU111" s="174" t="str">
        <f t="shared" si="378"/>
        <v>0</v>
      </c>
      <c r="BV111" s="174" t="str">
        <f t="shared" si="379"/>
        <v>0</v>
      </c>
      <c r="BW111" s="174" t="str">
        <f t="shared" si="380"/>
        <v>0</v>
      </c>
      <c r="BY111" s="177"/>
    </row>
    <row r="112" spans="1:77" ht="20.100000000000001" customHeight="1" thickBot="1">
      <c r="A112" s="169"/>
      <c r="B112" s="109" t="s">
        <v>65</v>
      </c>
      <c r="C112" s="78">
        <v>0.9375</v>
      </c>
      <c r="D112" s="223" t="s">
        <v>470</v>
      </c>
      <c r="E112" s="224"/>
      <c r="F112" s="224"/>
      <c r="G112" s="224"/>
      <c r="H112" s="225"/>
      <c r="I112" s="110"/>
      <c r="J112" s="110"/>
      <c r="K112" s="170"/>
      <c r="L112" s="171"/>
      <c r="N112" s="173"/>
      <c r="O112" s="173"/>
      <c r="P112" s="173"/>
      <c r="Q112" s="173"/>
      <c r="R112" s="172"/>
      <c r="S112" s="172"/>
      <c r="T112" s="173"/>
      <c r="U112" s="173"/>
      <c r="V112" s="173"/>
      <c r="W112" s="173"/>
      <c r="X112" s="173"/>
      <c r="Y112" s="172"/>
      <c r="Z112" s="172"/>
      <c r="AA112" s="173"/>
      <c r="AB112" s="173"/>
      <c r="AC112" s="173"/>
      <c r="AD112" s="173"/>
      <c r="AE112" s="173"/>
      <c r="AF112" s="172"/>
      <c r="AG112" s="172"/>
      <c r="AH112" s="173"/>
      <c r="AI112" s="173"/>
      <c r="AJ112" s="173"/>
      <c r="AK112" s="173"/>
      <c r="AL112" s="173"/>
      <c r="AM112" s="172"/>
      <c r="AN112" s="172"/>
      <c r="AO112" s="173"/>
      <c r="AP112" s="173"/>
      <c r="AQ112" s="173"/>
      <c r="AR112" s="173"/>
      <c r="AT112" s="174">
        <f t="shared" si="349"/>
        <v>0</v>
      </c>
      <c r="AU112" s="174">
        <f t="shared" si="350"/>
        <v>0</v>
      </c>
      <c r="AV112" s="174">
        <f t="shared" si="351"/>
        <v>0</v>
      </c>
      <c r="AW112" s="174">
        <f t="shared" si="352"/>
        <v>0</v>
      </c>
      <c r="AX112" s="174">
        <f t="shared" si="353"/>
        <v>0</v>
      </c>
      <c r="AY112" s="174">
        <f t="shared" si="354"/>
        <v>0</v>
      </c>
      <c r="AZ112" s="174">
        <f t="shared" si="355"/>
        <v>0</v>
      </c>
      <c r="BA112" s="174">
        <f t="shared" si="356"/>
        <v>0</v>
      </c>
      <c r="BB112" s="174">
        <f t="shared" si="357"/>
        <v>0</v>
      </c>
      <c r="BC112" s="174">
        <f t="shared" si="358"/>
        <v>0</v>
      </c>
      <c r="BD112" s="174">
        <f t="shared" si="359"/>
        <v>0</v>
      </c>
      <c r="BE112" s="174">
        <f t="shared" si="360"/>
        <v>0</v>
      </c>
      <c r="BF112" s="174">
        <f t="shared" si="361"/>
        <v>0</v>
      </c>
      <c r="BG112" s="174">
        <f t="shared" si="362"/>
        <v>0</v>
      </c>
      <c r="BH112" s="174">
        <f t="shared" si="363"/>
        <v>0</v>
      </c>
      <c r="BI112" s="174" t="str">
        <f t="shared" si="366"/>
        <v>0</v>
      </c>
      <c r="BJ112" s="174" t="str">
        <f t="shared" si="367"/>
        <v>0</v>
      </c>
      <c r="BK112" s="174" t="str">
        <f t="shared" si="368"/>
        <v>0</v>
      </c>
      <c r="BL112" s="174" t="str">
        <f t="shared" si="369"/>
        <v>0</v>
      </c>
      <c r="BM112" s="174" t="str">
        <f t="shared" si="370"/>
        <v>0</v>
      </c>
      <c r="BN112" s="174" t="str">
        <f t="shared" si="371"/>
        <v>0</v>
      </c>
      <c r="BO112" s="174" t="str">
        <f t="shared" si="372"/>
        <v>0</v>
      </c>
      <c r="BP112" s="174" t="str">
        <f t="shared" si="373"/>
        <v>0</v>
      </c>
      <c r="BQ112" s="174" t="str">
        <f t="shared" si="374"/>
        <v>0</v>
      </c>
      <c r="BR112" s="174" t="str">
        <f t="shared" si="375"/>
        <v>0</v>
      </c>
      <c r="BS112" s="174" t="str">
        <f t="shared" si="376"/>
        <v>0</v>
      </c>
      <c r="BT112" s="174" t="str">
        <f t="shared" si="377"/>
        <v>0</v>
      </c>
      <c r="BU112" s="174" t="str">
        <f t="shared" si="378"/>
        <v>0</v>
      </c>
      <c r="BV112" s="174" t="str">
        <f t="shared" si="379"/>
        <v>0</v>
      </c>
      <c r="BW112" s="174" t="str">
        <f t="shared" si="380"/>
        <v>0</v>
      </c>
      <c r="BY112" s="177"/>
    </row>
    <row r="113" spans="1:77" ht="20.100000000000001" customHeight="1" thickBot="1">
      <c r="A113" s="175"/>
      <c r="B113" s="79" t="s">
        <v>66</v>
      </c>
      <c r="C113" s="79">
        <v>0.95486111111111116</v>
      </c>
      <c r="D113" s="82" t="s">
        <v>346</v>
      </c>
      <c r="E113" s="82" t="s">
        <v>347</v>
      </c>
      <c r="F113" s="82" t="s">
        <v>348</v>
      </c>
      <c r="G113" s="82" t="s">
        <v>349</v>
      </c>
      <c r="H113" s="82" t="s">
        <v>350</v>
      </c>
      <c r="I113" s="112">
        <v>400</v>
      </c>
      <c r="J113" s="112">
        <f>$I113*'Campaign Total'!$F$44</f>
        <v>360</v>
      </c>
      <c r="K113" s="170">
        <f t="shared" ref="K113" si="413">SUM(AT113:BH113)</f>
        <v>0</v>
      </c>
      <c r="L113" s="171">
        <f t="shared" ref="L113" si="414">SUM(BI113:BW113)</f>
        <v>0</v>
      </c>
      <c r="N113" s="176"/>
      <c r="O113" s="176"/>
      <c r="P113" s="176"/>
      <c r="Q113" s="176"/>
      <c r="R113" s="172"/>
      <c r="S113" s="172"/>
      <c r="T113" s="176"/>
      <c r="U113" s="176"/>
      <c r="V113" s="176"/>
      <c r="W113" s="176"/>
      <c r="X113" s="176"/>
      <c r="Y113" s="172"/>
      <c r="Z113" s="172"/>
      <c r="AA113" s="176"/>
      <c r="AB113" s="176"/>
      <c r="AC113" s="176"/>
      <c r="AD113" s="176"/>
      <c r="AE113" s="176"/>
      <c r="AF113" s="172"/>
      <c r="AG113" s="172"/>
      <c r="AH113" s="176"/>
      <c r="AI113" s="176"/>
      <c r="AJ113" s="176"/>
      <c r="AK113" s="176"/>
      <c r="AL113" s="176"/>
      <c r="AM113" s="172"/>
      <c r="AN113" s="172"/>
      <c r="AO113" s="176"/>
      <c r="AP113" s="176"/>
      <c r="AQ113" s="176"/>
      <c r="AR113" s="176"/>
      <c r="AT113" s="174">
        <f t="shared" si="349"/>
        <v>0</v>
      </c>
      <c r="AU113" s="174">
        <f t="shared" si="350"/>
        <v>0</v>
      </c>
      <c r="AV113" s="174">
        <f t="shared" si="351"/>
        <v>0</v>
      </c>
      <c r="AW113" s="174">
        <f t="shared" si="352"/>
        <v>0</v>
      </c>
      <c r="AX113" s="174">
        <f t="shared" si="353"/>
        <v>0</v>
      </c>
      <c r="AY113" s="174">
        <f t="shared" si="354"/>
        <v>0</v>
      </c>
      <c r="AZ113" s="174">
        <f t="shared" si="355"/>
        <v>0</v>
      </c>
      <c r="BA113" s="174">
        <f t="shared" si="356"/>
        <v>0</v>
      </c>
      <c r="BB113" s="174">
        <f t="shared" si="357"/>
        <v>0</v>
      </c>
      <c r="BC113" s="174">
        <f t="shared" si="358"/>
        <v>0</v>
      </c>
      <c r="BD113" s="174">
        <f t="shared" si="359"/>
        <v>0</v>
      </c>
      <c r="BE113" s="174">
        <f t="shared" si="360"/>
        <v>0</v>
      </c>
      <c r="BF113" s="174">
        <f t="shared" si="361"/>
        <v>0</v>
      </c>
      <c r="BG113" s="174">
        <f t="shared" si="362"/>
        <v>0</v>
      </c>
      <c r="BH113" s="174">
        <f t="shared" si="363"/>
        <v>0</v>
      </c>
      <c r="BI113" s="174" t="str">
        <f t="shared" ref="BI113:BI114" si="415">IF(AT113&gt;0,($J113*AT113*$F$14),"0")</f>
        <v>0</v>
      </c>
      <c r="BJ113" s="174" t="str">
        <f t="shared" ref="BJ113:BJ114" si="416">IF(AU113&gt;0,($J113*AU113*$F$15),"0")</f>
        <v>0</v>
      </c>
      <c r="BK113" s="174" t="str">
        <f t="shared" ref="BK113:BK114" si="417">IF(AV113&gt;0,($J113*AV113*$F$16),"0")</f>
        <v>0</v>
      </c>
      <c r="BL113" s="174" t="str">
        <f t="shared" ref="BL113:BL114" si="418">IF(AW113&gt;0,($J113*AW113*$F$17),"0")</f>
        <v>0</v>
      </c>
      <c r="BM113" s="174" t="str">
        <f t="shared" ref="BM113:BM114" si="419">IF(AX113&gt;0,($J113*AX113*$F$17),"0")</f>
        <v>0</v>
      </c>
      <c r="BN113" s="174" t="str">
        <f t="shared" ref="BN113:BN114" si="420">IF(AY113&gt;0,($J113*AY113*$F$19),"0")</f>
        <v>0</v>
      </c>
      <c r="BO113" s="174" t="str">
        <f t="shared" ref="BO113:BO114" si="421">IF(AZ113&gt;0,($J113*AZ113*$F$20),"0")</f>
        <v>0</v>
      </c>
      <c r="BP113" s="174" t="str">
        <f t="shared" ref="BP113:BP114" si="422">IF(BA113&gt;0,($J113*BA113*$F$21),"0")</f>
        <v>0</v>
      </c>
      <c r="BQ113" s="174" t="str">
        <f t="shared" ref="BQ113:BQ114" si="423">IF(BB113&gt;0,($J113*BB113*$F$22),"0")</f>
        <v>0</v>
      </c>
      <c r="BR113" s="174" t="str">
        <f t="shared" ref="BR113:BR114" si="424">IF(BC113&gt;0,($J113*BC113*$F$23),"0")</f>
        <v>0</v>
      </c>
      <c r="BS113" s="174" t="str">
        <f t="shared" ref="BS113:BS114" si="425">IF(BD113&gt;0,($J113*BD113*$F$24),"0")</f>
        <v>0</v>
      </c>
      <c r="BT113" s="174" t="str">
        <f t="shared" ref="BT113:BT114" si="426">IF(BE113&gt;0,($J113*BE113*$F$25),"0")</f>
        <v>0</v>
      </c>
      <c r="BU113" s="174" t="str">
        <f t="shared" ref="BU113:BU114" si="427">IF(BF113&gt;0,($J113*BF113*$F$26),"0")</f>
        <v>0</v>
      </c>
      <c r="BV113" s="174" t="str">
        <f t="shared" ref="BV113:BV114" si="428">IF(BG113&gt;0,($J113*BG113*$F$27),"0")</f>
        <v>0</v>
      </c>
      <c r="BW113" s="174" t="str">
        <f t="shared" ref="BW113:BW114" si="429">IF(BH113&gt;0,($J113*BH113*$F$28),"0")</f>
        <v>0</v>
      </c>
      <c r="BY113" s="177"/>
    </row>
    <row r="114" spans="1:77" ht="20.100000000000001" customHeight="1" thickBot="1">
      <c r="A114" s="175"/>
      <c r="B114" s="78" t="s">
        <v>65</v>
      </c>
      <c r="C114" s="78">
        <v>0.95833333333333337</v>
      </c>
      <c r="D114" s="223" t="s">
        <v>470</v>
      </c>
      <c r="E114" s="224"/>
      <c r="F114" s="224"/>
      <c r="G114" s="224"/>
      <c r="H114" s="225"/>
      <c r="I114" s="115"/>
      <c r="J114" s="115"/>
      <c r="K114" s="170"/>
      <c r="L114" s="171"/>
      <c r="N114" s="173"/>
      <c r="O114" s="173"/>
      <c r="P114" s="173"/>
      <c r="Q114" s="173"/>
      <c r="R114" s="172"/>
      <c r="S114" s="172"/>
      <c r="T114" s="173"/>
      <c r="U114" s="173"/>
      <c r="V114" s="173"/>
      <c r="W114" s="173"/>
      <c r="X114" s="173"/>
      <c r="Y114" s="172"/>
      <c r="Z114" s="172"/>
      <c r="AA114" s="173"/>
      <c r="AB114" s="173"/>
      <c r="AC114" s="173"/>
      <c r="AD114" s="173"/>
      <c r="AE114" s="173"/>
      <c r="AF114" s="172"/>
      <c r="AG114" s="172"/>
      <c r="AH114" s="173"/>
      <c r="AI114" s="173"/>
      <c r="AJ114" s="173"/>
      <c r="AK114" s="173"/>
      <c r="AL114" s="173"/>
      <c r="AM114" s="172"/>
      <c r="AN114" s="172"/>
      <c r="AO114" s="173"/>
      <c r="AP114" s="173"/>
      <c r="AQ114" s="173"/>
      <c r="AR114" s="173"/>
      <c r="AT114" s="174">
        <f t="shared" si="349"/>
        <v>0</v>
      </c>
      <c r="AU114" s="174">
        <f t="shared" si="350"/>
        <v>0</v>
      </c>
      <c r="AV114" s="174">
        <f t="shared" si="351"/>
        <v>0</v>
      </c>
      <c r="AW114" s="174">
        <f t="shared" si="352"/>
        <v>0</v>
      </c>
      <c r="AX114" s="174">
        <f t="shared" si="353"/>
        <v>0</v>
      </c>
      <c r="AY114" s="174">
        <f t="shared" si="354"/>
        <v>0</v>
      </c>
      <c r="AZ114" s="174">
        <f t="shared" si="355"/>
        <v>0</v>
      </c>
      <c r="BA114" s="174">
        <f t="shared" si="356"/>
        <v>0</v>
      </c>
      <c r="BB114" s="174">
        <f t="shared" si="357"/>
        <v>0</v>
      </c>
      <c r="BC114" s="174">
        <f t="shared" si="358"/>
        <v>0</v>
      </c>
      <c r="BD114" s="174">
        <f t="shared" si="359"/>
        <v>0</v>
      </c>
      <c r="BE114" s="174">
        <f t="shared" si="360"/>
        <v>0</v>
      </c>
      <c r="BF114" s="174">
        <f t="shared" si="361"/>
        <v>0</v>
      </c>
      <c r="BG114" s="174">
        <f t="shared" si="362"/>
        <v>0</v>
      </c>
      <c r="BH114" s="174">
        <f t="shared" si="363"/>
        <v>0</v>
      </c>
      <c r="BI114" s="174" t="str">
        <f t="shared" si="415"/>
        <v>0</v>
      </c>
      <c r="BJ114" s="174" t="str">
        <f t="shared" si="416"/>
        <v>0</v>
      </c>
      <c r="BK114" s="174" t="str">
        <f t="shared" si="417"/>
        <v>0</v>
      </c>
      <c r="BL114" s="174" t="str">
        <f t="shared" si="418"/>
        <v>0</v>
      </c>
      <c r="BM114" s="174" t="str">
        <f t="shared" si="419"/>
        <v>0</v>
      </c>
      <c r="BN114" s="174" t="str">
        <f t="shared" si="420"/>
        <v>0</v>
      </c>
      <c r="BO114" s="174" t="str">
        <f t="shared" si="421"/>
        <v>0</v>
      </c>
      <c r="BP114" s="174" t="str">
        <f t="shared" si="422"/>
        <v>0</v>
      </c>
      <c r="BQ114" s="174" t="str">
        <f t="shared" si="423"/>
        <v>0</v>
      </c>
      <c r="BR114" s="174" t="str">
        <f t="shared" si="424"/>
        <v>0</v>
      </c>
      <c r="BS114" s="174" t="str">
        <f t="shared" si="425"/>
        <v>0</v>
      </c>
      <c r="BT114" s="174" t="str">
        <f t="shared" si="426"/>
        <v>0</v>
      </c>
      <c r="BU114" s="174" t="str">
        <f t="shared" si="427"/>
        <v>0</v>
      </c>
      <c r="BV114" s="174" t="str">
        <f t="shared" si="428"/>
        <v>0</v>
      </c>
      <c r="BW114" s="174" t="str">
        <f t="shared" si="429"/>
        <v>0</v>
      </c>
      <c r="BY114" s="177"/>
    </row>
    <row r="115" spans="1:77" ht="20.100000000000001" customHeight="1" thickBot="1">
      <c r="A115" s="175"/>
      <c r="B115" s="79" t="s">
        <v>66</v>
      </c>
      <c r="C115" s="79">
        <v>0.97569444444444442</v>
      </c>
      <c r="D115" s="82" t="s">
        <v>351</v>
      </c>
      <c r="E115" s="82" t="s">
        <v>352</v>
      </c>
      <c r="F115" s="82" t="s">
        <v>353</v>
      </c>
      <c r="G115" s="82" t="s">
        <v>354</v>
      </c>
      <c r="H115" s="82" t="s">
        <v>355</v>
      </c>
      <c r="I115" s="112">
        <v>340</v>
      </c>
      <c r="J115" s="112">
        <f>$I115*'Campaign Total'!$F$44</f>
        <v>306</v>
      </c>
      <c r="K115" s="170">
        <f t="shared" ref="K115" si="430">SUM(AT115:BH115)</f>
        <v>0</v>
      </c>
      <c r="L115" s="171">
        <f t="shared" ref="L115" si="431">SUM(BI115:BW115)</f>
        <v>0</v>
      </c>
      <c r="N115" s="176"/>
      <c r="O115" s="176"/>
      <c r="P115" s="176"/>
      <c r="Q115" s="176"/>
      <c r="R115" s="172"/>
      <c r="S115" s="172"/>
      <c r="T115" s="176"/>
      <c r="U115" s="176"/>
      <c r="V115" s="176"/>
      <c r="W115" s="176"/>
      <c r="X115" s="176"/>
      <c r="Y115" s="172"/>
      <c r="Z115" s="172"/>
      <c r="AA115" s="176"/>
      <c r="AB115" s="176"/>
      <c r="AC115" s="176"/>
      <c r="AD115" s="176"/>
      <c r="AE115" s="176"/>
      <c r="AF115" s="172"/>
      <c r="AG115" s="172"/>
      <c r="AH115" s="176"/>
      <c r="AI115" s="176"/>
      <c r="AJ115" s="176"/>
      <c r="AK115" s="176"/>
      <c r="AL115" s="176"/>
      <c r="AM115" s="172"/>
      <c r="AN115" s="172"/>
      <c r="AO115" s="176"/>
      <c r="AP115" s="176"/>
      <c r="AQ115" s="176"/>
      <c r="AR115" s="176"/>
      <c r="AT115" s="174">
        <f t="shared" si="349"/>
        <v>0</v>
      </c>
      <c r="AU115" s="174">
        <f t="shared" si="350"/>
        <v>0</v>
      </c>
      <c r="AV115" s="174">
        <f t="shared" si="351"/>
        <v>0</v>
      </c>
      <c r="AW115" s="174">
        <f t="shared" si="352"/>
        <v>0</v>
      </c>
      <c r="AX115" s="174">
        <f t="shared" si="353"/>
        <v>0</v>
      </c>
      <c r="AY115" s="174">
        <f t="shared" si="354"/>
        <v>0</v>
      </c>
      <c r="AZ115" s="174">
        <f t="shared" si="355"/>
        <v>0</v>
      </c>
      <c r="BA115" s="174">
        <f t="shared" si="356"/>
        <v>0</v>
      </c>
      <c r="BB115" s="174">
        <f t="shared" si="357"/>
        <v>0</v>
      </c>
      <c r="BC115" s="174">
        <f t="shared" si="358"/>
        <v>0</v>
      </c>
      <c r="BD115" s="174">
        <f t="shared" si="359"/>
        <v>0</v>
      </c>
      <c r="BE115" s="174">
        <f t="shared" si="360"/>
        <v>0</v>
      </c>
      <c r="BF115" s="174">
        <f t="shared" si="361"/>
        <v>0</v>
      </c>
      <c r="BG115" s="174">
        <f t="shared" si="362"/>
        <v>0</v>
      </c>
      <c r="BH115" s="174">
        <f t="shared" si="363"/>
        <v>0</v>
      </c>
      <c r="BI115" s="174" t="str">
        <f t="shared" ref="BI115" si="432">IF(AT115&gt;0,($J115*AT115*$F$14),"0")</f>
        <v>0</v>
      </c>
      <c r="BJ115" s="174" t="str">
        <f t="shared" ref="BJ115" si="433">IF(AU115&gt;0,($J115*AU115*$F$15),"0")</f>
        <v>0</v>
      </c>
      <c r="BK115" s="174" t="str">
        <f t="shared" ref="BK115" si="434">IF(AV115&gt;0,($J115*AV115*$F$16),"0")</f>
        <v>0</v>
      </c>
      <c r="BL115" s="174" t="str">
        <f t="shared" ref="BL115" si="435">IF(AW115&gt;0,($J115*AW115*$F$17),"0")</f>
        <v>0</v>
      </c>
      <c r="BM115" s="174" t="str">
        <f t="shared" ref="BM115" si="436">IF(AX115&gt;0,($J115*AX115*$F$17),"0")</f>
        <v>0</v>
      </c>
      <c r="BN115" s="174" t="str">
        <f t="shared" ref="BN115" si="437">IF(AY115&gt;0,($J115*AY115*$F$19),"0")</f>
        <v>0</v>
      </c>
      <c r="BO115" s="174" t="str">
        <f t="shared" ref="BO115" si="438">IF(AZ115&gt;0,($J115*AZ115*$F$20),"0")</f>
        <v>0</v>
      </c>
      <c r="BP115" s="174" t="str">
        <f t="shared" ref="BP115" si="439">IF(BA115&gt;0,($J115*BA115*$F$21),"0")</f>
        <v>0</v>
      </c>
      <c r="BQ115" s="174" t="str">
        <f t="shared" ref="BQ115" si="440">IF(BB115&gt;0,($J115*BB115*$F$22),"0")</f>
        <v>0</v>
      </c>
      <c r="BR115" s="174" t="str">
        <f t="shared" ref="BR115" si="441">IF(BC115&gt;0,($J115*BC115*$F$23),"0")</f>
        <v>0</v>
      </c>
      <c r="BS115" s="174" t="str">
        <f t="shared" ref="BS115" si="442">IF(BD115&gt;0,($J115*BD115*$F$24),"0")</f>
        <v>0</v>
      </c>
      <c r="BT115" s="174" t="str">
        <f t="shared" ref="BT115" si="443">IF(BE115&gt;0,($J115*BE115*$F$25),"0")</f>
        <v>0</v>
      </c>
      <c r="BU115" s="174" t="str">
        <f t="shared" ref="BU115" si="444">IF(BF115&gt;0,($J115*BF115*$F$26),"0")</f>
        <v>0</v>
      </c>
      <c r="BV115" s="174" t="str">
        <f t="shared" ref="BV115" si="445">IF(BG115&gt;0,($J115*BG115*$F$27),"0")</f>
        <v>0</v>
      </c>
      <c r="BW115" s="174" t="str">
        <f t="shared" ref="BW115" si="446">IF(BH115&gt;0,($J115*BH115*$F$28),"0")</f>
        <v>0</v>
      </c>
      <c r="BY115" s="177"/>
    </row>
    <row r="116" spans="1:77" ht="20.100000000000001" customHeight="1" thickBot="1">
      <c r="A116" s="175"/>
      <c r="B116" s="78" t="s">
        <v>65</v>
      </c>
      <c r="C116" s="78">
        <v>0.97916666666666663</v>
      </c>
      <c r="D116" s="223" t="s">
        <v>470</v>
      </c>
      <c r="E116" s="224"/>
      <c r="F116" s="224"/>
      <c r="G116" s="224"/>
      <c r="H116" s="225"/>
      <c r="I116" s="115"/>
      <c r="J116" s="115"/>
      <c r="K116" s="170"/>
      <c r="L116" s="171"/>
      <c r="N116" s="173"/>
      <c r="O116" s="173"/>
      <c r="P116" s="173"/>
      <c r="Q116" s="173"/>
      <c r="R116" s="172"/>
      <c r="S116" s="172"/>
      <c r="T116" s="173"/>
      <c r="U116" s="173"/>
      <c r="V116" s="173"/>
      <c r="W116" s="173"/>
      <c r="X116" s="173"/>
      <c r="Y116" s="172"/>
      <c r="Z116" s="172"/>
      <c r="AA116" s="173"/>
      <c r="AB116" s="173"/>
      <c r="AC116" s="173"/>
      <c r="AD116" s="173"/>
      <c r="AE116" s="173"/>
      <c r="AF116" s="172"/>
      <c r="AG116" s="172"/>
      <c r="AH116" s="173"/>
      <c r="AI116" s="173"/>
      <c r="AJ116" s="173"/>
      <c r="AK116" s="173"/>
      <c r="AL116" s="173"/>
      <c r="AM116" s="172"/>
      <c r="AN116" s="172"/>
      <c r="AO116" s="173"/>
      <c r="AP116" s="173"/>
      <c r="AQ116" s="173"/>
      <c r="AR116" s="173"/>
      <c r="AT116" s="174">
        <f t="shared" si="349"/>
        <v>0</v>
      </c>
      <c r="AU116" s="174">
        <f t="shared" si="350"/>
        <v>0</v>
      </c>
      <c r="AV116" s="174">
        <f t="shared" si="351"/>
        <v>0</v>
      </c>
      <c r="AW116" s="174">
        <f t="shared" si="352"/>
        <v>0</v>
      </c>
      <c r="AX116" s="174">
        <f t="shared" si="353"/>
        <v>0</v>
      </c>
      <c r="AY116" s="174">
        <f t="shared" si="354"/>
        <v>0</v>
      </c>
      <c r="AZ116" s="174">
        <f t="shared" si="355"/>
        <v>0</v>
      </c>
      <c r="BA116" s="174">
        <f t="shared" si="356"/>
        <v>0</v>
      </c>
      <c r="BB116" s="174">
        <f t="shared" si="357"/>
        <v>0</v>
      </c>
      <c r="BC116" s="174">
        <f t="shared" si="358"/>
        <v>0</v>
      </c>
      <c r="BD116" s="174">
        <f t="shared" si="359"/>
        <v>0</v>
      </c>
      <c r="BE116" s="174">
        <f t="shared" si="360"/>
        <v>0</v>
      </c>
      <c r="BF116" s="174">
        <f t="shared" si="361"/>
        <v>0</v>
      </c>
      <c r="BG116" s="174">
        <f t="shared" si="362"/>
        <v>0</v>
      </c>
      <c r="BH116" s="174">
        <f t="shared" si="363"/>
        <v>0</v>
      </c>
      <c r="BI116" s="174" t="str">
        <f t="shared" ref="BI116:BI122" si="447">IF(AT116&gt;0,($J116*AT116*$F$14),"0")</f>
        <v>0</v>
      </c>
      <c r="BJ116" s="174" t="str">
        <f t="shared" ref="BJ116:BJ122" si="448">IF(AU116&gt;0,($J116*AU116*$F$15),"0")</f>
        <v>0</v>
      </c>
      <c r="BK116" s="174" t="str">
        <f t="shared" ref="BK116:BK122" si="449">IF(AV116&gt;0,($J116*AV116*$F$16),"0")</f>
        <v>0</v>
      </c>
      <c r="BL116" s="174" t="str">
        <f t="shared" ref="BL116:BL122" si="450">IF(AW116&gt;0,($J116*AW116*$F$17),"0")</f>
        <v>0</v>
      </c>
      <c r="BM116" s="174" t="str">
        <f t="shared" ref="BM116:BM122" si="451">IF(AX116&gt;0,($J116*AX116*$F$17),"0")</f>
        <v>0</v>
      </c>
      <c r="BN116" s="174" t="str">
        <f t="shared" ref="BN116:BN122" si="452">IF(AY116&gt;0,($J116*AY116*$F$19),"0")</f>
        <v>0</v>
      </c>
      <c r="BO116" s="174" t="str">
        <f t="shared" ref="BO116:BO122" si="453">IF(AZ116&gt;0,($J116*AZ116*$F$20),"0")</f>
        <v>0</v>
      </c>
      <c r="BP116" s="174" t="str">
        <f t="shared" ref="BP116:BP122" si="454">IF(BA116&gt;0,($J116*BA116*$F$21),"0")</f>
        <v>0</v>
      </c>
      <c r="BQ116" s="174" t="str">
        <f t="shared" ref="BQ116:BQ122" si="455">IF(BB116&gt;0,($J116*BB116*$F$22),"0")</f>
        <v>0</v>
      </c>
      <c r="BR116" s="174" t="str">
        <f t="shared" ref="BR116:BR122" si="456">IF(BC116&gt;0,($J116*BC116*$F$23),"0")</f>
        <v>0</v>
      </c>
      <c r="BS116" s="174" t="str">
        <f t="shared" ref="BS116:BS122" si="457">IF(BD116&gt;0,($J116*BD116*$F$24),"0")</f>
        <v>0</v>
      </c>
      <c r="BT116" s="174" t="str">
        <f t="shared" ref="BT116:BT122" si="458">IF(BE116&gt;0,($J116*BE116*$F$25),"0")</f>
        <v>0</v>
      </c>
      <c r="BU116" s="174" t="str">
        <f t="shared" ref="BU116:BU122" si="459">IF(BF116&gt;0,($J116*BF116*$F$26),"0")</f>
        <v>0</v>
      </c>
      <c r="BV116" s="174" t="str">
        <f t="shared" ref="BV116:BV122" si="460">IF(BG116&gt;0,($J116*BG116*$F$27),"0")</f>
        <v>0</v>
      </c>
      <c r="BW116" s="174" t="str">
        <f t="shared" ref="BW116:BW122" si="461">IF(BH116&gt;0,($J116*BH116*$F$28),"0")</f>
        <v>0</v>
      </c>
      <c r="BY116" s="177"/>
    </row>
    <row r="117" spans="1:77" ht="20.100000000000001" customHeight="1" thickBot="1">
      <c r="A117" s="175"/>
      <c r="B117" s="79" t="s">
        <v>66</v>
      </c>
      <c r="C117" s="79">
        <v>0.99305555555555558</v>
      </c>
      <c r="D117" s="82" t="s">
        <v>408</v>
      </c>
      <c r="E117" s="82" t="s">
        <v>409</v>
      </c>
      <c r="F117" s="82" t="s">
        <v>410</v>
      </c>
      <c r="G117" s="82" t="s">
        <v>411</v>
      </c>
      <c r="H117" s="82" t="s">
        <v>412</v>
      </c>
      <c r="I117" s="112">
        <v>200</v>
      </c>
      <c r="J117" s="112">
        <f>$I117*'Campaign Total'!$F$44</f>
        <v>180</v>
      </c>
      <c r="K117" s="170">
        <f>SUM(AT117:BH117)</f>
        <v>0</v>
      </c>
      <c r="L117" s="171">
        <f>SUM(BI117:BW117)</f>
        <v>0</v>
      </c>
      <c r="N117" s="176"/>
      <c r="O117" s="176"/>
      <c r="P117" s="176"/>
      <c r="Q117" s="176"/>
      <c r="R117" s="172"/>
      <c r="S117" s="172"/>
      <c r="T117" s="176"/>
      <c r="U117" s="176"/>
      <c r="V117" s="176"/>
      <c r="W117" s="176"/>
      <c r="X117" s="176"/>
      <c r="Y117" s="172"/>
      <c r="Z117" s="172"/>
      <c r="AA117" s="176"/>
      <c r="AB117" s="176"/>
      <c r="AC117" s="176"/>
      <c r="AD117" s="176"/>
      <c r="AE117" s="176"/>
      <c r="AF117" s="172"/>
      <c r="AG117" s="172"/>
      <c r="AH117" s="176"/>
      <c r="AI117" s="176"/>
      <c r="AJ117" s="176"/>
      <c r="AK117" s="176"/>
      <c r="AL117" s="176"/>
      <c r="AM117" s="172"/>
      <c r="AN117" s="172"/>
      <c r="AO117" s="176"/>
      <c r="AP117" s="176"/>
      <c r="AQ117" s="176"/>
      <c r="AR117" s="176"/>
      <c r="AT117" s="174">
        <f t="shared" si="349"/>
        <v>0</v>
      </c>
      <c r="AU117" s="174">
        <f t="shared" si="350"/>
        <v>0</v>
      </c>
      <c r="AV117" s="174">
        <f t="shared" si="351"/>
        <v>0</v>
      </c>
      <c r="AW117" s="174">
        <f t="shared" si="352"/>
        <v>0</v>
      </c>
      <c r="AX117" s="174">
        <f t="shared" si="353"/>
        <v>0</v>
      </c>
      <c r="AY117" s="174">
        <f t="shared" si="354"/>
        <v>0</v>
      </c>
      <c r="AZ117" s="174">
        <f t="shared" si="355"/>
        <v>0</v>
      </c>
      <c r="BA117" s="174">
        <f t="shared" si="356"/>
        <v>0</v>
      </c>
      <c r="BB117" s="174">
        <f t="shared" si="357"/>
        <v>0</v>
      </c>
      <c r="BC117" s="174">
        <f t="shared" si="358"/>
        <v>0</v>
      </c>
      <c r="BD117" s="174">
        <f t="shared" si="359"/>
        <v>0</v>
      </c>
      <c r="BE117" s="174">
        <f t="shared" si="360"/>
        <v>0</v>
      </c>
      <c r="BF117" s="174">
        <f t="shared" si="361"/>
        <v>0</v>
      </c>
      <c r="BG117" s="174">
        <f t="shared" si="362"/>
        <v>0</v>
      </c>
      <c r="BH117" s="174">
        <f t="shared" si="363"/>
        <v>0</v>
      </c>
      <c r="BI117" s="174" t="str">
        <f t="shared" ref="BI117:BI119" si="462">IF(AT117&gt;0,($J117*AT117*$F$14),"0")</f>
        <v>0</v>
      </c>
      <c r="BJ117" s="174" t="str">
        <f t="shared" ref="BJ117:BJ119" si="463">IF(AU117&gt;0,($J117*AU117*$F$15),"0")</f>
        <v>0</v>
      </c>
      <c r="BK117" s="174" t="str">
        <f t="shared" ref="BK117:BK119" si="464">IF(AV117&gt;0,($J117*AV117*$F$16),"0")</f>
        <v>0</v>
      </c>
      <c r="BL117" s="174" t="str">
        <f t="shared" ref="BL117:BL119" si="465">IF(AW117&gt;0,($J117*AW117*$F$17),"0")</f>
        <v>0</v>
      </c>
      <c r="BM117" s="174" t="str">
        <f t="shared" ref="BM117:BM119" si="466">IF(AX117&gt;0,($J117*AX117*$F$17),"0")</f>
        <v>0</v>
      </c>
      <c r="BN117" s="174" t="str">
        <f t="shared" ref="BN117:BN119" si="467">IF(AY117&gt;0,($J117*AY117*$F$19),"0")</f>
        <v>0</v>
      </c>
      <c r="BO117" s="174" t="str">
        <f t="shared" ref="BO117:BO119" si="468">IF(AZ117&gt;0,($J117*AZ117*$F$20),"0")</f>
        <v>0</v>
      </c>
      <c r="BP117" s="174" t="str">
        <f t="shared" ref="BP117:BP119" si="469">IF(BA117&gt;0,($J117*BA117*$F$21),"0")</f>
        <v>0</v>
      </c>
      <c r="BQ117" s="174" t="str">
        <f t="shared" ref="BQ117:BQ119" si="470">IF(BB117&gt;0,($J117*BB117*$F$22),"0")</f>
        <v>0</v>
      </c>
      <c r="BR117" s="174" t="str">
        <f t="shared" ref="BR117:BR119" si="471">IF(BC117&gt;0,($J117*BC117*$F$23),"0")</f>
        <v>0</v>
      </c>
      <c r="BS117" s="174" t="str">
        <f t="shared" ref="BS117:BS119" si="472">IF(BD117&gt;0,($J117*BD117*$F$24),"0")</f>
        <v>0</v>
      </c>
      <c r="BT117" s="174" t="str">
        <f t="shared" ref="BT117:BT119" si="473">IF(BE117&gt;0,($J117*BE117*$F$25),"0")</f>
        <v>0</v>
      </c>
      <c r="BU117" s="174" t="str">
        <f t="shared" ref="BU117:BU119" si="474">IF(BF117&gt;0,($J117*BF117*$F$26),"0")</f>
        <v>0</v>
      </c>
      <c r="BV117" s="174" t="str">
        <f t="shared" ref="BV117:BV119" si="475">IF(BG117&gt;0,($J117*BG117*$F$27),"0")</f>
        <v>0</v>
      </c>
      <c r="BW117" s="174" t="str">
        <f t="shared" ref="BW117:BW119" si="476">IF(BH117&gt;0,($J117*BH117*$F$28),"0")</f>
        <v>0</v>
      </c>
      <c r="BY117" s="177"/>
    </row>
    <row r="118" spans="1:77" ht="20.100000000000001" customHeight="1" thickBot="1">
      <c r="A118" s="175"/>
      <c r="B118" s="78" t="s">
        <v>65</v>
      </c>
      <c r="C118" s="78">
        <v>0.99652777777777779</v>
      </c>
      <c r="D118" s="232" t="s">
        <v>310</v>
      </c>
      <c r="E118" s="233"/>
      <c r="F118" s="233"/>
      <c r="G118" s="233"/>
      <c r="H118" s="234"/>
      <c r="I118" s="115"/>
      <c r="J118" s="115"/>
      <c r="K118" s="170"/>
      <c r="L118" s="171"/>
      <c r="N118" s="173"/>
      <c r="O118" s="173"/>
      <c r="P118" s="173"/>
      <c r="Q118" s="173"/>
      <c r="R118" s="172"/>
      <c r="S118" s="172"/>
      <c r="T118" s="173"/>
      <c r="U118" s="173"/>
      <c r="V118" s="173"/>
      <c r="W118" s="173"/>
      <c r="X118" s="173"/>
      <c r="Y118" s="172"/>
      <c r="Z118" s="172"/>
      <c r="AA118" s="173"/>
      <c r="AB118" s="173"/>
      <c r="AC118" s="173"/>
      <c r="AD118" s="173"/>
      <c r="AE118" s="173"/>
      <c r="AF118" s="172"/>
      <c r="AG118" s="172"/>
      <c r="AH118" s="173"/>
      <c r="AI118" s="173"/>
      <c r="AJ118" s="173"/>
      <c r="AK118" s="173"/>
      <c r="AL118" s="173"/>
      <c r="AM118" s="172"/>
      <c r="AN118" s="172"/>
      <c r="AO118" s="173"/>
      <c r="AP118" s="173"/>
      <c r="AQ118" s="173"/>
      <c r="AR118" s="173"/>
      <c r="AT118" s="174">
        <f t="shared" si="349"/>
        <v>0</v>
      </c>
      <c r="AU118" s="174">
        <f t="shared" si="350"/>
        <v>0</v>
      </c>
      <c r="AV118" s="174">
        <f t="shared" si="351"/>
        <v>0</v>
      </c>
      <c r="AW118" s="174">
        <f t="shared" si="352"/>
        <v>0</v>
      </c>
      <c r="AX118" s="174">
        <f t="shared" si="353"/>
        <v>0</v>
      </c>
      <c r="AY118" s="174">
        <f t="shared" si="354"/>
        <v>0</v>
      </c>
      <c r="AZ118" s="174">
        <f t="shared" si="355"/>
        <v>0</v>
      </c>
      <c r="BA118" s="174">
        <f t="shared" si="356"/>
        <v>0</v>
      </c>
      <c r="BB118" s="174">
        <f t="shared" si="357"/>
        <v>0</v>
      </c>
      <c r="BC118" s="174">
        <f t="shared" si="358"/>
        <v>0</v>
      </c>
      <c r="BD118" s="174">
        <f t="shared" si="359"/>
        <v>0</v>
      </c>
      <c r="BE118" s="174">
        <f t="shared" si="360"/>
        <v>0</v>
      </c>
      <c r="BF118" s="174">
        <f t="shared" si="361"/>
        <v>0</v>
      </c>
      <c r="BG118" s="174">
        <f t="shared" si="362"/>
        <v>0</v>
      </c>
      <c r="BH118" s="174">
        <f t="shared" si="363"/>
        <v>0</v>
      </c>
      <c r="BI118" s="174" t="str">
        <f t="shared" si="462"/>
        <v>0</v>
      </c>
      <c r="BJ118" s="174" t="str">
        <f t="shared" si="463"/>
        <v>0</v>
      </c>
      <c r="BK118" s="174" t="str">
        <f t="shared" si="464"/>
        <v>0</v>
      </c>
      <c r="BL118" s="174" t="str">
        <f t="shared" si="465"/>
        <v>0</v>
      </c>
      <c r="BM118" s="174" t="str">
        <f t="shared" si="466"/>
        <v>0</v>
      </c>
      <c r="BN118" s="174" t="str">
        <f t="shared" si="467"/>
        <v>0</v>
      </c>
      <c r="BO118" s="174" t="str">
        <f t="shared" si="468"/>
        <v>0</v>
      </c>
      <c r="BP118" s="174" t="str">
        <f t="shared" si="469"/>
        <v>0</v>
      </c>
      <c r="BQ118" s="174" t="str">
        <f t="shared" si="470"/>
        <v>0</v>
      </c>
      <c r="BR118" s="174" t="str">
        <f t="shared" si="471"/>
        <v>0</v>
      </c>
      <c r="BS118" s="174" t="str">
        <f t="shared" si="472"/>
        <v>0</v>
      </c>
      <c r="BT118" s="174" t="str">
        <f t="shared" si="473"/>
        <v>0</v>
      </c>
      <c r="BU118" s="174" t="str">
        <f t="shared" si="474"/>
        <v>0</v>
      </c>
      <c r="BV118" s="174" t="str">
        <f t="shared" si="475"/>
        <v>0</v>
      </c>
      <c r="BW118" s="174" t="str">
        <f t="shared" si="476"/>
        <v>0</v>
      </c>
      <c r="BY118" s="177"/>
    </row>
    <row r="119" spans="1:77" ht="20.100000000000001" customHeight="1" thickBot="1">
      <c r="A119" s="175"/>
      <c r="B119" s="78" t="s">
        <v>65</v>
      </c>
      <c r="C119" s="78">
        <v>2.7777777777777776E-2</v>
      </c>
      <c r="D119" s="232" t="s">
        <v>299</v>
      </c>
      <c r="E119" s="233"/>
      <c r="F119" s="233"/>
      <c r="G119" s="233"/>
      <c r="H119" s="234"/>
      <c r="I119" s="110"/>
      <c r="J119" s="110"/>
      <c r="K119" s="170"/>
      <c r="L119" s="171"/>
      <c r="N119" s="173"/>
      <c r="O119" s="173"/>
      <c r="P119" s="173"/>
      <c r="Q119" s="173"/>
      <c r="R119" s="172"/>
      <c r="S119" s="172"/>
      <c r="T119" s="173"/>
      <c r="U119" s="173"/>
      <c r="V119" s="173"/>
      <c r="W119" s="173"/>
      <c r="X119" s="173"/>
      <c r="Y119" s="172"/>
      <c r="Z119" s="172"/>
      <c r="AA119" s="173"/>
      <c r="AB119" s="173"/>
      <c r="AC119" s="173"/>
      <c r="AD119" s="173"/>
      <c r="AE119" s="173"/>
      <c r="AF119" s="172"/>
      <c r="AG119" s="172"/>
      <c r="AH119" s="173"/>
      <c r="AI119" s="173"/>
      <c r="AJ119" s="173"/>
      <c r="AK119" s="173"/>
      <c r="AL119" s="173"/>
      <c r="AM119" s="172"/>
      <c r="AN119" s="172"/>
      <c r="AO119" s="173"/>
      <c r="AP119" s="173"/>
      <c r="AQ119" s="173"/>
      <c r="AR119" s="173"/>
      <c r="AT119" s="174">
        <f t="shared" si="349"/>
        <v>0</v>
      </c>
      <c r="AU119" s="174">
        <f t="shared" si="350"/>
        <v>0</v>
      </c>
      <c r="AV119" s="174">
        <f t="shared" si="351"/>
        <v>0</v>
      </c>
      <c r="AW119" s="174">
        <f t="shared" si="352"/>
        <v>0</v>
      </c>
      <c r="AX119" s="174">
        <f t="shared" si="353"/>
        <v>0</v>
      </c>
      <c r="AY119" s="174">
        <f t="shared" si="354"/>
        <v>0</v>
      </c>
      <c r="AZ119" s="174">
        <f t="shared" si="355"/>
        <v>0</v>
      </c>
      <c r="BA119" s="174">
        <f t="shared" si="356"/>
        <v>0</v>
      </c>
      <c r="BB119" s="174">
        <f t="shared" si="357"/>
        <v>0</v>
      </c>
      <c r="BC119" s="174">
        <f t="shared" si="358"/>
        <v>0</v>
      </c>
      <c r="BD119" s="174">
        <f t="shared" si="359"/>
        <v>0</v>
      </c>
      <c r="BE119" s="174">
        <f t="shared" si="360"/>
        <v>0</v>
      </c>
      <c r="BF119" s="174">
        <f t="shared" si="361"/>
        <v>0</v>
      </c>
      <c r="BG119" s="174">
        <f t="shared" si="362"/>
        <v>0</v>
      </c>
      <c r="BH119" s="174">
        <f t="shared" si="363"/>
        <v>0</v>
      </c>
      <c r="BI119" s="174" t="str">
        <f t="shared" si="462"/>
        <v>0</v>
      </c>
      <c r="BJ119" s="174" t="str">
        <f t="shared" si="463"/>
        <v>0</v>
      </c>
      <c r="BK119" s="174" t="str">
        <f t="shared" si="464"/>
        <v>0</v>
      </c>
      <c r="BL119" s="174" t="str">
        <f t="shared" si="465"/>
        <v>0</v>
      </c>
      <c r="BM119" s="174" t="str">
        <f t="shared" si="466"/>
        <v>0</v>
      </c>
      <c r="BN119" s="174" t="str">
        <f t="shared" si="467"/>
        <v>0</v>
      </c>
      <c r="BO119" s="174" t="str">
        <f t="shared" si="468"/>
        <v>0</v>
      </c>
      <c r="BP119" s="174" t="str">
        <f t="shared" si="469"/>
        <v>0</v>
      </c>
      <c r="BQ119" s="174" t="str">
        <f t="shared" si="470"/>
        <v>0</v>
      </c>
      <c r="BR119" s="174" t="str">
        <f t="shared" si="471"/>
        <v>0</v>
      </c>
      <c r="BS119" s="174" t="str">
        <f t="shared" si="472"/>
        <v>0</v>
      </c>
      <c r="BT119" s="174" t="str">
        <f t="shared" si="473"/>
        <v>0</v>
      </c>
      <c r="BU119" s="174" t="str">
        <f t="shared" si="474"/>
        <v>0</v>
      </c>
      <c r="BV119" s="174" t="str">
        <f t="shared" si="475"/>
        <v>0</v>
      </c>
      <c r="BW119" s="174" t="str">
        <f t="shared" si="476"/>
        <v>0</v>
      </c>
      <c r="BY119" s="177"/>
    </row>
    <row r="120" spans="1:77" ht="20.100000000000001" customHeight="1" thickBot="1">
      <c r="A120" s="175"/>
      <c r="B120" s="79" t="s">
        <v>66</v>
      </c>
      <c r="C120" s="79">
        <v>2.4305555555555556E-2</v>
      </c>
      <c r="D120" s="82" t="s">
        <v>420</v>
      </c>
      <c r="E120" s="82" t="s">
        <v>421</v>
      </c>
      <c r="F120" s="82" t="s">
        <v>422</v>
      </c>
      <c r="G120" s="82" t="s">
        <v>423</v>
      </c>
      <c r="H120" s="82" t="s">
        <v>424</v>
      </c>
      <c r="I120" s="112">
        <v>110</v>
      </c>
      <c r="J120" s="112">
        <f>$I120*'Campaign Total'!$F$44</f>
        <v>99</v>
      </c>
      <c r="K120" s="170">
        <f>SUM(AT120:BH120)</f>
        <v>0</v>
      </c>
      <c r="L120" s="171">
        <f>SUM(BI120:BW120)</f>
        <v>0</v>
      </c>
      <c r="N120" s="176"/>
      <c r="O120" s="176"/>
      <c r="P120" s="176"/>
      <c r="Q120" s="176"/>
      <c r="R120" s="172"/>
      <c r="S120" s="172"/>
      <c r="T120" s="176"/>
      <c r="U120" s="176"/>
      <c r="V120" s="176"/>
      <c r="W120" s="176"/>
      <c r="X120" s="176"/>
      <c r="Y120" s="172"/>
      <c r="Z120" s="172"/>
      <c r="AA120" s="176"/>
      <c r="AB120" s="176"/>
      <c r="AC120" s="176"/>
      <c r="AD120" s="176"/>
      <c r="AE120" s="176"/>
      <c r="AF120" s="172"/>
      <c r="AG120" s="172"/>
      <c r="AH120" s="176"/>
      <c r="AI120" s="176"/>
      <c r="AJ120" s="176"/>
      <c r="AK120" s="176"/>
      <c r="AL120" s="176"/>
      <c r="AM120" s="172"/>
      <c r="AN120" s="172"/>
      <c r="AO120" s="176"/>
      <c r="AP120" s="176"/>
      <c r="AQ120" s="176"/>
      <c r="AR120" s="176"/>
      <c r="AT120" s="174">
        <f t="shared" si="349"/>
        <v>0</v>
      </c>
      <c r="AU120" s="174">
        <f t="shared" si="350"/>
        <v>0</v>
      </c>
      <c r="AV120" s="174">
        <f t="shared" si="351"/>
        <v>0</v>
      </c>
      <c r="AW120" s="174">
        <f t="shared" si="352"/>
        <v>0</v>
      </c>
      <c r="AX120" s="174">
        <f t="shared" si="353"/>
        <v>0</v>
      </c>
      <c r="AY120" s="174">
        <f t="shared" si="354"/>
        <v>0</v>
      </c>
      <c r="AZ120" s="174">
        <f t="shared" si="355"/>
        <v>0</v>
      </c>
      <c r="BA120" s="174">
        <f t="shared" si="356"/>
        <v>0</v>
      </c>
      <c r="BB120" s="174">
        <f t="shared" si="357"/>
        <v>0</v>
      </c>
      <c r="BC120" s="174">
        <f t="shared" si="358"/>
        <v>0</v>
      </c>
      <c r="BD120" s="174">
        <f t="shared" si="359"/>
        <v>0</v>
      </c>
      <c r="BE120" s="174">
        <f t="shared" si="360"/>
        <v>0</v>
      </c>
      <c r="BF120" s="174">
        <f t="shared" si="361"/>
        <v>0</v>
      </c>
      <c r="BG120" s="174">
        <f t="shared" si="362"/>
        <v>0</v>
      </c>
      <c r="BH120" s="174">
        <f t="shared" si="363"/>
        <v>0</v>
      </c>
      <c r="BI120" s="174" t="str">
        <f t="shared" si="447"/>
        <v>0</v>
      </c>
      <c r="BJ120" s="174" t="str">
        <f t="shared" si="448"/>
        <v>0</v>
      </c>
      <c r="BK120" s="174" t="str">
        <f t="shared" si="449"/>
        <v>0</v>
      </c>
      <c r="BL120" s="174" t="str">
        <f t="shared" si="450"/>
        <v>0</v>
      </c>
      <c r="BM120" s="174" t="str">
        <f t="shared" si="451"/>
        <v>0</v>
      </c>
      <c r="BN120" s="174" t="str">
        <f t="shared" si="452"/>
        <v>0</v>
      </c>
      <c r="BO120" s="174" t="str">
        <f t="shared" si="453"/>
        <v>0</v>
      </c>
      <c r="BP120" s="174" t="str">
        <f t="shared" si="454"/>
        <v>0</v>
      </c>
      <c r="BQ120" s="174" t="str">
        <f t="shared" si="455"/>
        <v>0</v>
      </c>
      <c r="BR120" s="174" t="str">
        <f t="shared" si="456"/>
        <v>0</v>
      </c>
      <c r="BS120" s="174" t="str">
        <f t="shared" si="457"/>
        <v>0</v>
      </c>
      <c r="BT120" s="174" t="str">
        <f t="shared" si="458"/>
        <v>0</v>
      </c>
      <c r="BU120" s="174" t="str">
        <f t="shared" si="459"/>
        <v>0</v>
      </c>
      <c r="BV120" s="174" t="str">
        <f t="shared" si="460"/>
        <v>0</v>
      </c>
      <c r="BW120" s="174" t="str">
        <f t="shared" si="461"/>
        <v>0</v>
      </c>
      <c r="BY120" s="177"/>
    </row>
    <row r="121" spans="1:77" ht="19.5" customHeight="1" thickBot="1">
      <c r="A121" s="175"/>
      <c r="B121" s="78" t="s">
        <v>65</v>
      </c>
      <c r="C121" s="78">
        <v>2.7777777777777776E-2</v>
      </c>
      <c r="D121" s="232" t="s">
        <v>299</v>
      </c>
      <c r="E121" s="233"/>
      <c r="F121" s="233"/>
      <c r="G121" s="233"/>
      <c r="H121" s="234"/>
      <c r="I121" s="110"/>
      <c r="J121" s="110"/>
      <c r="K121" s="170"/>
      <c r="L121" s="171"/>
      <c r="N121" s="173"/>
      <c r="O121" s="173"/>
      <c r="P121" s="173"/>
      <c r="Q121" s="173"/>
      <c r="R121" s="172"/>
      <c r="S121" s="172"/>
      <c r="T121" s="173"/>
      <c r="U121" s="173"/>
      <c r="V121" s="173"/>
      <c r="W121" s="173"/>
      <c r="X121" s="173"/>
      <c r="Y121" s="172"/>
      <c r="Z121" s="172"/>
      <c r="AA121" s="173"/>
      <c r="AB121" s="173"/>
      <c r="AC121" s="173"/>
      <c r="AD121" s="173"/>
      <c r="AE121" s="173"/>
      <c r="AF121" s="172"/>
      <c r="AG121" s="172"/>
      <c r="AH121" s="173"/>
      <c r="AI121" s="173"/>
      <c r="AJ121" s="173"/>
      <c r="AK121" s="173"/>
      <c r="AL121" s="173"/>
      <c r="AM121" s="172"/>
      <c r="AN121" s="172"/>
      <c r="AO121" s="173"/>
      <c r="AP121" s="173"/>
      <c r="AQ121" s="173"/>
      <c r="AR121" s="173"/>
      <c r="AT121" s="174">
        <f t="shared" si="349"/>
        <v>0</v>
      </c>
      <c r="AU121" s="174">
        <f t="shared" si="350"/>
        <v>0</v>
      </c>
      <c r="AV121" s="174">
        <f t="shared" si="351"/>
        <v>0</v>
      </c>
      <c r="AW121" s="174">
        <f t="shared" si="352"/>
        <v>0</v>
      </c>
      <c r="AX121" s="174">
        <f t="shared" si="353"/>
        <v>0</v>
      </c>
      <c r="AY121" s="174">
        <f t="shared" si="354"/>
        <v>0</v>
      </c>
      <c r="AZ121" s="174">
        <f t="shared" si="355"/>
        <v>0</v>
      </c>
      <c r="BA121" s="174">
        <f t="shared" si="356"/>
        <v>0</v>
      </c>
      <c r="BB121" s="174">
        <f t="shared" si="357"/>
        <v>0</v>
      </c>
      <c r="BC121" s="174">
        <f t="shared" si="358"/>
        <v>0</v>
      </c>
      <c r="BD121" s="174">
        <f t="shared" si="359"/>
        <v>0</v>
      </c>
      <c r="BE121" s="174">
        <f t="shared" si="360"/>
        <v>0</v>
      </c>
      <c r="BF121" s="174">
        <f t="shared" si="361"/>
        <v>0</v>
      </c>
      <c r="BG121" s="174">
        <f t="shared" si="362"/>
        <v>0</v>
      </c>
      <c r="BH121" s="174">
        <f t="shared" si="363"/>
        <v>0</v>
      </c>
      <c r="BI121" s="174" t="str">
        <f t="shared" si="447"/>
        <v>0</v>
      </c>
      <c r="BJ121" s="174" t="str">
        <f t="shared" si="448"/>
        <v>0</v>
      </c>
      <c r="BK121" s="174" t="str">
        <f t="shared" si="449"/>
        <v>0</v>
      </c>
      <c r="BL121" s="174" t="str">
        <f t="shared" si="450"/>
        <v>0</v>
      </c>
      <c r="BM121" s="174" t="str">
        <f t="shared" si="451"/>
        <v>0</v>
      </c>
      <c r="BN121" s="174" t="str">
        <f t="shared" si="452"/>
        <v>0</v>
      </c>
      <c r="BO121" s="174" t="str">
        <f t="shared" si="453"/>
        <v>0</v>
      </c>
      <c r="BP121" s="174" t="str">
        <f t="shared" si="454"/>
        <v>0</v>
      </c>
      <c r="BQ121" s="174" t="str">
        <f t="shared" si="455"/>
        <v>0</v>
      </c>
      <c r="BR121" s="174" t="str">
        <f t="shared" si="456"/>
        <v>0</v>
      </c>
      <c r="BS121" s="174" t="str">
        <f t="shared" si="457"/>
        <v>0</v>
      </c>
      <c r="BT121" s="174" t="str">
        <f t="shared" si="458"/>
        <v>0</v>
      </c>
      <c r="BU121" s="174" t="str">
        <f t="shared" si="459"/>
        <v>0</v>
      </c>
      <c r="BV121" s="174" t="str">
        <f t="shared" si="460"/>
        <v>0</v>
      </c>
      <c r="BW121" s="174" t="str">
        <f t="shared" si="461"/>
        <v>0</v>
      </c>
    </row>
    <row r="122" spans="1:77" ht="20.100000000000001" customHeight="1" thickBot="1">
      <c r="A122" s="175"/>
      <c r="B122" s="78" t="s">
        <v>65</v>
      </c>
      <c r="C122" s="78">
        <v>4.1666666666666664E-2</v>
      </c>
      <c r="D122" s="232" t="s">
        <v>337</v>
      </c>
      <c r="E122" s="233"/>
      <c r="F122" s="233"/>
      <c r="G122" s="233"/>
      <c r="H122" s="234"/>
      <c r="I122" s="110"/>
      <c r="J122" s="110"/>
      <c r="K122" s="170"/>
      <c r="L122" s="171"/>
      <c r="N122" s="173"/>
      <c r="O122" s="173"/>
      <c r="P122" s="173"/>
      <c r="Q122" s="173"/>
      <c r="R122" s="172"/>
      <c r="S122" s="172"/>
      <c r="T122" s="173"/>
      <c r="U122" s="173"/>
      <c r="V122" s="173"/>
      <c r="W122" s="173"/>
      <c r="X122" s="173"/>
      <c r="Y122" s="172"/>
      <c r="Z122" s="172"/>
      <c r="AA122" s="173"/>
      <c r="AB122" s="173"/>
      <c r="AC122" s="173"/>
      <c r="AD122" s="173"/>
      <c r="AE122" s="173"/>
      <c r="AF122" s="172"/>
      <c r="AG122" s="172"/>
      <c r="AH122" s="173"/>
      <c r="AI122" s="173"/>
      <c r="AJ122" s="173"/>
      <c r="AK122" s="173"/>
      <c r="AL122" s="173"/>
      <c r="AM122" s="172"/>
      <c r="AN122" s="172"/>
      <c r="AO122" s="173"/>
      <c r="AP122" s="173"/>
      <c r="AQ122" s="173"/>
      <c r="AR122" s="173"/>
      <c r="AT122" s="174">
        <f t="shared" si="349"/>
        <v>0</v>
      </c>
      <c r="AU122" s="174">
        <f t="shared" si="350"/>
        <v>0</v>
      </c>
      <c r="AV122" s="174">
        <f t="shared" si="351"/>
        <v>0</v>
      </c>
      <c r="AW122" s="174">
        <f t="shared" si="352"/>
        <v>0</v>
      </c>
      <c r="AX122" s="174">
        <f t="shared" si="353"/>
        <v>0</v>
      </c>
      <c r="AY122" s="174">
        <f t="shared" si="354"/>
        <v>0</v>
      </c>
      <c r="AZ122" s="174">
        <f t="shared" si="355"/>
        <v>0</v>
      </c>
      <c r="BA122" s="174">
        <f t="shared" si="356"/>
        <v>0</v>
      </c>
      <c r="BB122" s="174">
        <f t="shared" si="357"/>
        <v>0</v>
      </c>
      <c r="BC122" s="174">
        <f t="shared" si="358"/>
        <v>0</v>
      </c>
      <c r="BD122" s="174">
        <f t="shared" si="359"/>
        <v>0</v>
      </c>
      <c r="BE122" s="174">
        <f t="shared" si="360"/>
        <v>0</v>
      </c>
      <c r="BF122" s="174">
        <f t="shared" si="361"/>
        <v>0</v>
      </c>
      <c r="BG122" s="174">
        <f t="shared" si="362"/>
        <v>0</v>
      </c>
      <c r="BH122" s="174">
        <f t="shared" si="363"/>
        <v>0</v>
      </c>
      <c r="BI122" s="174" t="str">
        <f t="shared" si="447"/>
        <v>0</v>
      </c>
      <c r="BJ122" s="174" t="str">
        <f t="shared" si="448"/>
        <v>0</v>
      </c>
      <c r="BK122" s="174" t="str">
        <f t="shared" si="449"/>
        <v>0</v>
      </c>
      <c r="BL122" s="174" t="str">
        <f t="shared" si="450"/>
        <v>0</v>
      </c>
      <c r="BM122" s="174" t="str">
        <f t="shared" si="451"/>
        <v>0</v>
      </c>
      <c r="BN122" s="174" t="str">
        <f t="shared" si="452"/>
        <v>0</v>
      </c>
      <c r="BO122" s="174" t="str">
        <f t="shared" si="453"/>
        <v>0</v>
      </c>
      <c r="BP122" s="174" t="str">
        <f t="shared" si="454"/>
        <v>0</v>
      </c>
      <c r="BQ122" s="174" t="str">
        <f t="shared" si="455"/>
        <v>0</v>
      </c>
      <c r="BR122" s="174" t="str">
        <f t="shared" si="456"/>
        <v>0</v>
      </c>
      <c r="BS122" s="174" t="str">
        <f t="shared" si="457"/>
        <v>0</v>
      </c>
      <c r="BT122" s="174" t="str">
        <f t="shared" si="458"/>
        <v>0</v>
      </c>
      <c r="BU122" s="174" t="str">
        <f t="shared" si="459"/>
        <v>0</v>
      </c>
      <c r="BV122" s="174" t="str">
        <f t="shared" si="460"/>
        <v>0</v>
      </c>
      <c r="BW122" s="174" t="str">
        <f t="shared" si="461"/>
        <v>0</v>
      </c>
      <c r="BY122" s="177"/>
    </row>
    <row r="123" spans="1:77" ht="18" thickBot="1">
      <c r="A123" s="175"/>
      <c r="B123" s="79" t="s">
        <v>66</v>
      </c>
      <c r="C123" s="79">
        <v>5.2083333333333336E-2</v>
      </c>
      <c r="D123" s="82" t="s">
        <v>413</v>
      </c>
      <c r="E123" s="82" t="s">
        <v>414</v>
      </c>
      <c r="F123" s="82" t="s">
        <v>415</v>
      </c>
      <c r="G123" s="82" t="s">
        <v>416</v>
      </c>
      <c r="H123" s="82" t="s">
        <v>417</v>
      </c>
      <c r="I123" s="112">
        <v>90</v>
      </c>
      <c r="J123" s="112">
        <f>$I123*'Campaign Total'!$F$44</f>
        <v>81</v>
      </c>
      <c r="K123" s="170">
        <f t="shared" si="364"/>
        <v>0</v>
      </c>
      <c r="L123" s="171">
        <f t="shared" si="365"/>
        <v>0</v>
      </c>
      <c r="N123" s="176"/>
      <c r="O123" s="176"/>
      <c r="P123" s="176"/>
      <c r="Q123" s="176"/>
      <c r="R123" s="172"/>
      <c r="S123" s="172"/>
      <c r="T123" s="176"/>
      <c r="U123" s="176"/>
      <c r="V123" s="176"/>
      <c r="W123" s="176"/>
      <c r="X123" s="176"/>
      <c r="Y123" s="172"/>
      <c r="Z123" s="172"/>
      <c r="AA123" s="176"/>
      <c r="AB123" s="176"/>
      <c r="AC123" s="176"/>
      <c r="AD123" s="176"/>
      <c r="AE123" s="176"/>
      <c r="AF123" s="172"/>
      <c r="AG123" s="172"/>
      <c r="AH123" s="176"/>
      <c r="AI123" s="176"/>
      <c r="AJ123" s="176"/>
      <c r="AK123" s="176"/>
      <c r="AL123" s="176"/>
      <c r="AM123" s="172"/>
      <c r="AN123" s="172"/>
      <c r="AO123" s="176"/>
      <c r="AP123" s="176"/>
      <c r="AQ123" s="176"/>
      <c r="AR123" s="176"/>
      <c r="AT123" s="174">
        <f t="shared" si="349"/>
        <v>0</v>
      </c>
      <c r="AU123" s="174">
        <f t="shared" si="350"/>
        <v>0</v>
      </c>
      <c r="AV123" s="174">
        <f t="shared" si="351"/>
        <v>0</v>
      </c>
      <c r="AW123" s="174">
        <f t="shared" si="352"/>
        <v>0</v>
      </c>
      <c r="AX123" s="174">
        <f t="shared" si="353"/>
        <v>0</v>
      </c>
      <c r="AY123" s="174">
        <f t="shared" si="354"/>
        <v>0</v>
      </c>
      <c r="AZ123" s="174">
        <f t="shared" si="355"/>
        <v>0</v>
      </c>
      <c r="BA123" s="174">
        <f t="shared" si="356"/>
        <v>0</v>
      </c>
      <c r="BB123" s="174">
        <f t="shared" si="357"/>
        <v>0</v>
      </c>
      <c r="BC123" s="174">
        <f t="shared" si="358"/>
        <v>0</v>
      </c>
      <c r="BD123" s="174">
        <f t="shared" si="359"/>
        <v>0</v>
      </c>
      <c r="BE123" s="174">
        <f t="shared" si="360"/>
        <v>0</v>
      </c>
      <c r="BF123" s="174">
        <f t="shared" si="361"/>
        <v>0</v>
      </c>
      <c r="BG123" s="174">
        <f t="shared" si="362"/>
        <v>0</v>
      </c>
      <c r="BH123" s="174">
        <f t="shared" si="363"/>
        <v>0</v>
      </c>
      <c r="BI123" s="174" t="str">
        <f t="shared" si="366"/>
        <v>0</v>
      </c>
      <c r="BJ123" s="174" t="str">
        <f t="shared" si="367"/>
        <v>0</v>
      </c>
      <c r="BK123" s="174" t="str">
        <f t="shared" si="368"/>
        <v>0</v>
      </c>
      <c r="BL123" s="174" t="str">
        <f t="shared" si="369"/>
        <v>0</v>
      </c>
      <c r="BM123" s="174" t="str">
        <f t="shared" si="370"/>
        <v>0</v>
      </c>
      <c r="BN123" s="174" t="str">
        <f t="shared" si="371"/>
        <v>0</v>
      </c>
      <c r="BO123" s="174" t="str">
        <f t="shared" si="372"/>
        <v>0</v>
      </c>
      <c r="BP123" s="174" t="str">
        <f t="shared" si="373"/>
        <v>0</v>
      </c>
      <c r="BQ123" s="174" t="str">
        <f t="shared" si="374"/>
        <v>0</v>
      </c>
      <c r="BR123" s="174" t="str">
        <f t="shared" si="375"/>
        <v>0</v>
      </c>
      <c r="BS123" s="174" t="str">
        <f t="shared" si="376"/>
        <v>0</v>
      </c>
      <c r="BT123" s="174" t="str">
        <f t="shared" si="377"/>
        <v>0</v>
      </c>
      <c r="BU123" s="174" t="str">
        <f t="shared" si="378"/>
        <v>0</v>
      </c>
      <c r="BV123" s="174" t="str">
        <f t="shared" si="379"/>
        <v>0</v>
      </c>
      <c r="BW123" s="174" t="str">
        <f t="shared" si="380"/>
        <v>0</v>
      </c>
      <c r="BY123" s="177"/>
    </row>
    <row r="124" spans="1:77" ht="19.5" customHeight="1" thickBot="1">
      <c r="A124" s="175"/>
      <c r="B124" s="78" t="s">
        <v>65</v>
      </c>
      <c r="C124" s="78">
        <v>5.5555555555555552E-2</v>
      </c>
      <c r="D124" s="232" t="s">
        <v>337</v>
      </c>
      <c r="E124" s="233"/>
      <c r="F124" s="233"/>
      <c r="G124" s="233"/>
      <c r="H124" s="234"/>
      <c r="I124" s="110"/>
      <c r="J124" s="110"/>
      <c r="K124" s="170"/>
      <c r="L124" s="171"/>
      <c r="N124" s="173"/>
      <c r="O124" s="173"/>
      <c r="P124" s="173"/>
      <c r="Q124" s="173"/>
      <c r="R124" s="172"/>
      <c r="S124" s="172"/>
      <c r="T124" s="173"/>
      <c r="U124" s="173"/>
      <c r="V124" s="173"/>
      <c r="W124" s="173"/>
      <c r="X124" s="173"/>
      <c r="Y124" s="172"/>
      <c r="Z124" s="172"/>
      <c r="AA124" s="173"/>
      <c r="AB124" s="173"/>
      <c r="AC124" s="173"/>
      <c r="AD124" s="173"/>
      <c r="AE124" s="173"/>
      <c r="AF124" s="172"/>
      <c r="AG124" s="172"/>
      <c r="AH124" s="173"/>
      <c r="AI124" s="173"/>
      <c r="AJ124" s="173"/>
      <c r="AK124" s="173"/>
      <c r="AL124" s="173"/>
      <c r="AM124" s="172"/>
      <c r="AN124" s="172"/>
      <c r="AO124" s="173"/>
      <c r="AP124" s="173"/>
      <c r="AQ124" s="173"/>
      <c r="AR124" s="173"/>
      <c r="AT124" s="174">
        <f t="shared" si="349"/>
        <v>0</v>
      </c>
      <c r="AU124" s="174">
        <f t="shared" si="350"/>
        <v>0</v>
      </c>
      <c r="AV124" s="174">
        <f t="shared" si="351"/>
        <v>0</v>
      </c>
      <c r="AW124" s="174">
        <f t="shared" si="352"/>
        <v>0</v>
      </c>
      <c r="AX124" s="174">
        <f t="shared" si="353"/>
        <v>0</v>
      </c>
      <c r="AY124" s="174">
        <f t="shared" si="354"/>
        <v>0</v>
      </c>
      <c r="AZ124" s="174">
        <f t="shared" si="355"/>
        <v>0</v>
      </c>
      <c r="BA124" s="174">
        <f t="shared" si="356"/>
        <v>0</v>
      </c>
      <c r="BB124" s="174">
        <f t="shared" si="357"/>
        <v>0</v>
      </c>
      <c r="BC124" s="174">
        <f t="shared" si="358"/>
        <v>0</v>
      </c>
      <c r="BD124" s="174">
        <f t="shared" si="359"/>
        <v>0</v>
      </c>
      <c r="BE124" s="174">
        <f t="shared" si="360"/>
        <v>0</v>
      </c>
      <c r="BF124" s="174">
        <f t="shared" si="361"/>
        <v>0</v>
      </c>
      <c r="BG124" s="174">
        <f t="shared" si="362"/>
        <v>0</v>
      </c>
      <c r="BH124" s="174">
        <f t="shared" si="363"/>
        <v>0</v>
      </c>
      <c r="BI124" s="174" t="str">
        <f t="shared" si="366"/>
        <v>0</v>
      </c>
      <c r="BJ124" s="174" t="str">
        <f t="shared" si="367"/>
        <v>0</v>
      </c>
      <c r="BK124" s="174" t="str">
        <f t="shared" si="368"/>
        <v>0</v>
      </c>
      <c r="BL124" s="174" t="str">
        <f t="shared" si="369"/>
        <v>0</v>
      </c>
      <c r="BM124" s="174" t="str">
        <f t="shared" si="370"/>
        <v>0</v>
      </c>
      <c r="BN124" s="174" t="str">
        <f t="shared" si="371"/>
        <v>0</v>
      </c>
      <c r="BO124" s="174" t="str">
        <f t="shared" si="372"/>
        <v>0</v>
      </c>
      <c r="BP124" s="174" t="str">
        <f t="shared" si="373"/>
        <v>0</v>
      </c>
      <c r="BQ124" s="174" t="str">
        <f t="shared" si="374"/>
        <v>0</v>
      </c>
      <c r="BR124" s="174" t="str">
        <f t="shared" si="375"/>
        <v>0</v>
      </c>
      <c r="BS124" s="174" t="str">
        <f t="shared" si="376"/>
        <v>0</v>
      </c>
      <c r="BT124" s="174" t="str">
        <f t="shared" si="377"/>
        <v>0</v>
      </c>
      <c r="BU124" s="174" t="str">
        <f t="shared" si="378"/>
        <v>0</v>
      </c>
      <c r="BV124" s="174" t="str">
        <f t="shared" si="379"/>
        <v>0</v>
      </c>
      <c r="BW124" s="174" t="str">
        <f t="shared" si="380"/>
        <v>0</v>
      </c>
      <c r="BY124" s="177"/>
    </row>
    <row r="125" spans="1:77" ht="18" thickBot="1">
      <c r="A125" s="175"/>
      <c r="B125" s="79" t="s">
        <v>66</v>
      </c>
      <c r="C125" s="79">
        <v>6.9444444444444448E-2</v>
      </c>
      <c r="D125" s="82" t="s">
        <v>443</v>
      </c>
      <c r="E125" s="82" t="s">
        <v>444</v>
      </c>
      <c r="F125" s="82" t="s">
        <v>445</v>
      </c>
      <c r="G125" s="82" t="s">
        <v>446</v>
      </c>
      <c r="H125" s="82" t="s">
        <v>447</v>
      </c>
      <c r="I125" s="112">
        <v>80</v>
      </c>
      <c r="J125" s="112">
        <f>$I125*'Campaign Total'!$F$44</f>
        <v>72</v>
      </c>
      <c r="K125" s="170">
        <f t="shared" ref="K125" si="477">SUM(AT125:BH125)</f>
        <v>0</v>
      </c>
      <c r="L125" s="171">
        <f t="shared" ref="L125" si="478">SUM(BI125:BW125)</f>
        <v>0</v>
      </c>
      <c r="N125" s="176"/>
      <c r="O125" s="176"/>
      <c r="P125" s="176"/>
      <c r="Q125" s="176"/>
      <c r="R125" s="172"/>
      <c r="S125" s="172"/>
      <c r="T125" s="176"/>
      <c r="U125" s="176"/>
      <c r="V125" s="176"/>
      <c r="W125" s="176"/>
      <c r="X125" s="176"/>
      <c r="Y125" s="172"/>
      <c r="Z125" s="172"/>
      <c r="AA125" s="176"/>
      <c r="AB125" s="176"/>
      <c r="AC125" s="176"/>
      <c r="AD125" s="176"/>
      <c r="AE125" s="176"/>
      <c r="AF125" s="172"/>
      <c r="AG125" s="172"/>
      <c r="AH125" s="176"/>
      <c r="AI125" s="176"/>
      <c r="AJ125" s="176"/>
      <c r="AK125" s="176"/>
      <c r="AL125" s="176"/>
      <c r="AM125" s="172"/>
      <c r="AN125" s="172"/>
      <c r="AO125" s="176"/>
      <c r="AP125" s="176"/>
      <c r="AQ125" s="176"/>
      <c r="AR125" s="176"/>
      <c r="AT125" s="174">
        <f t="shared" si="349"/>
        <v>0</v>
      </c>
      <c r="AU125" s="174">
        <f t="shared" si="350"/>
        <v>0</v>
      </c>
      <c r="AV125" s="174">
        <f t="shared" si="351"/>
        <v>0</v>
      </c>
      <c r="AW125" s="174">
        <f t="shared" si="352"/>
        <v>0</v>
      </c>
      <c r="AX125" s="174">
        <f t="shared" si="353"/>
        <v>0</v>
      </c>
      <c r="AY125" s="174">
        <f t="shared" si="354"/>
        <v>0</v>
      </c>
      <c r="AZ125" s="174">
        <f t="shared" si="355"/>
        <v>0</v>
      </c>
      <c r="BA125" s="174">
        <f t="shared" si="356"/>
        <v>0</v>
      </c>
      <c r="BB125" s="174">
        <f t="shared" si="357"/>
        <v>0</v>
      </c>
      <c r="BC125" s="174">
        <f t="shared" si="358"/>
        <v>0</v>
      </c>
      <c r="BD125" s="174">
        <f t="shared" si="359"/>
        <v>0</v>
      </c>
      <c r="BE125" s="174">
        <f t="shared" si="360"/>
        <v>0</v>
      </c>
      <c r="BF125" s="174">
        <f t="shared" si="361"/>
        <v>0</v>
      </c>
      <c r="BG125" s="174">
        <f t="shared" si="362"/>
        <v>0</v>
      </c>
      <c r="BH125" s="174">
        <f t="shared" si="363"/>
        <v>0</v>
      </c>
      <c r="BI125" s="174" t="str">
        <f t="shared" ref="BI125:BI126" si="479">IF(AT125&gt;0,($J125*AT125*$F$14),"0")</f>
        <v>0</v>
      </c>
      <c r="BJ125" s="174" t="str">
        <f t="shared" ref="BJ125:BJ126" si="480">IF(AU125&gt;0,($J125*AU125*$F$15),"0")</f>
        <v>0</v>
      </c>
      <c r="BK125" s="174" t="str">
        <f t="shared" ref="BK125:BK126" si="481">IF(AV125&gt;0,($J125*AV125*$F$16),"0")</f>
        <v>0</v>
      </c>
      <c r="BL125" s="174" t="str">
        <f t="shared" ref="BL125:BL126" si="482">IF(AW125&gt;0,($J125*AW125*$F$17),"0")</f>
        <v>0</v>
      </c>
      <c r="BM125" s="174" t="str">
        <f t="shared" ref="BM125:BM126" si="483">IF(AX125&gt;0,($J125*AX125*$F$17),"0")</f>
        <v>0</v>
      </c>
      <c r="BN125" s="174" t="str">
        <f t="shared" ref="BN125:BN126" si="484">IF(AY125&gt;0,($J125*AY125*$F$19),"0")</f>
        <v>0</v>
      </c>
      <c r="BO125" s="174" t="str">
        <f t="shared" ref="BO125:BO126" si="485">IF(AZ125&gt;0,($J125*AZ125*$F$20),"0")</f>
        <v>0</v>
      </c>
      <c r="BP125" s="174" t="str">
        <f t="shared" ref="BP125:BP126" si="486">IF(BA125&gt;0,($J125*BA125*$F$21),"0")</f>
        <v>0</v>
      </c>
      <c r="BQ125" s="174" t="str">
        <f t="shared" ref="BQ125:BQ126" si="487">IF(BB125&gt;0,($J125*BB125*$F$22),"0")</f>
        <v>0</v>
      </c>
      <c r="BR125" s="174" t="str">
        <f t="shared" ref="BR125:BR126" si="488">IF(BC125&gt;0,($J125*BC125*$F$23),"0")</f>
        <v>0</v>
      </c>
      <c r="BS125" s="174" t="str">
        <f t="shared" ref="BS125:BS126" si="489">IF(BD125&gt;0,($J125*BD125*$F$24),"0")</f>
        <v>0</v>
      </c>
      <c r="BT125" s="174" t="str">
        <f t="shared" ref="BT125:BT126" si="490">IF(BE125&gt;0,($J125*BE125*$F$25),"0")</f>
        <v>0</v>
      </c>
      <c r="BU125" s="174" t="str">
        <f t="shared" ref="BU125:BU126" si="491">IF(BF125&gt;0,($J125*BF125*$F$26),"0")</f>
        <v>0</v>
      </c>
      <c r="BV125" s="174" t="str">
        <f t="shared" ref="BV125:BV126" si="492">IF(BG125&gt;0,($J125*BG125*$F$27),"0")</f>
        <v>0</v>
      </c>
      <c r="BW125" s="174" t="str">
        <f t="shared" ref="BW125:BW126" si="493">IF(BH125&gt;0,($J125*BH125*$F$28),"0")</f>
        <v>0</v>
      </c>
      <c r="BY125" s="177"/>
    </row>
    <row r="126" spans="1:77" ht="20.100000000000001" customHeight="1" thickBot="1">
      <c r="A126" s="175"/>
      <c r="B126" s="78" t="s">
        <v>65</v>
      </c>
      <c r="C126" s="78">
        <v>7.2916666666666671E-2</v>
      </c>
      <c r="D126" s="232" t="s">
        <v>337</v>
      </c>
      <c r="E126" s="233"/>
      <c r="F126" s="233"/>
      <c r="G126" s="233"/>
      <c r="H126" s="234"/>
      <c r="I126" s="110"/>
      <c r="J126" s="110"/>
      <c r="K126" s="170"/>
      <c r="L126" s="171"/>
      <c r="N126" s="173"/>
      <c r="O126" s="173"/>
      <c r="P126" s="173"/>
      <c r="Q126" s="173"/>
      <c r="R126" s="172"/>
      <c r="S126" s="172"/>
      <c r="T126" s="173"/>
      <c r="U126" s="173"/>
      <c r="V126" s="173"/>
      <c r="W126" s="173"/>
      <c r="X126" s="173"/>
      <c r="Y126" s="172"/>
      <c r="Z126" s="172"/>
      <c r="AA126" s="173"/>
      <c r="AB126" s="173"/>
      <c r="AC126" s="173"/>
      <c r="AD126" s="173"/>
      <c r="AE126" s="173"/>
      <c r="AF126" s="172"/>
      <c r="AG126" s="172"/>
      <c r="AH126" s="173"/>
      <c r="AI126" s="173"/>
      <c r="AJ126" s="173"/>
      <c r="AK126" s="173"/>
      <c r="AL126" s="173"/>
      <c r="AM126" s="172"/>
      <c r="AN126" s="172"/>
      <c r="AO126" s="173"/>
      <c r="AP126" s="173"/>
      <c r="AQ126" s="173"/>
      <c r="AR126" s="173"/>
      <c r="AT126" s="174">
        <f t="shared" si="349"/>
        <v>0</v>
      </c>
      <c r="AU126" s="174">
        <f t="shared" si="350"/>
        <v>0</v>
      </c>
      <c r="AV126" s="174">
        <f t="shared" si="351"/>
        <v>0</v>
      </c>
      <c r="AW126" s="174">
        <f t="shared" si="352"/>
        <v>0</v>
      </c>
      <c r="AX126" s="174">
        <f t="shared" si="353"/>
        <v>0</v>
      </c>
      <c r="AY126" s="174">
        <f t="shared" si="354"/>
        <v>0</v>
      </c>
      <c r="AZ126" s="174">
        <f t="shared" si="355"/>
        <v>0</v>
      </c>
      <c r="BA126" s="174">
        <f t="shared" si="356"/>
        <v>0</v>
      </c>
      <c r="BB126" s="174">
        <f t="shared" si="357"/>
        <v>0</v>
      </c>
      <c r="BC126" s="174">
        <f t="shared" si="358"/>
        <v>0</v>
      </c>
      <c r="BD126" s="174">
        <f t="shared" si="359"/>
        <v>0</v>
      </c>
      <c r="BE126" s="174">
        <f t="shared" si="360"/>
        <v>0</v>
      </c>
      <c r="BF126" s="174">
        <f t="shared" si="361"/>
        <v>0</v>
      </c>
      <c r="BG126" s="174">
        <f t="shared" si="362"/>
        <v>0</v>
      </c>
      <c r="BH126" s="174">
        <f t="shared" si="363"/>
        <v>0</v>
      </c>
      <c r="BI126" s="174" t="str">
        <f t="shared" si="479"/>
        <v>0</v>
      </c>
      <c r="BJ126" s="174" t="str">
        <f t="shared" si="480"/>
        <v>0</v>
      </c>
      <c r="BK126" s="174" t="str">
        <f t="shared" si="481"/>
        <v>0</v>
      </c>
      <c r="BL126" s="174" t="str">
        <f t="shared" si="482"/>
        <v>0</v>
      </c>
      <c r="BM126" s="174" t="str">
        <f t="shared" si="483"/>
        <v>0</v>
      </c>
      <c r="BN126" s="174" t="str">
        <f t="shared" si="484"/>
        <v>0</v>
      </c>
      <c r="BO126" s="174" t="str">
        <f t="shared" si="485"/>
        <v>0</v>
      </c>
      <c r="BP126" s="174" t="str">
        <f t="shared" si="486"/>
        <v>0</v>
      </c>
      <c r="BQ126" s="174" t="str">
        <f t="shared" si="487"/>
        <v>0</v>
      </c>
      <c r="BR126" s="174" t="str">
        <f t="shared" si="488"/>
        <v>0</v>
      </c>
      <c r="BS126" s="174" t="str">
        <f t="shared" si="489"/>
        <v>0</v>
      </c>
      <c r="BT126" s="174" t="str">
        <f t="shared" si="490"/>
        <v>0</v>
      </c>
      <c r="BU126" s="174" t="str">
        <f t="shared" si="491"/>
        <v>0</v>
      </c>
      <c r="BV126" s="174" t="str">
        <f t="shared" si="492"/>
        <v>0</v>
      </c>
      <c r="BW126" s="174" t="str">
        <f t="shared" si="493"/>
        <v>0</v>
      </c>
      <c r="BY126" s="177"/>
    </row>
    <row r="127" spans="1:77" ht="19.5" customHeight="1" thickBot="1">
      <c r="A127" s="175"/>
      <c r="B127" s="78" t="s">
        <v>65</v>
      </c>
      <c r="C127" s="78">
        <v>0.125</v>
      </c>
      <c r="D127" s="232" t="s">
        <v>300</v>
      </c>
      <c r="E127" s="233"/>
      <c r="F127" s="233"/>
      <c r="G127" s="233"/>
      <c r="H127" s="234"/>
      <c r="I127" s="110"/>
      <c r="J127" s="110"/>
      <c r="K127" s="170"/>
      <c r="L127" s="171"/>
      <c r="N127" s="173"/>
      <c r="O127" s="173"/>
      <c r="P127" s="173"/>
      <c r="Q127" s="173"/>
      <c r="R127" s="172"/>
      <c r="S127" s="172"/>
      <c r="T127" s="173"/>
      <c r="U127" s="173"/>
      <c r="V127" s="173"/>
      <c r="W127" s="173"/>
      <c r="X127" s="173"/>
      <c r="Y127" s="172"/>
      <c r="Z127" s="172"/>
      <c r="AA127" s="173"/>
      <c r="AB127" s="173"/>
      <c r="AC127" s="173"/>
      <c r="AD127" s="173"/>
      <c r="AE127" s="173"/>
      <c r="AF127" s="172"/>
      <c r="AG127" s="172"/>
      <c r="AH127" s="173"/>
      <c r="AI127" s="173"/>
      <c r="AJ127" s="173"/>
      <c r="AK127" s="173"/>
      <c r="AL127" s="173"/>
      <c r="AM127" s="172"/>
      <c r="AN127" s="172"/>
      <c r="AO127" s="173"/>
      <c r="AP127" s="173"/>
      <c r="AQ127" s="173"/>
      <c r="AR127" s="173"/>
      <c r="AT127" s="174">
        <f t="shared" si="349"/>
        <v>0</v>
      </c>
      <c r="AU127" s="174">
        <f t="shared" si="350"/>
        <v>0</v>
      </c>
      <c r="AV127" s="174">
        <f t="shared" si="351"/>
        <v>0</v>
      </c>
      <c r="AW127" s="174">
        <f t="shared" si="352"/>
        <v>0</v>
      </c>
      <c r="AX127" s="174">
        <f t="shared" si="353"/>
        <v>0</v>
      </c>
      <c r="AY127" s="174">
        <f t="shared" si="354"/>
        <v>0</v>
      </c>
      <c r="AZ127" s="174">
        <f t="shared" si="355"/>
        <v>0</v>
      </c>
      <c r="BA127" s="174">
        <f t="shared" si="356"/>
        <v>0</v>
      </c>
      <c r="BB127" s="174">
        <f t="shared" si="357"/>
        <v>0</v>
      </c>
      <c r="BC127" s="174">
        <f t="shared" si="358"/>
        <v>0</v>
      </c>
      <c r="BD127" s="174">
        <f t="shared" si="359"/>
        <v>0</v>
      </c>
      <c r="BE127" s="174">
        <f t="shared" si="360"/>
        <v>0</v>
      </c>
      <c r="BF127" s="174">
        <f t="shared" si="361"/>
        <v>0</v>
      </c>
      <c r="BG127" s="174">
        <f t="shared" si="362"/>
        <v>0</v>
      </c>
      <c r="BH127" s="174">
        <f t="shared" si="363"/>
        <v>0</v>
      </c>
      <c r="BI127" s="174" t="str">
        <f t="shared" ref="BI127" si="494">IF(AT127&gt;0,($J127*AT127*$F$14),"0")</f>
        <v>0</v>
      </c>
      <c r="BJ127" s="174" t="str">
        <f t="shared" ref="BJ127" si="495">IF(AU127&gt;0,($J127*AU127*$F$15),"0")</f>
        <v>0</v>
      </c>
      <c r="BK127" s="174" t="str">
        <f t="shared" ref="BK127" si="496">IF(AV127&gt;0,($J127*AV127*$F$16),"0")</f>
        <v>0</v>
      </c>
      <c r="BL127" s="174" t="str">
        <f t="shared" ref="BL127" si="497">IF(AW127&gt;0,($J127*AW127*$F$17),"0")</f>
        <v>0</v>
      </c>
      <c r="BM127" s="174" t="str">
        <f t="shared" ref="BM127" si="498">IF(AX127&gt;0,($J127*AX127*$F$17),"0")</f>
        <v>0</v>
      </c>
      <c r="BN127" s="174" t="str">
        <f t="shared" ref="BN127" si="499">IF(AY127&gt;0,($J127*AY127*$F$19),"0")</f>
        <v>0</v>
      </c>
      <c r="BO127" s="174" t="str">
        <f t="shared" ref="BO127" si="500">IF(AZ127&gt;0,($J127*AZ127*$F$20),"0")</f>
        <v>0</v>
      </c>
      <c r="BP127" s="174" t="str">
        <f t="shared" ref="BP127" si="501">IF(BA127&gt;0,($J127*BA127*$F$21),"0")</f>
        <v>0</v>
      </c>
      <c r="BQ127" s="174" t="str">
        <f t="shared" ref="BQ127" si="502">IF(BB127&gt;0,($J127*BB127*$F$22),"0")</f>
        <v>0</v>
      </c>
      <c r="BR127" s="174" t="str">
        <f t="shared" ref="BR127" si="503">IF(BC127&gt;0,($J127*BC127*$F$23),"0")</f>
        <v>0</v>
      </c>
      <c r="BS127" s="174" t="str">
        <f t="shared" ref="BS127" si="504">IF(BD127&gt;0,($J127*BD127*$F$24),"0")</f>
        <v>0</v>
      </c>
      <c r="BT127" s="174" t="str">
        <f t="shared" ref="BT127" si="505">IF(BE127&gt;0,($J127*BE127*$F$25),"0")</f>
        <v>0</v>
      </c>
      <c r="BU127" s="174" t="str">
        <f t="shared" ref="BU127" si="506">IF(BF127&gt;0,($J127*BF127*$F$26),"0")</f>
        <v>0</v>
      </c>
      <c r="BV127" s="174" t="str">
        <f t="shared" ref="BV127" si="507">IF(BG127&gt;0,($J127*BG127*$F$27),"0")</f>
        <v>0</v>
      </c>
      <c r="BW127" s="174" t="str">
        <f t="shared" ref="BW127" si="508">IF(BH127&gt;0,($J127*BH127*$F$28),"0")</f>
        <v>0</v>
      </c>
    </row>
    <row r="128" spans="1:77" ht="18.600000000000001" thickBot="1">
      <c r="A128" s="134"/>
      <c r="I128" s="178"/>
      <c r="J128" s="178"/>
      <c r="K128" s="190">
        <f>SUM(K37:K127)</f>
        <v>0</v>
      </c>
      <c r="L128" s="191">
        <f>SUM(L37:L127)</f>
        <v>0</v>
      </c>
      <c r="M128" s="192"/>
      <c r="N128" s="193">
        <f t="shared" ref="N128:S128" si="509">COUNTA(N37:N127)</f>
        <v>0</v>
      </c>
      <c r="O128" s="193">
        <f t="shared" si="509"/>
        <v>0</v>
      </c>
      <c r="P128" s="193">
        <f t="shared" si="509"/>
        <v>0</v>
      </c>
      <c r="Q128" s="193">
        <f t="shared" si="509"/>
        <v>0</v>
      </c>
      <c r="R128" s="193">
        <f t="shared" si="509"/>
        <v>0</v>
      </c>
      <c r="S128" s="193">
        <f t="shared" si="509"/>
        <v>0</v>
      </c>
      <c r="T128" s="193">
        <f t="shared" ref="T128" si="510">COUNTA(T37:T127)</f>
        <v>0</v>
      </c>
      <c r="U128" s="193">
        <f t="shared" ref="U128" si="511">COUNTA(U37:U127)</f>
        <v>0</v>
      </c>
      <c r="V128" s="193">
        <f t="shared" ref="V128" si="512">COUNTA(V37:V127)</f>
        <v>0</v>
      </c>
      <c r="W128" s="193">
        <f t="shared" ref="W128" si="513">COUNTA(W37:W127)</f>
        <v>0</v>
      </c>
      <c r="X128" s="193">
        <f t="shared" ref="X128" si="514">COUNTA(X37:X127)</f>
        <v>0</v>
      </c>
      <c r="Y128" s="193">
        <f t="shared" ref="Y128" si="515">COUNTA(Y37:Y127)</f>
        <v>0</v>
      </c>
      <c r="Z128" s="193">
        <f t="shared" ref="Z128:AN128" si="516">COUNTA(Z37:Z127)</f>
        <v>0</v>
      </c>
      <c r="AA128" s="193">
        <f t="shared" si="516"/>
        <v>0</v>
      </c>
      <c r="AB128" s="193">
        <f t="shared" si="516"/>
        <v>0</v>
      </c>
      <c r="AC128" s="193">
        <f t="shared" si="516"/>
        <v>0</v>
      </c>
      <c r="AD128" s="193">
        <f t="shared" si="516"/>
        <v>0</v>
      </c>
      <c r="AE128" s="193">
        <f t="shared" si="516"/>
        <v>0</v>
      </c>
      <c r="AF128" s="193">
        <f t="shared" si="516"/>
        <v>0</v>
      </c>
      <c r="AG128" s="193">
        <f t="shared" si="516"/>
        <v>0</v>
      </c>
      <c r="AH128" s="193">
        <f t="shared" si="516"/>
        <v>0</v>
      </c>
      <c r="AI128" s="193">
        <f t="shared" si="516"/>
        <v>0</v>
      </c>
      <c r="AJ128" s="193">
        <f t="shared" si="516"/>
        <v>0</v>
      </c>
      <c r="AK128" s="193">
        <f t="shared" si="516"/>
        <v>0</v>
      </c>
      <c r="AL128" s="193">
        <f t="shared" si="516"/>
        <v>0</v>
      </c>
      <c r="AM128" s="193">
        <f t="shared" si="516"/>
        <v>0</v>
      </c>
      <c r="AN128" s="193">
        <f t="shared" si="516"/>
        <v>0</v>
      </c>
      <c r="AO128" s="193">
        <f t="shared" ref="AO128:AR128" si="517">COUNTA(AO37:AO127)</f>
        <v>0</v>
      </c>
      <c r="AP128" s="193">
        <f t="shared" si="517"/>
        <v>0</v>
      </c>
      <c r="AQ128" s="193">
        <f t="shared" si="517"/>
        <v>0</v>
      </c>
      <c r="AR128" s="193">
        <f t="shared" si="517"/>
        <v>0</v>
      </c>
      <c r="AS128" s="135"/>
      <c r="AT128" s="179">
        <f t="shared" ref="AT128:BW128" si="518">SUM(AT37:AT127)</f>
        <v>0</v>
      </c>
      <c r="AU128" s="179">
        <f t="shared" si="518"/>
        <v>0</v>
      </c>
      <c r="AV128" s="179">
        <f t="shared" si="518"/>
        <v>0</v>
      </c>
      <c r="AW128" s="179">
        <f t="shared" si="518"/>
        <v>0</v>
      </c>
      <c r="AX128" s="179">
        <f t="shared" si="518"/>
        <v>0</v>
      </c>
      <c r="AY128" s="179">
        <f t="shared" si="518"/>
        <v>0</v>
      </c>
      <c r="AZ128" s="179">
        <f t="shared" si="518"/>
        <v>0</v>
      </c>
      <c r="BA128" s="179">
        <f t="shared" si="518"/>
        <v>0</v>
      </c>
      <c r="BB128" s="179">
        <f t="shared" si="518"/>
        <v>0</v>
      </c>
      <c r="BC128" s="179">
        <f t="shared" si="518"/>
        <v>0</v>
      </c>
      <c r="BD128" s="179">
        <f t="shared" si="518"/>
        <v>0</v>
      </c>
      <c r="BE128" s="179">
        <f t="shared" si="518"/>
        <v>0</v>
      </c>
      <c r="BF128" s="179">
        <f t="shared" si="518"/>
        <v>0</v>
      </c>
      <c r="BG128" s="179">
        <f t="shared" si="518"/>
        <v>0</v>
      </c>
      <c r="BH128" s="179">
        <f t="shared" si="518"/>
        <v>0</v>
      </c>
      <c r="BI128" s="179">
        <f t="shared" si="518"/>
        <v>0</v>
      </c>
      <c r="BJ128" s="179">
        <f t="shared" si="518"/>
        <v>0</v>
      </c>
      <c r="BK128" s="179">
        <f t="shared" si="518"/>
        <v>0</v>
      </c>
      <c r="BL128" s="179">
        <f t="shared" si="518"/>
        <v>0</v>
      </c>
      <c r="BM128" s="179">
        <f t="shared" si="518"/>
        <v>0</v>
      </c>
      <c r="BN128" s="179">
        <f t="shared" si="518"/>
        <v>0</v>
      </c>
      <c r="BO128" s="179">
        <f t="shared" si="518"/>
        <v>0</v>
      </c>
      <c r="BP128" s="179">
        <f t="shared" si="518"/>
        <v>0</v>
      </c>
      <c r="BQ128" s="179">
        <f t="shared" si="518"/>
        <v>0</v>
      </c>
      <c r="BR128" s="179">
        <f t="shared" si="518"/>
        <v>0</v>
      </c>
      <c r="BS128" s="179">
        <f t="shared" si="518"/>
        <v>0</v>
      </c>
      <c r="BT128" s="179">
        <f t="shared" si="518"/>
        <v>0</v>
      </c>
      <c r="BU128" s="179">
        <f t="shared" si="518"/>
        <v>0</v>
      </c>
      <c r="BV128" s="179">
        <f t="shared" si="518"/>
        <v>0</v>
      </c>
      <c r="BW128" s="179">
        <f t="shared" si="518"/>
        <v>0</v>
      </c>
    </row>
    <row r="129" spans="2:12" ht="18.600000000000001" thickBot="1">
      <c r="B129" s="134"/>
      <c r="I129" s="180"/>
      <c r="J129" s="180"/>
    </row>
    <row r="130" spans="2:12" ht="18" thickBot="1">
      <c r="K130" s="181"/>
      <c r="L130" s="182"/>
    </row>
    <row r="131" spans="2:12" ht="18" thickBot="1">
      <c r="K131" s="181"/>
      <c r="L131" s="183"/>
    </row>
  </sheetData>
  <sheetProtection selectLockedCells="1"/>
  <protectedRanges>
    <protectedRange password="DB25" sqref="C36:J36" name="filter"/>
  </protectedRanges>
  <dataConsolidate/>
  <mergeCells count="55">
    <mergeCell ref="N34:AR34"/>
    <mergeCell ref="D46:H46"/>
    <mergeCell ref="D60:H60"/>
    <mergeCell ref="D54:H54"/>
    <mergeCell ref="D52:H52"/>
    <mergeCell ref="D56:H56"/>
    <mergeCell ref="T35:Z35"/>
    <mergeCell ref="N35:S35"/>
    <mergeCell ref="AO35:AR35"/>
    <mergeCell ref="AA35:AG35"/>
    <mergeCell ref="AH35:AN35"/>
    <mergeCell ref="D124:H124"/>
    <mergeCell ref="D114:H114"/>
    <mergeCell ref="D127:H127"/>
    <mergeCell ref="D126:H126"/>
    <mergeCell ref="D119:H119"/>
    <mergeCell ref="D121:H121"/>
    <mergeCell ref="D122:H122"/>
    <mergeCell ref="D118:H118"/>
    <mergeCell ref="D116:H116"/>
    <mergeCell ref="D61:H61"/>
    <mergeCell ref="D51:H51"/>
    <mergeCell ref="D58:H58"/>
    <mergeCell ref="D62:H62"/>
    <mergeCell ref="D43:H43"/>
    <mergeCell ref="D45:H45"/>
    <mergeCell ref="D82:H82"/>
    <mergeCell ref="D97:H97"/>
    <mergeCell ref="D110:H110"/>
    <mergeCell ref="D64:H64"/>
    <mergeCell ref="D67:H67"/>
    <mergeCell ref="D85:H85"/>
    <mergeCell ref="D83:H83"/>
    <mergeCell ref="D99:H99"/>
    <mergeCell ref="D80:H80"/>
    <mergeCell ref="D79:H79"/>
    <mergeCell ref="D74:H74"/>
    <mergeCell ref="D71:H71"/>
    <mergeCell ref="D66:H66"/>
    <mergeCell ref="D112:H112"/>
    <mergeCell ref="D70:H70"/>
    <mergeCell ref="D69:H69"/>
    <mergeCell ref="D106:H106"/>
    <mergeCell ref="D91:H91"/>
    <mergeCell ref="D100:H100"/>
    <mergeCell ref="D94:H94"/>
    <mergeCell ref="D87:H87"/>
    <mergeCell ref="D89:H89"/>
    <mergeCell ref="D104:H104"/>
    <mergeCell ref="D109:H109"/>
    <mergeCell ref="D93:H93"/>
    <mergeCell ref="D96:H96"/>
    <mergeCell ref="D102:H102"/>
    <mergeCell ref="D107:H107"/>
    <mergeCell ref="D73:H73"/>
  </mergeCells>
  <conditionalFormatting sqref="C2:C5 E14:E28">
    <cfRule type="cellIs" dxfId="1" priority="2" operator="equal">
      <formula>0</formula>
    </cfRule>
  </conditionalFormatting>
  <dataValidations count="3">
    <dataValidation type="list" allowBlank="1" showDropDown="1" showInputMessage="1" showErrorMessage="1" sqref="AS57 AS74:AS89 AS114 AS49:AS51 AS72 AS98 AS37:AS47 AS116:AS118 AS120:AS125 AS127 AS59:AS70" xr:uid="{00000000-0002-0000-0100-000000000000}">
      <formula1>$C$14:$C$16</formula1>
    </dataValidation>
    <dataValidation type="list" allowBlank="1" showDropDown="1" showInputMessage="1" showErrorMessage="1" sqref="AS71 AS73" xr:uid="{00000000-0002-0000-0100-000001000000}">
      <formula1>$C$21</formula1>
    </dataValidation>
    <dataValidation type="list" allowBlank="1" showDropDown="1" showInputMessage="1" showErrorMessage="1" sqref="N37:AR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J124 J121:J122 J118:J119 J106 J66 J69 J39 J67 J71 J91 J102 J107 J41 J43 J45:J47 J49 J51:J52 J54 J56 J58 J60:J62 J64 J73:J75 J77 J79:J80 J82:J83 J85 J87 J89 J93:J94 J96:J97 J99 J104 J109:J110 J112 J114 J116 J100 J70 J38 J72 J101 J117 J115 J113 J111 J105 J98 J95 J90 J88 J86 J84 J81 J78 J76 J65 J63 J59 J57 J55 J53 J50 J48 J44 J42 J108 J103 J92 J68 J40 J120 J123 J125"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V1454"/>
  <sheetViews>
    <sheetView showGridLines="0" topLeftCell="A113" zoomScale="55" zoomScaleNormal="55" workbookViewId="0">
      <selection activeCell="E133" sqref="E133"/>
    </sheetView>
  </sheetViews>
  <sheetFormatPr defaultColWidth="12.44140625" defaultRowHeight="17.399999999999999" outlineLevelCol="1"/>
  <cols>
    <col min="1" max="1" width="7.33203125" style="1" customWidth="1"/>
    <col min="2" max="2" width="31.33203125" style="1" customWidth="1"/>
    <col min="3" max="3" width="22.33203125" style="1" customWidth="1"/>
    <col min="4" max="4" width="56" style="3" bestFit="1" customWidth="1"/>
    <col min="5" max="5" width="44.33203125" style="3" bestFit="1" customWidth="1"/>
    <col min="6" max="7" width="26.6640625" style="4" customWidth="1"/>
    <col min="8" max="8" width="21.88671875" style="1" customWidth="1"/>
    <col min="9" max="9" width="19.5546875" style="1" customWidth="1"/>
    <col min="10" max="41" width="5.44140625" style="1" customWidth="1"/>
    <col min="42" max="42" width="4.109375" style="1" customWidth="1"/>
    <col min="43" max="43" width="4.33203125" style="1" hidden="1" customWidth="1" outlineLevel="1"/>
    <col min="44" max="46" width="10" style="1" hidden="1" customWidth="1" outlineLevel="1"/>
    <col min="47" max="47" width="10.33203125" style="1" hidden="1" customWidth="1" outlineLevel="1"/>
    <col min="48" max="49" width="9.6640625" style="1" hidden="1" customWidth="1" outlineLevel="1"/>
    <col min="50" max="51" width="10.33203125" style="1" hidden="1" customWidth="1" outlineLevel="1"/>
    <col min="52" max="52" width="9.33203125" style="1" hidden="1" customWidth="1" outlineLevel="1"/>
    <col min="53" max="53" width="9.44140625" style="1" hidden="1" customWidth="1" outlineLevel="1"/>
    <col min="54" max="54" width="10" style="1" hidden="1" customWidth="1" outlineLevel="1"/>
    <col min="55" max="55" width="9.6640625" style="1" hidden="1" customWidth="1" outlineLevel="1"/>
    <col min="56" max="56" width="10.88671875" style="1" hidden="1" customWidth="1" outlineLevel="1"/>
    <col min="57" max="61" width="10.33203125" style="1" hidden="1" customWidth="1" outlineLevel="1"/>
    <col min="62" max="62" width="10.5546875" style="1" hidden="1" customWidth="1" outlineLevel="1"/>
    <col min="63" max="64" width="10" style="1" hidden="1" customWidth="1" outlineLevel="1"/>
    <col min="65" max="66" width="10.5546875" style="1" hidden="1" customWidth="1" outlineLevel="1"/>
    <col min="67" max="67" width="9.44140625" style="1" hidden="1" customWidth="1" outlineLevel="1"/>
    <col min="68" max="68" width="9.6640625" style="1" hidden="1" customWidth="1" outlineLevel="1"/>
    <col min="69" max="69" width="10.33203125" style="1" hidden="1" customWidth="1" outlineLevel="1"/>
    <col min="70" max="70" width="10" style="1" hidden="1" customWidth="1" outlineLevel="1"/>
    <col min="71" max="71" width="11" style="1" hidden="1" customWidth="1" outlineLevel="1"/>
    <col min="72" max="72" width="1.5546875" style="1" hidden="1" customWidth="1" outlineLevel="1"/>
    <col min="73" max="73" width="10.5546875" style="1" customWidth="1" collapsed="1"/>
    <col min="74" max="74" width="12.44140625" style="1"/>
    <col min="75" max="75" width="14.44140625" style="1" bestFit="1" customWidth="1"/>
    <col min="76" max="16384" width="12.44140625" style="1"/>
  </cols>
  <sheetData>
    <row r="1" spans="2:8">
      <c r="D1" s="1"/>
      <c r="E1" s="1"/>
      <c r="F1" s="1"/>
      <c r="G1" s="1"/>
    </row>
    <row r="2" spans="2:8">
      <c r="B2" s="35" t="s">
        <v>67</v>
      </c>
      <c r="C2" s="48">
        <f>'Campaign Total'!C2</f>
        <v>0</v>
      </c>
      <c r="D2" s="1"/>
      <c r="E2" s="1"/>
      <c r="F2" s="1"/>
      <c r="G2" s="1"/>
    </row>
    <row r="3" spans="2:8">
      <c r="B3" s="35" t="s">
        <v>68</v>
      </c>
      <c r="C3" s="48">
        <f>'Campaign Total'!C3</f>
        <v>0</v>
      </c>
      <c r="D3" s="1"/>
      <c r="E3" s="1"/>
      <c r="F3" s="1"/>
      <c r="G3" s="1"/>
    </row>
    <row r="4" spans="2:8">
      <c r="B4" s="35" t="s">
        <v>69</v>
      </c>
      <c r="C4" s="48">
        <f>'Campaign Total'!C4</f>
        <v>0</v>
      </c>
      <c r="D4" s="1"/>
      <c r="E4" s="1"/>
      <c r="F4" s="1"/>
      <c r="G4" s="1"/>
    </row>
    <row r="5" spans="2:8">
      <c r="B5" s="35" t="s">
        <v>70</v>
      </c>
      <c r="C5" s="48">
        <f>'Campaign Total'!C5</f>
        <v>0</v>
      </c>
      <c r="D5" s="1"/>
      <c r="E5" s="1"/>
      <c r="F5" s="1"/>
      <c r="G5" s="1"/>
    </row>
    <row r="6" spans="2:8" hidden="1">
      <c r="B6" s="3"/>
      <c r="C6" s="3"/>
      <c r="D6" s="5" t="s">
        <v>5</v>
      </c>
      <c r="E6" s="5"/>
      <c r="F6" s="1"/>
      <c r="G6" s="1"/>
    </row>
    <row r="7" spans="2:8" ht="18" hidden="1" thickBot="1">
      <c r="B7" s="18" t="s">
        <v>28</v>
      </c>
      <c r="C7" s="18"/>
      <c r="D7" s="14">
        <v>1</v>
      </c>
      <c r="E7" s="41"/>
      <c r="F7" s="1"/>
      <c r="G7" s="1"/>
    </row>
    <row r="8" spans="2:8" ht="18" hidden="1" thickBot="1">
      <c r="B8" s="19" t="s">
        <v>29</v>
      </c>
      <c r="C8" s="19"/>
      <c r="D8" s="15">
        <v>2</v>
      </c>
      <c r="E8" s="42"/>
    </row>
    <row r="9" spans="2:8" ht="18" hidden="1" thickBot="1">
      <c r="B9" s="20" t="s">
        <v>30</v>
      </c>
      <c r="C9" s="20"/>
      <c r="D9" s="16">
        <v>1.4</v>
      </c>
      <c r="E9" s="43"/>
    </row>
    <row r="10" spans="2:8" ht="35.4" hidden="1" thickBot="1">
      <c r="B10" s="21" t="s">
        <v>31</v>
      </c>
      <c r="C10" s="21"/>
      <c r="D10" s="17">
        <v>1.3</v>
      </c>
      <c r="E10" s="44"/>
    </row>
    <row r="11" spans="2:8">
      <c r="D11" s="1"/>
      <c r="E11" s="1"/>
    </row>
    <row r="12" spans="2:8">
      <c r="D12" s="1"/>
      <c r="F12" s="1"/>
      <c r="G12" s="1"/>
    </row>
    <row r="13" spans="2:8">
      <c r="B13" s="34" t="s">
        <v>51</v>
      </c>
      <c r="C13" s="5" t="s">
        <v>57</v>
      </c>
      <c r="D13" s="5" t="s">
        <v>61</v>
      </c>
      <c r="E13" s="5" t="s">
        <v>79</v>
      </c>
      <c r="F13" s="5" t="s">
        <v>48</v>
      </c>
      <c r="G13" s="5" t="s">
        <v>32</v>
      </c>
      <c r="H13" s="5" t="s">
        <v>62</v>
      </c>
    </row>
    <row r="14" spans="2:8" ht="20.100000000000001" customHeight="1">
      <c r="B14" s="22" t="s">
        <v>54</v>
      </c>
      <c r="C14" s="10" t="str">
        <f>'Campaign Total'!C14</f>
        <v/>
      </c>
      <c r="D14" s="47">
        <f>'Campaign Total'!D14</f>
        <v>0</v>
      </c>
      <c r="E14" s="48">
        <f>'Campaign Total'!E14</f>
        <v>0</v>
      </c>
      <c r="F14" s="25" t="e">
        <f>'Campaign Total'!F14</f>
        <v>#N/A</v>
      </c>
      <c r="G14" s="61">
        <f>AQ$127</f>
        <v>0</v>
      </c>
      <c r="H14" s="31">
        <f>IF(ISNUMBER(BF$127),BF$127,"0")</f>
        <v>0</v>
      </c>
    </row>
    <row r="15" spans="2:8" ht="20.100000000000001" customHeight="1">
      <c r="B15" s="22" t="s">
        <v>54</v>
      </c>
      <c r="C15" s="10" t="str">
        <f>'Campaign Total'!C15</f>
        <v/>
      </c>
      <c r="D15" s="47">
        <f>'Campaign Total'!D15</f>
        <v>0</v>
      </c>
      <c r="E15" s="48">
        <f>'Campaign Total'!E15</f>
        <v>0</v>
      </c>
      <c r="F15" s="25" t="e">
        <f>'Campaign Total'!F15</f>
        <v>#N/A</v>
      </c>
      <c r="G15" s="61">
        <f>AR$127</f>
        <v>0</v>
      </c>
      <c r="H15" s="31">
        <f>IF(ISNUMBER(BG$127),BG$127,"0")</f>
        <v>0</v>
      </c>
    </row>
    <row r="16" spans="2:8" ht="20.100000000000001" customHeight="1">
      <c r="B16" s="22" t="s">
        <v>54</v>
      </c>
      <c r="C16" s="10" t="str">
        <f>'Campaign Total'!C16</f>
        <v/>
      </c>
      <c r="D16" s="47">
        <f>'Campaign Total'!D16</f>
        <v>0</v>
      </c>
      <c r="E16" s="48">
        <f>'Campaign Total'!E16</f>
        <v>0</v>
      </c>
      <c r="F16" s="25" t="e">
        <f>'Campaign Total'!F16</f>
        <v>#N/A</v>
      </c>
      <c r="G16" s="61">
        <f>AS$127</f>
        <v>0</v>
      </c>
      <c r="H16" s="31">
        <f>IF(ISNUMBER(BH$127),BH$127,"0")</f>
        <v>0</v>
      </c>
    </row>
    <row r="17" spans="2:8" ht="20.100000000000001" customHeight="1">
      <c r="B17" s="22" t="s">
        <v>54</v>
      </c>
      <c r="C17" s="10" t="str">
        <f>'Campaign Total'!C17</f>
        <v/>
      </c>
      <c r="D17" s="47">
        <f>'Campaign Total'!D17</f>
        <v>0</v>
      </c>
      <c r="E17" s="48">
        <f>'Campaign Total'!E17</f>
        <v>0</v>
      </c>
      <c r="F17" s="25" t="e">
        <f>'Campaign Total'!F17</f>
        <v>#N/A</v>
      </c>
      <c r="G17" s="61">
        <f>AT$127</f>
        <v>0</v>
      </c>
      <c r="H17" s="31">
        <f>IF(ISNUMBER(BI$127),BI$127,"0")</f>
        <v>0</v>
      </c>
    </row>
    <row r="18" spans="2:8" ht="20.100000000000001" customHeight="1">
      <c r="B18" s="22" t="s">
        <v>54</v>
      </c>
      <c r="C18" s="10" t="str">
        <f>'Campaign Total'!C18</f>
        <v/>
      </c>
      <c r="D18" s="47">
        <f>'Campaign Total'!D18</f>
        <v>0</v>
      </c>
      <c r="E18" s="48">
        <f>'Campaign Total'!E18</f>
        <v>0</v>
      </c>
      <c r="F18" s="25" t="e">
        <f>'Campaign Total'!F18</f>
        <v>#N/A</v>
      </c>
      <c r="G18" s="61">
        <f>AU$127</f>
        <v>0</v>
      </c>
      <c r="H18" s="31">
        <f>IF(ISNUMBER(BJ$127),BJ$127,"0")</f>
        <v>0</v>
      </c>
    </row>
    <row r="19" spans="2:8" ht="20.100000000000001" customHeight="1">
      <c r="B19" s="22" t="s">
        <v>54</v>
      </c>
      <c r="C19" s="10" t="str">
        <f>'Campaign Total'!C19</f>
        <v/>
      </c>
      <c r="D19" s="47">
        <f>'Campaign Total'!D19</f>
        <v>0</v>
      </c>
      <c r="E19" s="48">
        <f>'Campaign Total'!E19</f>
        <v>0</v>
      </c>
      <c r="F19" s="25" t="e">
        <f>'Campaign Total'!F19</f>
        <v>#N/A</v>
      </c>
      <c r="G19" s="61">
        <f>AV$127</f>
        <v>0</v>
      </c>
      <c r="H19" s="31">
        <f>IF(ISNUMBER(BK$127),BK$127,"0")</f>
        <v>0</v>
      </c>
    </row>
    <row r="20" spans="2:8" ht="20.100000000000001" customHeight="1">
      <c r="B20" s="22" t="s">
        <v>86</v>
      </c>
      <c r="C20" s="10" t="str">
        <f>'Campaign Total'!C20</f>
        <v/>
      </c>
      <c r="D20" s="47">
        <f>'Campaign Total'!D20</f>
        <v>0</v>
      </c>
      <c r="E20" s="48">
        <f>'Campaign Total'!E20</f>
        <v>0</v>
      </c>
      <c r="F20" s="25" t="e">
        <f>'Campaign Total'!F20</f>
        <v>#N/A</v>
      </c>
      <c r="G20" s="61">
        <f>AW$127</f>
        <v>0</v>
      </c>
      <c r="H20" s="31">
        <f>IF(ISNUMBER(BL$127),BL$127,"0")</f>
        <v>0</v>
      </c>
    </row>
    <row r="21" spans="2:8" ht="20.100000000000001" customHeight="1">
      <c r="B21" s="22" t="s">
        <v>115</v>
      </c>
      <c r="C21" s="10" t="str">
        <f>'Campaign Total'!C21</f>
        <v/>
      </c>
      <c r="D21" s="47">
        <f>'Campaign Total'!D21</f>
        <v>0</v>
      </c>
      <c r="E21" s="48">
        <f>'Campaign Total'!E21</f>
        <v>0</v>
      </c>
      <c r="F21" s="25" t="e">
        <f>'Campaign Total'!F21</f>
        <v>#N/A</v>
      </c>
      <c r="G21" s="61">
        <f>AX$127</f>
        <v>0</v>
      </c>
      <c r="H21" s="31">
        <f>IF(ISNUMBER(BM$127),BM$127,"0")</f>
        <v>0</v>
      </c>
    </row>
    <row r="22" spans="2:8" ht="20.100000000000001" customHeight="1">
      <c r="B22" s="22" t="s">
        <v>116</v>
      </c>
      <c r="C22" s="10" t="str">
        <f>'Campaign Total'!C22</f>
        <v/>
      </c>
      <c r="D22" s="47">
        <f>'Campaign Total'!D22</f>
        <v>0</v>
      </c>
      <c r="E22" s="48">
        <f>'Campaign Total'!E22</f>
        <v>0</v>
      </c>
      <c r="F22" s="25" t="e">
        <f>'Campaign Total'!F22</f>
        <v>#N/A</v>
      </c>
      <c r="G22" s="61">
        <f>AY$127</f>
        <v>0</v>
      </c>
      <c r="H22" s="31">
        <f>IF(ISNUMBER(BN$127),BN$127,"0")</f>
        <v>0</v>
      </c>
    </row>
    <row r="23" spans="2:8" ht="20.100000000000001" customHeight="1">
      <c r="B23" s="22" t="s">
        <v>117</v>
      </c>
      <c r="C23" s="10" t="str">
        <f>'Campaign Total'!C23</f>
        <v/>
      </c>
      <c r="D23" s="47">
        <f>'Campaign Total'!D23</f>
        <v>0</v>
      </c>
      <c r="E23" s="48">
        <f>'Campaign Total'!E23</f>
        <v>0</v>
      </c>
      <c r="F23" s="25" t="e">
        <f>'Campaign Total'!F23</f>
        <v>#N/A</v>
      </c>
      <c r="G23" s="61">
        <f>AZ$127</f>
        <v>0</v>
      </c>
      <c r="H23" s="31">
        <f>IF(ISNUMBER(BO$127),BO$127,"0")</f>
        <v>0</v>
      </c>
    </row>
    <row r="24" spans="2:8" ht="20.100000000000001" customHeight="1">
      <c r="B24" s="22" t="s">
        <v>118</v>
      </c>
      <c r="C24" s="10" t="str">
        <f>'Campaign Total'!C24</f>
        <v/>
      </c>
      <c r="D24" s="47">
        <f>'Campaign Total'!D24</f>
        <v>0</v>
      </c>
      <c r="E24" s="48">
        <f>'Campaign Total'!E24</f>
        <v>0</v>
      </c>
      <c r="F24" s="25" t="e">
        <f>'Campaign Total'!F24</f>
        <v>#N/A</v>
      </c>
      <c r="G24" s="61">
        <f>BA$127</f>
        <v>0</v>
      </c>
      <c r="H24" s="31">
        <f>IF(ISNUMBER(BP$127),BP$127,"0")</f>
        <v>0</v>
      </c>
    </row>
    <row r="25" spans="2:8" ht="20.100000000000001" customHeight="1">
      <c r="B25" s="22" t="s">
        <v>119</v>
      </c>
      <c r="C25" s="10" t="str">
        <f>'Campaign Total'!C25</f>
        <v/>
      </c>
      <c r="D25" s="47">
        <f>'Campaign Total'!D25</f>
        <v>0</v>
      </c>
      <c r="E25" s="48">
        <f>'Campaign Total'!E25</f>
        <v>0</v>
      </c>
      <c r="F25" s="25" t="e">
        <f>'Campaign Total'!F25</f>
        <v>#N/A</v>
      </c>
      <c r="G25" s="61">
        <f>BB$127</f>
        <v>0</v>
      </c>
      <c r="H25" s="31">
        <f>IF(ISNUMBER(BQ$127),BQ$127,"0")</f>
        <v>0</v>
      </c>
    </row>
    <row r="26" spans="2:8" ht="20.100000000000001" customHeight="1">
      <c r="B26" s="22" t="s">
        <v>120</v>
      </c>
      <c r="C26" s="10" t="str">
        <f>'Campaign Total'!C26</f>
        <v/>
      </c>
      <c r="D26" s="47">
        <f>'Campaign Total'!D26</f>
        <v>0</v>
      </c>
      <c r="E26" s="48">
        <f>'Campaign Total'!E26</f>
        <v>0</v>
      </c>
      <c r="F26" s="25" t="e">
        <f>'Campaign Total'!F26</f>
        <v>#N/A</v>
      </c>
      <c r="G26" s="61">
        <f>BC$127</f>
        <v>0</v>
      </c>
      <c r="H26" s="31">
        <f>IF(ISNUMBER(BR$127),BR$127,"0")</f>
        <v>0</v>
      </c>
    </row>
    <row r="27" spans="2:8" ht="20.100000000000001" customHeight="1">
      <c r="B27" s="22" t="s">
        <v>93</v>
      </c>
      <c r="C27" s="10" t="str">
        <f>'Campaign Total'!C27</f>
        <v/>
      </c>
      <c r="D27" s="47">
        <f>'Campaign Total'!D27</f>
        <v>0</v>
      </c>
      <c r="E27" s="48">
        <f>'Campaign Total'!E27</f>
        <v>0</v>
      </c>
      <c r="F27" s="25" t="e">
        <f>'Campaign Total'!F27</f>
        <v>#N/A</v>
      </c>
      <c r="G27" s="61">
        <f>BD$127</f>
        <v>0</v>
      </c>
      <c r="H27" s="31">
        <f>IF(ISNUMBER(BS$127),BS$127,"0")</f>
        <v>0</v>
      </c>
    </row>
    <row r="28" spans="2:8" ht="20.100000000000001" customHeight="1">
      <c r="B28" s="22" t="s">
        <v>101</v>
      </c>
      <c r="C28" s="10" t="str">
        <f>'Campaign Total'!C28</f>
        <v/>
      </c>
      <c r="D28" s="47">
        <f>'Campaign Total'!D28</f>
        <v>0</v>
      </c>
      <c r="E28" s="48">
        <f>'Campaign Total'!E28</f>
        <v>0</v>
      </c>
      <c r="F28" s="25" t="e">
        <f>'Campaign Total'!F28</f>
        <v>#N/A</v>
      </c>
      <c r="G28" s="61">
        <f>BE$127</f>
        <v>0</v>
      </c>
      <c r="H28" s="31">
        <f>IF(ISNUMBER(BT$127),BT$127,"0")</f>
        <v>0</v>
      </c>
    </row>
    <row r="29" spans="2:8">
      <c r="C29" s="3"/>
      <c r="F29" s="3"/>
      <c r="G29" s="27">
        <f>SUM(G14:G28)</f>
        <v>0</v>
      </c>
      <c r="H29" s="32">
        <f>SUM(H14:H28)</f>
        <v>0</v>
      </c>
    </row>
    <row r="30" spans="2:8">
      <c r="C30" s="3"/>
      <c r="F30" s="3"/>
      <c r="G30" s="3"/>
      <c r="H30" s="4"/>
    </row>
    <row r="31" spans="2:8">
      <c r="C31" s="3"/>
      <c r="G31" s="10" t="s">
        <v>49</v>
      </c>
      <c r="H31" s="40">
        <f>'Campaign Total'!H32</f>
        <v>0</v>
      </c>
    </row>
    <row r="32" spans="2:8">
      <c r="C32" s="3"/>
      <c r="G32" s="10" t="s">
        <v>63</v>
      </c>
      <c r="H32" s="33">
        <f>H29-H29*H31</f>
        <v>0</v>
      </c>
    </row>
    <row r="33" spans="1:74" ht="18" thickBot="1"/>
    <row r="34" spans="1:74" ht="21.6" thickBot="1">
      <c r="K34" s="235" t="s">
        <v>285</v>
      </c>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56"/>
      <c r="AQ34" s="54"/>
      <c r="AR34" s="54"/>
      <c r="AS34" s="54"/>
      <c r="AT34" s="54"/>
      <c r="AU34" s="54"/>
      <c r="AV34" s="54"/>
      <c r="AW34" s="52"/>
      <c r="AX34" s="52"/>
      <c r="AY34" s="52"/>
      <c r="AZ34" s="52"/>
      <c r="BA34" s="52"/>
      <c r="BB34" s="52"/>
      <c r="BC34" s="52"/>
      <c r="BD34" s="52"/>
      <c r="BE34" s="52"/>
      <c r="BF34" s="52"/>
      <c r="BG34" s="52"/>
      <c r="BH34" s="52"/>
      <c r="BI34" s="52"/>
      <c r="BJ34" s="52"/>
      <c r="BK34" s="52"/>
      <c r="BL34" s="52"/>
      <c r="BM34" s="52"/>
      <c r="BN34" s="52"/>
      <c r="BO34" s="52"/>
      <c r="BP34" s="52"/>
      <c r="BQ34" s="52"/>
      <c r="BR34" s="52"/>
    </row>
    <row r="35" spans="1:74" ht="20.399999999999999" thickBot="1">
      <c r="B35" s="157" t="str">
        <f>'Mon-Fri'!B35:J35</f>
        <v>Програмна схема, Юли 2025</v>
      </c>
      <c r="C35" s="157"/>
      <c r="D35" s="157"/>
      <c r="E35" s="157"/>
      <c r="F35" s="157"/>
      <c r="G35" s="157"/>
      <c r="H35" s="131"/>
      <c r="I35" s="131"/>
      <c r="J35" s="131"/>
      <c r="K35" s="237">
        <v>27</v>
      </c>
      <c r="L35" s="237"/>
      <c r="M35" s="237"/>
      <c r="N35" s="237"/>
      <c r="O35" s="237"/>
      <c r="P35" s="238"/>
      <c r="Q35" s="236">
        <f>K35+1</f>
        <v>28</v>
      </c>
      <c r="R35" s="237"/>
      <c r="S35" s="237"/>
      <c r="T35" s="237"/>
      <c r="U35" s="237"/>
      <c r="V35" s="237"/>
      <c r="W35" s="238"/>
      <c r="X35" s="236">
        <f>Q35+1</f>
        <v>29</v>
      </c>
      <c r="Y35" s="237"/>
      <c r="Z35" s="237"/>
      <c r="AA35" s="237"/>
      <c r="AB35" s="237"/>
      <c r="AC35" s="237"/>
      <c r="AD35" s="238"/>
      <c r="AE35" s="236">
        <f>X35+1</f>
        <v>30</v>
      </c>
      <c r="AF35" s="237"/>
      <c r="AG35" s="237"/>
      <c r="AH35" s="237"/>
      <c r="AI35" s="237"/>
      <c r="AJ35" s="237"/>
      <c r="AK35" s="238"/>
      <c r="AL35" s="236">
        <f>AE35+1</f>
        <v>31</v>
      </c>
      <c r="AM35" s="237"/>
      <c r="AN35" s="237"/>
      <c r="AO35" s="237"/>
      <c r="AP35" s="58"/>
      <c r="AQ35" s="57"/>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row>
    <row r="36" spans="1:74" s="2" customFormat="1" ht="37.5" customHeight="1" thickBot="1">
      <c r="A36" s="23"/>
      <c r="B36" s="187" t="s">
        <v>64</v>
      </c>
      <c r="C36" s="187" t="s">
        <v>96</v>
      </c>
      <c r="D36" s="188" t="s">
        <v>72</v>
      </c>
      <c r="E36" s="188" t="s">
        <v>73</v>
      </c>
      <c r="F36" s="188" t="s">
        <v>295</v>
      </c>
      <c r="G36" s="188" t="str">
        <f>'Mon-Fri'!J36</f>
        <v>Цена 30" Юли</v>
      </c>
      <c r="H36" s="189" t="s">
        <v>32</v>
      </c>
      <c r="I36" s="189" t="s">
        <v>33</v>
      </c>
      <c r="J36" s="196"/>
      <c r="K36" s="166">
        <v>1</v>
      </c>
      <c r="L36" s="166">
        <f>K36+1</f>
        <v>2</v>
      </c>
      <c r="M36" s="166">
        <f t="shared" ref="M36:N36" si="0">L36+1</f>
        <v>3</v>
      </c>
      <c r="N36" s="166">
        <f t="shared" si="0"/>
        <v>4</v>
      </c>
      <c r="O36" s="165">
        <f>N36+1</f>
        <v>5</v>
      </c>
      <c r="P36" s="165">
        <f t="shared" ref="P36" si="1">O36+1</f>
        <v>6</v>
      </c>
      <c r="Q36" s="166">
        <f>P36+1</f>
        <v>7</v>
      </c>
      <c r="R36" s="166">
        <f>Q36+1</f>
        <v>8</v>
      </c>
      <c r="S36" s="166">
        <f>R36+1</f>
        <v>9</v>
      </c>
      <c r="T36" s="166">
        <f t="shared" ref="T36:U36" si="2">S36+1</f>
        <v>10</v>
      </c>
      <c r="U36" s="166">
        <f t="shared" si="2"/>
        <v>11</v>
      </c>
      <c r="V36" s="165">
        <f>U36+1</f>
        <v>12</v>
      </c>
      <c r="W36" s="165">
        <f t="shared" ref="W36" si="3">V36+1</f>
        <v>13</v>
      </c>
      <c r="X36" s="166">
        <f>W36+1</f>
        <v>14</v>
      </c>
      <c r="Y36" s="166">
        <f>X36+1</f>
        <v>15</v>
      </c>
      <c r="Z36" s="166">
        <f>Y36+1</f>
        <v>16</v>
      </c>
      <c r="AA36" s="166">
        <f t="shared" ref="AA36:AB36" si="4">Z36+1</f>
        <v>17</v>
      </c>
      <c r="AB36" s="166">
        <f t="shared" si="4"/>
        <v>18</v>
      </c>
      <c r="AC36" s="165">
        <f>AB36+1</f>
        <v>19</v>
      </c>
      <c r="AD36" s="165">
        <f t="shared" ref="AD36" si="5">AC36+1</f>
        <v>20</v>
      </c>
      <c r="AE36" s="166">
        <f>AD36+1</f>
        <v>21</v>
      </c>
      <c r="AF36" s="166">
        <f>AE36+1</f>
        <v>22</v>
      </c>
      <c r="AG36" s="166">
        <f>AF36+1</f>
        <v>23</v>
      </c>
      <c r="AH36" s="166">
        <f t="shared" ref="AH36:AI36" si="6">AG36+1</f>
        <v>24</v>
      </c>
      <c r="AI36" s="166">
        <f t="shared" si="6"/>
        <v>25</v>
      </c>
      <c r="AJ36" s="165">
        <f>AI36+1</f>
        <v>26</v>
      </c>
      <c r="AK36" s="165">
        <f t="shared" ref="AK36" si="7">AJ36+1</f>
        <v>27</v>
      </c>
      <c r="AL36" s="166">
        <f>AK36+1</f>
        <v>28</v>
      </c>
      <c r="AM36" s="166">
        <f>AL36+1</f>
        <v>29</v>
      </c>
      <c r="AN36" s="166">
        <f>AM36+1</f>
        <v>30</v>
      </c>
      <c r="AO36" s="166">
        <f t="shared" ref="AO36" si="8">AN36+1</f>
        <v>31</v>
      </c>
      <c r="AP36" s="62"/>
      <c r="AQ36" s="51" t="s">
        <v>100</v>
      </c>
      <c r="AR36" s="51" t="s">
        <v>52</v>
      </c>
      <c r="AS36" s="51" t="s">
        <v>53</v>
      </c>
      <c r="AT36" s="51" t="s">
        <v>103</v>
      </c>
      <c r="AU36" s="51" t="s">
        <v>104</v>
      </c>
      <c r="AV36" s="51" t="s">
        <v>105</v>
      </c>
      <c r="AW36" s="51" t="s">
        <v>106</v>
      </c>
      <c r="AX36" s="51" t="s">
        <v>107</v>
      </c>
      <c r="AY36" s="51" t="s">
        <v>108</v>
      </c>
      <c r="AZ36" s="51" t="s">
        <v>109</v>
      </c>
      <c r="BA36" s="51" t="s">
        <v>110</v>
      </c>
      <c r="BB36" s="51" t="s">
        <v>111</v>
      </c>
      <c r="BC36" s="51" t="s">
        <v>112</v>
      </c>
      <c r="BD36" s="51" t="s">
        <v>113</v>
      </c>
      <c r="BE36" s="51" t="s">
        <v>114</v>
      </c>
      <c r="BF36" s="51" t="s">
        <v>58</v>
      </c>
      <c r="BG36" s="51" t="s">
        <v>59</v>
      </c>
      <c r="BH36" s="51" t="s">
        <v>60</v>
      </c>
      <c r="BI36" s="51" t="s">
        <v>122</v>
      </c>
      <c r="BJ36" s="51" t="s">
        <v>123</v>
      </c>
      <c r="BK36" s="51" t="s">
        <v>124</v>
      </c>
      <c r="BL36" s="51" t="s">
        <v>125</v>
      </c>
      <c r="BM36" s="51" t="s">
        <v>126</v>
      </c>
      <c r="BN36" s="51" t="s">
        <v>127</v>
      </c>
      <c r="BO36" s="51" t="s">
        <v>128</v>
      </c>
      <c r="BP36" s="51" t="s">
        <v>129</v>
      </c>
      <c r="BQ36" s="51" t="s">
        <v>130</v>
      </c>
      <c r="BR36" s="51" t="s">
        <v>131</v>
      </c>
      <c r="BS36" s="51" t="s">
        <v>132</v>
      </c>
      <c r="BT36" s="51" t="s">
        <v>133</v>
      </c>
    </row>
    <row r="37" spans="1:74" s="131" customFormat="1" ht="20.100000000000001" customHeight="1" thickTop="1" thickBot="1">
      <c r="A37" s="169"/>
      <c r="B37" s="109" t="s">
        <v>65</v>
      </c>
      <c r="C37" s="129">
        <v>0.22916666666666666</v>
      </c>
      <c r="D37" s="123" t="s">
        <v>392</v>
      </c>
      <c r="E37" s="123" t="s">
        <v>308</v>
      </c>
      <c r="F37" s="83"/>
      <c r="G37" s="83"/>
      <c r="H37" s="170"/>
      <c r="I37" s="171"/>
      <c r="J37" s="197"/>
      <c r="K37" s="173"/>
      <c r="L37" s="173"/>
      <c r="M37" s="173"/>
      <c r="N37" s="173"/>
      <c r="O37" s="172"/>
      <c r="P37" s="172"/>
      <c r="Q37" s="173"/>
      <c r="R37" s="173"/>
      <c r="S37" s="173"/>
      <c r="T37" s="173"/>
      <c r="U37" s="173"/>
      <c r="V37" s="172"/>
      <c r="W37" s="172"/>
      <c r="X37" s="173"/>
      <c r="Y37" s="173"/>
      <c r="Z37" s="173"/>
      <c r="AA37" s="173"/>
      <c r="AB37" s="173"/>
      <c r="AC37" s="172"/>
      <c r="AD37" s="172"/>
      <c r="AE37" s="173"/>
      <c r="AF37" s="173"/>
      <c r="AG37" s="173"/>
      <c r="AH37" s="173"/>
      <c r="AI37" s="173"/>
      <c r="AJ37" s="172"/>
      <c r="AK37" s="172"/>
      <c r="AL37" s="173"/>
      <c r="AM37" s="173"/>
      <c r="AN37" s="173"/>
      <c r="AO37" s="173"/>
      <c r="AP37" s="202"/>
      <c r="AQ37" s="203">
        <f t="shared" ref="AQ37:AQ68" si="9">COUNTIF($K37:$AO37,"a")</f>
        <v>0</v>
      </c>
      <c r="AR37" s="203">
        <f t="shared" ref="AR37:AR68" si="10">COUNTIF($K37:$AO37,"b")</f>
        <v>0</v>
      </c>
      <c r="AS37" s="203">
        <f t="shared" ref="AS37:AS68" si="11">COUNTIF($K37:$AO37,"c")</f>
        <v>0</v>
      </c>
      <c r="AT37" s="203">
        <f t="shared" ref="AT37:AT68" si="12">COUNTIF($K37:$AO37,"d")</f>
        <v>0</v>
      </c>
      <c r="AU37" s="203">
        <f t="shared" ref="AU37:AU68" si="13">COUNTIF($K37:$AO37,"e")</f>
        <v>0</v>
      </c>
      <c r="AV37" s="203">
        <f t="shared" ref="AV37:AV68" si="14">COUNTIF($K37:$AO37,"f")</f>
        <v>0</v>
      </c>
      <c r="AW37" s="203">
        <f t="shared" ref="AW37:AW68" si="15">COUNTIF($K37:$AO37,"g")</f>
        <v>0</v>
      </c>
      <c r="AX37" s="203">
        <f t="shared" ref="AX37:AX68" si="16">COUNTIF($K37:$AO37,"h")</f>
        <v>0</v>
      </c>
      <c r="AY37" s="203">
        <f t="shared" ref="AY37:AY68" si="17">COUNTIF($K37:$AO37,"i")</f>
        <v>0</v>
      </c>
      <c r="AZ37" s="203">
        <f t="shared" ref="AZ37:AZ68" si="18">COUNTIF($K37:$AO37,"j")</f>
        <v>0</v>
      </c>
      <c r="BA37" s="203">
        <f t="shared" ref="BA37:BA68" si="19">COUNTIF($K37:$AO37,"k")</f>
        <v>0</v>
      </c>
      <c r="BB37" s="203">
        <f t="shared" ref="BB37:BB68" si="20">COUNTIF($K37:$AO37,"l")</f>
        <v>0</v>
      </c>
      <c r="BC37" s="203">
        <f t="shared" ref="BC37:BC68" si="21">COUNTIF($K37:$AO37,"m")</f>
        <v>0</v>
      </c>
      <c r="BD37" s="203">
        <f t="shared" ref="BD37:BD68" si="22">COUNTIF($K37:$AO37,"n")</f>
        <v>0</v>
      </c>
      <c r="BE37" s="203">
        <f t="shared" ref="BE37:BE68" si="23">COUNTIF($K37:$AO37,"o")</f>
        <v>0</v>
      </c>
      <c r="BF37" s="203" t="str">
        <f t="shared" ref="BF37:BF73" si="24">IF(AQ37&gt;0,($G37*AQ37*$F$14),"0")</f>
        <v>0</v>
      </c>
      <c r="BG37" s="203" t="str">
        <f t="shared" ref="BG37:BG73" si="25">IF(AR37&gt;0,($G37*AR37*$F$15),"0")</f>
        <v>0</v>
      </c>
      <c r="BH37" s="203" t="str">
        <f t="shared" ref="BH37:BH73" si="26">IF(AS37&gt;0,($G37*AS37*$F$16),"0")</f>
        <v>0</v>
      </c>
      <c r="BI37" s="203" t="str">
        <f t="shared" ref="BI37:BI73" si="27">IF(AT37&gt;0,($G37*AT37*$F$17),"0")</f>
        <v>0</v>
      </c>
      <c r="BJ37" s="203" t="str">
        <f t="shared" ref="BJ37:BJ73" si="28">IF(AU37&gt;0,($G37*AU37*$F$18),"0")</f>
        <v>0</v>
      </c>
      <c r="BK37" s="203" t="str">
        <f t="shared" ref="BK37:BK73" si="29">IF(AV37&gt;0,($G37*AV37*$F$19),"0")</f>
        <v>0</v>
      </c>
      <c r="BL37" s="203" t="str">
        <f t="shared" ref="BL37:BL73" si="30">IF(AW37&gt;0,($G37*AW37*$F$20),"0")</f>
        <v>0</v>
      </c>
      <c r="BM37" s="203" t="str">
        <f t="shared" ref="BM37:BM73" si="31">IF(AX37&gt;0,($G37*AX37*$F$21),"0")</f>
        <v>0</v>
      </c>
      <c r="BN37" s="203" t="str">
        <f t="shared" ref="BN37:BN73" si="32">IF(AY37&gt;0,($G37*AY37*$F$22),"0")</f>
        <v>0</v>
      </c>
      <c r="BO37" s="203" t="str">
        <f t="shared" ref="BO37:BO73" si="33">IF(AZ37&gt;0,($G37*AZ37*$F$23),"0")</f>
        <v>0</v>
      </c>
      <c r="BP37" s="203" t="str">
        <f t="shared" ref="BP37:BP73" si="34">IF(BA37&gt;0,($G37*BA37*$F$24),"0")</f>
        <v>0</v>
      </c>
      <c r="BQ37" s="203" t="str">
        <f t="shared" ref="BQ37:BQ73" si="35">IF(BB37&gt;0,($G37*BB37*$F$25),"0")</f>
        <v>0</v>
      </c>
      <c r="BR37" s="203" t="str">
        <f t="shared" ref="BR37:BR73" si="36">IF(BC37&gt;0,($G37*BC37*$F$26),"0")</f>
        <v>0</v>
      </c>
      <c r="BS37" s="203" t="str">
        <f t="shared" ref="BS37:BS73" si="37">IF(BD37&gt;0,($G37*BD37*$F$27),"0")</f>
        <v>0</v>
      </c>
      <c r="BT37" s="203" t="str">
        <f t="shared" ref="BT37:BT73" si="38">IF(BE37&gt;0,($G37*BE37*$F$28),"0")</f>
        <v>0</v>
      </c>
    </row>
    <row r="38" spans="1:74" s="131" customFormat="1" ht="20.100000000000001" customHeight="1" thickBot="1">
      <c r="A38" s="169"/>
      <c r="B38" s="79" t="s">
        <v>66</v>
      </c>
      <c r="C38" s="116">
        <v>0.24652777777777779</v>
      </c>
      <c r="D38" s="116" t="s">
        <v>235</v>
      </c>
      <c r="E38" s="116" t="s">
        <v>254</v>
      </c>
      <c r="F38" s="184">
        <v>130</v>
      </c>
      <c r="G38" s="184">
        <f>$F38*'Campaign Total'!$F$44</f>
        <v>117</v>
      </c>
      <c r="H38" s="170">
        <f>SUM(AQ38:BE38)</f>
        <v>0</v>
      </c>
      <c r="I38" s="171">
        <f>SUM(BF38:BT38)</f>
        <v>0</v>
      </c>
      <c r="J38" s="197"/>
      <c r="K38" s="173"/>
      <c r="L38" s="173"/>
      <c r="M38" s="173"/>
      <c r="N38" s="173"/>
      <c r="O38" s="176"/>
      <c r="P38" s="176"/>
      <c r="Q38" s="173"/>
      <c r="R38" s="173"/>
      <c r="S38" s="173"/>
      <c r="T38" s="173"/>
      <c r="U38" s="173"/>
      <c r="V38" s="176"/>
      <c r="W38" s="176"/>
      <c r="X38" s="173"/>
      <c r="Y38" s="173"/>
      <c r="Z38" s="173"/>
      <c r="AA38" s="173"/>
      <c r="AB38" s="173"/>
      <c r="AC38" s="176"/>
      <c r="AD38" s="176"/>
      <c r="AE38" s="173"/>
      <c r="AF38" s="173"/>
      <c r="AG38" s="173"/>
      <c r="AH38" s="173"/>
      <c r="AI38" s="173"/>
      <c r="AJ38" s="176"/>
      <c r="AK38" s="176"/>
      <c r="AL38" s="173"/>
      <c r="AM38" s="173"/>
      <c r="AN38" s="173"/>
      <c r="AO38" s="173"/>
      <c r="AP38" s="202"/>
      <c r="AQ38" s="203">
        <f t="shared" si="9"/>
        <v>0</v>
      </c>
      <c r="AR38" s="203">
        <f t="shared" si="10"/>
        <v>0</v>
      </c>
      <c r="AS38" s="203">
        <f t="shared" si="11"/>
        <v>0</v>
      </c>
      <c r="AT38" s="203">
        <f t="shared" si="12"/>
        <v>0</v>
      </c>
      <c r="AU38" s="203">
        <f t="shared" si="13"/>
        <v>0</v>
      </c>
      <c r="AV38" s="203">
        <f t="shared" si="14"/>
        <v>0</v>
      </c>
      <c r="AW38" s="203">
        <f t="shared" si="15"/>
        <v>0</v>
      </c>
      <c r="AX38" s="203">
        <f t="shared" si="16"/>
        <v>0</v>
      </c>
      <c r="AY38" s="203">
        <f t="shared" si="17"/>
        <v>0</v>
      </c>
      <c r="AZ38" s="203">
        <f t="shared" si="18"/>
        <v>0</v>
      </c>
      <c r="BA38" s="203">
        <f t="shared" si="19"/>
        <v>0</v>
      </c>
      <c r="BB38" s="203">
        <f t="shared" si="20"/>
        <v>0</v>
      </c>
      <c r="BC38" s="203">
        <f t="shared" si="21"/>
        <v>0</v>
      </c>
      <c r="BD38" s="203">
        <f t="shared" si="22"/>
        <v>0</v>
      </c>
      <c r="BE38" s="203">
        <f t="shared" si="23"/>
        <v>0</v>
      </c>
      <c r="BF38" s="203" t="str">
        <f t="shared" si="24"/>
        <v>0</v>
      </c>
      <c r="BG38" s="203" t="str">
        <f t="shared" si="25"/>
        <v>0</v>
      </c>
      <c r="BH38" s="203" t="str">
        <f t="shared" si="26"/>
        <v>0</v>
      </c>
      <c r="BI38" s="203" t="str">
        <f t="shared" si="27"/>
        <v>0</v>
      </c>
      <c r="BJ38" s="203" t="str">
        <f t="shared" si="28"/>
        <v>0</v>
      </c>
      <c r="BK38" s="203" t="str">
        <f t="shared" si="29"/>
        <v>0</v>
      </c>
      <c r="BL38" s="203" t="str">
        <f t="shared" si="30"/>
        <v>0</v>
      </c>
      <c r="BM38" s="203" t="str">
        <f t="shared" si="31"/>
        <v>0</v>
      </c>
      <c r="BN38" s="203" t="str">
        <f t="shared" si="32"/>
        <v>0</v>
      </c>
      <c r="BO38" s="203" t="str">
        <f t="shared" si="33"/>
        <v>0</v>
      </c>
      <c r="BP38" s="203" t="str">
        <f t="shared" si="34"/>
        <v>0</v>
      </c>
      <c r="BQ38" s="203" t="str">
        <f t="shared" si="35"/>
        <v>0</v>
      </c>
      <c r="BR38" s="203" t="str">
        <f t="shared" si="36"/>
        <v>0</v>
      </c>
      <c r="BS38" s="203" t="str">
        <f t="shared" si="37"/>
        <v>0</v>
      </c>
      <c r="BT38" s="203" t="str">
        <f t="shared" si="38"/>
        <v>0</v>
      </c>
      <c r="BV38" s="177"/>
    </row>
    <row r="39" spans="1:74" s="131" customFormat="1" ht="20.100000000000001" customHeight="1" thickBot="1">
      <c r="A39" s="169"/>
      <c r="B39" s="109" t="s">
        <v>65</v>
      </c>
      <c r="C39" s="129">
        <v>0.25</v>
      </c>
      <c r="D39" s="128" t="s">
        <v>306</v>
      </c>
      <c r="E39" s="129" t="s">
        <v>302</v>
      </c>
      <c r="F39" s="83"/>
      <c r="G39" s="83"/>
      <c r="H39" s="170"/>
      <c r="I39" s="171"/>
      <c r="J39" s="197"/>
      <c r="K39" s="173"/>
      <c r="L39" s="173"/>
      <c r="M39" s="173"/>
      <c r="N39" s="173"/>
      <c r="O39" s="172"/>
      <c r="P39" s="172"/>
      <c r="Q39" s="173"/>
      <c r="R39" s="173"/>
      <c r="S39" s="173"/>
      <c r="T39" s="173"/>
      <c r="U39" s="173"/>
      <c r="V39" s="172"/>
      <c r="W39" s="172"/>
      <c r="X39" s="173"/>
      <c r="Y39" s="173"/>
      <c r="Z39" s="173"/>
      <c r="AA39" s="173"/>
      <c r="AB39" s="173"/>
      <c r="AC39" s="172"/>
      <c r="AD39" s="172"/>
      <c r="AE39" s="173"/>
      <c r="AF39" s="173"/>
      <c r="AG39" s="173"/>
      <c r="AH39" s="173"/>
      <c r="AI39" s="173"/>
      <c r="AJ39" s="172"/>
      <c r="AK39" s="172"/>
      <c r="AL39" s="173"/>
      <c r="AM39" s="173"/>
      <c r="AN39" s="173"/>
      <c r="AO39" s="173"/>
      <c r="AP39" s="202"/>
      <c r="AQ39" s="203">
        <f t="shared" si="9"/>
        <v>0</v>
      </c>
      <c r="AR39" s="203">
        <f t="shared" si="10"/>
        <v>0</v>
      </c>
      <c r="AS39" s="203">
        <f t="shared" si="11"/>
        <v>0</v>
      </c>
      <c r="AT39" s="203">
        <f t="shared" si="12"/>
        <v>0</v>
      </c>
      <c r="AU39" s="203">
        <f t="shared" si="13"/>
        <v>0</v>
      </c>
      <c r="AV39" s="203">
        <f t="shared" si="14"/>
        <v>0</v>
      </c>
      <c r="AW39" s="203">
        <f t="shared" si="15"/>
        <v>0</v>
      </c>
      <c r="AX39" s="203">
        <f t="shared" si="16"/>
        <v>0</v>
      </c>
      <c r="AY39" s="203">
        <f t="shared" si="17"/>
        <v>0</v>
      </c>
      <c r="AZ39" s="203">
        <f t="shared" si="18"/>
        <v>0</v>
      </c>
      <c r="BA39" s="203">
        <f t="shared" si="19"/>
        <v>0</v>
      </c>
      <c r="BB39" s="203">
        <f t="shared" si="20"/>
        <v>0</v>
      </c>
      <c r="BC39" s="203">
        <f t="shared" si="21"/>
        <v>0</v>
      </c>
      <c r="BD39" s="203">
        <f t="shared" si="22"/>
        <v>0</v>
      </c>
      <c r="BE39" s="203">
        <f t="shared" si="23"/>
        <v>0</v>
      </c>
      <c r="BF39" s="203" t="str">
        <f t="shared" si="24"/>
        <v>0</v>
      </c>
      <c r="BG39" s="203" t="str">
        <f t="shared" si="25"/>
        <v>0</v>
      </c>
      <c r="BH39" s="203" t="str">
        <f t="shared" si="26"/>
        <v>0</v>
      </c>
      <c r="BI39" s="203" t="str">
        <f t="shared" si="27"/>
        <v>0</v>
      </c>
      <c r="BJ39" s="203" t="str">
        <f t="shared" si="28"/>
        <v>0</v>
      </c>
      <c r="BK39" s="203" t="str">
        <f t="shared" si="29"/>
        <v>0</v>
      </c>
      <c r="BL39" s="203" t="str">
        <f t="shared" si="30"/>
        <v>0</v>
      </c>
      <c r="BM39" s="203" t="str">
        <f t="shared" si="31"/>
        <v>0</v>
      </c>
      <c r="BN39" s="203" t="str">
        <f t="shared" si="32"/>
        <v>0</v>
      </c>
      <c r="BO39" s="203" t="str">
        <f t="shared" si="33"/>
        <v>0</v>
      </c>
      <c r="BP39" s="203" t="str">
        <f t="shared" si="34"/>
        <v>0</v>
      </c>
      <c r="BQ39" s="203" t="str">
        <f t="shared" si="35"/>
        <v>0</v>
      </c>
      <c r="BR39" s="203" t="str">
        <f t="shared" si="36"/>
        <v>0</v>
      </c>
      <c r="BS39" s="203" t="str">
        <f t="shared" si="37"/>
        <v>0</v>
      </c>
      <c r="BT39" s="203" t="str">
        <f t="shared" si="38"/>
        <v>0</v>
      </c>
      <c r="BV39" s="177"/>
    </row>
    <row r="40" spans="1:74" s="131" customFormat="1" ht="20.100000000000001" customHeight="1" thickBot="1">
      <c r="A40" s="169"/>
      <c r="B40" s="79" t="s">
        <v>66</v>
      </c>
      <c r="C40" s="116">
        <v>0.2673611111111111</v>
      </c>
      <c r="D40" s="116" t="s">
        <v>275</v>
      </c>
      <c r="E40" s="116" t="s">
        <v>276</v>
      </c>
      <c r="F40" s="184">
        <v>280</v>
      </c>
      <c r="G40" s="184">
        <f>$F40*'Campaign Total'!$F$44</f>
        <v>252</v>
      </c>
      <c r="H40" s="170">
        <f t="shared" ref="H40" si="39">SUM(AQ40:BE40)</f>
        <v>0</v>
      </c>
      <c r="I40" s="171">
        <f t="shared" ref="I40" si="40">SUM(BF40:BT40)</f>
        <v>0</v>
      </c>
      <c r="J40" s="197"/>
      <c r="K40" s="173"/>
      <c r="L40" s="173"/>
      <c r="M40" s="173"/>
      <c r="N40" s="173"/>
      <c r="O40" s="176"/>
      <c r="P40" s="176"/>
      <c r="Q40" s="173"/>
      <c r="R40" s="173"/>
      <c r="S40" s="173"/>
      <c r="T40" s="173"/>
      <c r="U40" s="173"/>
      <c r="V40" s="176"/>
      <c r="W40" s="176"/>
      <c r="X40" s="173"/>
      <c r="Y40" s="173"/>
      <c r="Z40" s="173"/>
      <c r="AA40" s="173"/>
      <c r="AB40" s="173"/>
      <c r="AC40" s="176"/>
      <c r="AD40" s="176"/>
      <c r="AE40" s="173"/>
      <c r="AF40" s="173"/>
      <c r="AG40" s="173"/>
      <c r="AH40" s="173"/>
      <c r="AI40" s="173"/>
      <c r="AJ40" s="176"/>
      <c r="AK40" s="176"/>
      <c r="AL40" s="173"/>
      <c r="AM40" s="173"/>
      <c r="AN40" s="173"/>
      <c r="AO40" s="173"/>
      <c r="AP40" s="202"/>
      <c r="AQ40" s="203">
        <f t="shared" si="9"/>
        <v>0</v>
      </c>
      <c r="AR40" s="203">
        <f t="shared" si="10"/>
        <v>0</v>
      </c>
      <c r="AS40" s="203">
        <f t="shared" si="11"/>
        <v>0</v>
      </c>
      <c r="AT40" s="203">
        <f t="shared" si="12"/>
        <v>0</v>
      </c>
      <c r="AU40" s="203">
        <f t="shared" si="13"/>
        <v>0</v>
      </c>
      <c r="AV40" s="203">
        <f t="shared" si="14"/>
        <v>0</v>
      </c>
      <c r="AW40" s="203">
        <f t="shared" si="15"/>
        <v>0</v>
      </c>
      <c r="AX40" s="203">
        <f t="shared" si="16"/>
        <v>0</v>
      </c>
      <c r="AY40" s="203">
        <f t="shared" si="17"/>
        <v>0</v>
      </c>
      <c r="AZ40" s="203">
        <f t="shared" si="18"/>
        <v>0</v>
      </c>
      <c r="BA40" s="203">
        <f t="shared" si="19"/>
        <v>0</v>
      </c>
      <c r="BB40" s="203">
        <f t="shared" si="20"/>
        <v>0</v>
      </c>
      <c r="BC40" s="203">
        <f t="shared" si="21"/>
        <v>0</v>
      </c>
      <c r="BD40" s="203">
        <f t="shared" si="22"/>
        <v>0</v>
      </c>
      <c r="BE40" s="203">
        <f t="shared" si="23"/>
        <v>0</v>
      </c>
      <c r="BF40" s="203" t="str">
        <f t="shared" si="24"/>
        <v>0</v>
      </c>
      <c r="BG40" s="203" t="str">
        <f t="shared" si="25"/>
        <v>0</v>
      </c>
      <c r="BH40" s="203" t="str">
        <f t="shared" si="26"/>
        <v>0</v>
      </c>
      <c r="BI40" s="203" t="str">
        <f t="shared" si="27"/>
        <v>0</v>
      </c>
      <c r="BJ40" s="203" t="str">
        <f t="shared" si="28"/>
        <v>0</v>
      </c>
      <c r="BK40" s="203" t="str">
        <f t="shared" si="29"/>
        <v>0</v>
      </c>
      <c r="BL40" s="203" t="str">
        <f t="shared" si="30"/>
        <v>0</v>
      </c>
      <c r="BM40" s="203" t="str">
        <f t="shared" si="31"/>
        <v>0</v>
      </c>
      <c r="BN40" s="203" t="str">
        <f t="shared" si="32"/>
        <v>0</v>
      </c>
      <c r="BO40" s="203" t="str">
        <f t="shared" si="33"/>
        <v>0</v>
      </c>
      <c r="BP40" s="203" t="str">
        <f t="shared" si="34"/>
        <v>0</v>
      </c>
      <c r="BQ40" s="203" t="str">
        <f t="shared" si="35"/>
        <v>0</v>
      </c>
      <c r="BR40" s="203" t="str">
        <f t="shared" si="36"/>
        <v>0</v>
      </c>
      <c r="BS40" s="203" t="str">
        <f t="shared" si="37"/>
        <v>0</v>
      </c>
      <c r="BT40" s="203" t="str">
        <f t="shared" si="38"/>
        <v>0</v>
      </c>
      <c r="BV40" s="177"/>
    </row>
    <row r="41" spans="1:74" s="131" customFormat="1" ht="20.100000000000001" customHeight="1" thickBot="1">
      <c r="A41" s="169"/>
      <c r="B41" s="109" t="s">
        <v>65</v>
      </c>
      <c r="C41" s="129">
        <v>0.27083333333333331</v>
      </c>
      <c r="D41" s="128" t="s">
        <v>306</v>
      </c>
      <c r="E41" s="129" t="s">
        <v>302</v>
      </c>
      <c r="F41" s="83"/>
      <c r="G41" s="83"/>
      <c r="H41" s="170"/>
      <c r="I41" s="171"/>
      <c r="J41" s="197"/>
      <c r="K41" s="173"/>
      <c r="L41" s="173"/>
      <c r="M41" s="173"/>
      <c r="N41" s="173"/>
      <c r="O41" s="172"/>
      <c r="P41" s="172"/>
      <c r="Q41" s="173"/>
      <c r="R41" s="173"/>
      <c r="S41" s="173"/>
      <c r="T41" s="173"/>
      <c r="U41" s="173"/>
      <c r="V41" s="172"/>
      <c r="W41" s="172"/>
      <c r="X41" s="173"/>
      <c r="Y41" s="173"/>
      <c r="Z41" s="173"/>
      <c r="AA41" s="173"/>
      <c r="AB41" s="173"/>
      <c r="AC41" s="172"/>
      <c r="AD41" s="172"/>
      <c r="AE41" s="173"/>
      <c r="AF41" s="173"/>
      <c r="AG41" s="173"/>
      <c r="AH41" s="173"/>
      <c r="AI41" s="173"/>
      <c r="AJ41" s="172"/>
      <c r="AK41" s="172"/>
      <c r="AL41" s="173"/>
      <c r="AM41" s="173"/>
      <c r="AN41" s="173"/>
      <c r="AO41" s="173"/>
      <c r="AP41" s="202"/>
      <c r="AQ41" s="203">
        <f t="shared" si="9"/>
        <v>0</v>
      </c>
      <c r="AR41" s="203">
        <f t="shared" si="10"/>
        <v>0</v>
      </c>
      <c r="AS41" s="203">
        <f t="shared" si="11"/>
        <v>0</v>
      </c>
      <c r="AT41" s="203">
        <f t="shared" si="12"/>
        <v>0</v>
      </c>
      <c r="AU41" s="203">
        <f t="shared" si="13"/>
        <v>0</v>
      </c>
      <c r="AV41" s="203">
        <f t="shared" si="14"/>
        <v>0</v>
      </c>
      <c r="AW41" s="203">
        <f t="shared" si="15"/>
        <v>0</v>
      </c>
      <c r="AX41" s="203">
        <f t="shared" si="16"/>
        <v>0</v>
      </c>
      <c r="AY41" s="203">
        <f t="shared" si="17"/>
        <v>0</v>
      </c>
      <c r="AZ41" s="203">
        <f t="shared" si="18"/>
        <v>0</v>
      </c>
      <c r="BA41" s="203">
        <f t="shared" si="19"/>
        <v>0</v>
      </c>
      <c r="BB41" s="203">
        <f t="shared" si="20"/>
        <v>0</v>
      </c>
      <c r="BC41" s="203">
        <f t="shared" si="21"/>
        <v>0</v>
      </c>
      <c r="BD41" s="203">
        <f t="shared" si="22"/>
        <v>0</v>
      </c>
      <c r="BE41" s="203">
        <f t="shared" si="23"/>
        <v>0</v>
      </c>
      <c r="BF41" s="203" t="str">
        <f t="shared" si="24"/>
        <v>0</v>
      </c>
      <c r="BG41" s="203" t="str">
        <f t="shared" si="25"/>
        <v>0</v>
      </c>
      <c r="BH41" s="203" t="str">
        <f t="shared" si="26"/>
        <v>0</v>
      </c>
      <c r="BI41" s="203" t="str">
        <f t="shared" si="27"/>
        <v>0</v>
      </c>
      <c r="BJ41" s="203" t="str">
        <f t="shared" si="28"/>
        <v>0</v>
      </c>
      <c r="BK41" s="203" t="str">
        <f t="shared" si="29"/>
        <v>0</v>
      </c>
      <c r="BL41" s="203" t="str">
        <f t="shared" si="30"/>
        <v>0</v>
      </c>
      <c r="BM41" s="203" t="str">
        <f t="shared" si="31"/>
        <v>0</v>
      </c>
      <c r="BN41" s="203" t="str">
        <f t="shared" si="32"/>
        <v>0</v>
      </c>
      <c r="BO41" s="203" t="str">
        <f t="shared" si="33"/>
        <v>0</v>
      </c>
      <c r="BP41" s="203" t="str">
        <f t="shared" si="34"/>
        <v>0</v>
      </c>
      <c r="BQ41" s="203" t="str">
        <f t="shared" si="35"/>
        <v>0</v>
      </c>
      <c r="BR41" s="203" t="str">
        <f t="shared" si="36"/>
        <v>0</v>
      </c>
      <c r="BS41" s="203" t="str">
        <f t="shared" si="37"/>
        <v>0</v>
      </c>
      <c r="BT41" s="203" t="str">
        <f t="shared" si="38"/>
        <v>0</v>
      </c>
      <c r="BV41" s="177"/>
    </row>
    <row r="42" spans="1:74" s="131" customFormat="1" ht="20.100000000000001" customHeight="1" thickBot="1">
      <c r="A42" s="169"/>
      <c r="B42" s="79" t="s">
        <v>66</v>
      </c>
      <c r="C42" s="116">
        <v>0.28819444444444448</v>
      </c>
      <c r="D42" s="116" t="s">
        <v>393</v>
      </c>
      <c r="E42" s="116" t="s">
        <v>394</v>
      </c>
      <c r="F42" s="184">
        <v>341</v>
      </c>
      <c r="G42" s="184">
        <f>$F42*'Campaign Total'!$F$44</f>
        <v>306.90000000000003</v>
      </c>
      <c r="H42" s="170">
        <f t="shared" ref="H42" si="41">SUM(AQ42:BE42)</f>
        <v>0</v>
      </c>
      <c r="I42" s="171">
        <f t="shared" ref="I42" si="42">SUM(BF42:BT42)</f>
        <v>0</v>
      </c>
      <c r="J42" s="197"/>
      <c r="K42" s="173"/>
      <c r="L42" s="173"/>
      <c r="M42" s="173"/>
      <c r="N42" s="173"/>
      <c r="O42" s="176"/>
      <c r="P42" s="176"/>
      <c r="Q42" s="173"/>
      <c r="R42" s="173"/>
      <c r="S42" s="173"/>
      <c r="T42" s="173"/>
      <c r="U42" s="173"/>
      <c r="V42" s="176"/>
      <c r="W42" s="176"/>
      <c r="X42" s="173"/>
      <c r="Y42" s="173"/>
      <c r="Z42" s="173"/>
      <c r="AA42" s="173"/>
      <c r="AB42" s="173"/>
      <c r="AC42" s="176"/>
      <c r="AD42" s="176"/>
      <c r="AE42" s="173"/>
      <c r="AF42" s="173"/>
      <c r="AG42" s="173"/>
      <c r="AH42" s="173"/>
      <c r="AI42" s="173"/>
      <c r="AJ42" s="176"/>
      <c r="AK42" s="176"/>
      <c r="AL42" s="173"/>
      <c r="AM42" s="173"/>
      <c r="AN42" s="173"/>
      <c r="AO42" s="173"/>
      <c r="AP42" s="202"/>
      <c r="AQ42" s="203">
        <f t="shared" si="9"/>
        <v>0</v>
      </c>
      <c r="AR42" s="203">
        <f t="shared" si="10"/>
        <v>0</v>
      </c>
      <c r="AS42" s="203">
        <f t="shared" si="11"/>
        <v>0</v>
      </c>
      <c r="AT42" s="203">
        <f t="shared" si="12"/>
        <v>0</v>
      </c>
      <c r="AU42" s="203">
        <f t="shared" si="13"/>
        <v>0</v>
      </c>
      <c r="AV42" s="203">
        <f t="shared" si="14"/>
        <v>0</v>
      </c>
      <c r="AW42" s="203">
        <f t="shared" si="15"/>
        <v>0</v>
      </c>
      <c r="AX42" s="203">
        <f t="shared" si="16"/>
        <v>0</v>
      </c>
      <c r="AY42" s="203">
        <f t="shared" si="17"/>
        <v>0</v>
      </c>
      <c r="AZ42" s="203">
        <f t="shared" si="18"/>
        <v>0</v>
      </c>
      <c r="BA42" s="203">
        <f t="shared" si="19"/>
        <v>0</v>
      </c>
      <c r="BB42" s="203">
        <f t="shared" si="20"/>
        <v>0</v>
      </c>
      <c r="BC42" s="203">
        <f t="shared" si="21"/>
        <v>0</v>
      </c>
      <c r="BD42" s="203">
        <f t="shared" si="22"/>
        <v>0</v>
      </c>
      <c r="BE42" s="203">
        <f t="shared" si="23"/>
        <v>0</v>
      </c>
      <c r="BF42" s="203" t="str">
        <f t="shared" ref="BF42" si="43">IF(AQ42&gt;0,($G42*AQ42*$F$14),"0")</f>
        <v>0</v>
      </c>
      <c r="BG42" s="203" t="str">
        <f t="shared" ref="BG42" si="44">IF(AR42&gt;0,($G42*AR42*$F$15),"0")</f>
        <v>0</v>
      </c>
      <c r="BH42" s="203" t="str">
        <f t="shared" ref="BH42" si="45">IF(AS42&gt;0,($G42*AS42*$F$16),"0")</f>
        <v>0</v>
      </c>
      <c r="BI42" s="203" t="str">
        <f t="shared" ref="BI42" si="46">IF(AT42&gt;0,($G42*AT42*$F$17),"0")</f>
        <v>0</v>
      </c>
      <c r="BJ42" s="203" t="str">
        <f t="shared" ref="BJ42" si="47">IF(AU42&gt;0,($G42*AU42*$F$18),"0")</f>
        <v>0</v>
      </c>
      <c r="BK42" s="203" t="str">
        <f t="shared" ref="BK42" si="48">IF(AV42&gt;0,($G42*AV42*$F$19),"0")</f>
        <v>0</v>
      </c>
      <c r="BL42" s="203" t="str">
        <f t="shared" ref="BL42" si="49">IF(AW42&gt;0,($G42*AW42*$F$20),"0")</f>
        <v>0</v>
      </c>
      <c r="BM42" s="203" t="str">
        <f t="shared" ref="BM42" si="50">IF(AX42&gt;0,($G42*AX42*$F$21),"0")</f>
        <v>0</v>
      </c>
      <c r="BN42" s="203" t="str">
        <f t="shared" ref="BN42" si="51">IF(AY42&gt;0,($G42*AY42*$F$22),"0")</f>
        <v>0</v>
      </c>
      <c r="BO42" s="203" t="str">
        <f t="shared" ref="BO42" si="52">IF(AZ42&gt;0,($G42*AZ42*$F$23),"0")</f>
        <v>0</v>
      </c>
      <c r="BP42" s="203" t="str">
        <f t="shared" ref="BP42" si="53">IF(BA42&gt;0,($G42*BA42*$F$24),"0")</f>
        <v>0</v>
      </c>
      <c r="BQ42" s="203" t="str">
        <f t="shared" ref="BQ42" si="54">IF(BB42&gt;0,($G42*BB42*$F$25),"0")</f>
        <v>0</v>
      </c>
      <c r="BR42" s="203" t="str">
        <f t="shared" ref="BR42" si="55">IF(BC42&gt;0,($G42*BC42*$F$26),"0")</f>
        <v>0</v>
      </c>
      <c r="BS42" s="203" t="str">
        <f t="shared" ref="BS42" si="56">IF(BD42&gt;0,($G42*BD42*$F$27),"0")</f>
        <v>0</v>
      </c>
      <c r="BT42" s="203" t="str">
        <f t="shared" ref="BT42" si="57">IF(BE42&gt;0,($G42*BE42*$F$28),"0")</f>
        <v>0</v>
      </c>
      <c r="BV42" s="177"/>
    </row>
    <row r="43" spans="1:74" s="131" customFormat="1" ht="20.100000000000001" customHeight="1" thickBot="1">
      <c r="A43" s="169"/>
      <c r="B43" s="109" t="s">
        <v>65</v>
      </c>
      <c r="C43" s="129">
        <v>0.29166666666666669</v>
      </c>
      <c r="D43" s="129" t="s">
        <v>305</v>
      </c>
      <c r="E43" s="129" t="s">
        <v>306</v>
      </c>
      <c r="F43" s="83"/>
      <c r="G43" s="83"/>
      <c r="H43" s="170"/>
      <c r="I43" s="171"/>
      <c r="J43" s="197"/>
      <c r="K43" s="173"/>
      <c r="L43" s="173"/>
      <c r="M43" s="173"/>
      <c r="N43" s="173"/>
      <c r="O43" s="172"/>
      <c r="P43" s="172"/>
      <c r="Q43" s="173"/>
      <c r="R43" s="173"/>
      <c r="S43" s="173"/>
      <c r="T43" s="173"/>
      <c r="U43" s="173"/>
      <c r="V43" s="172"/>
      <c r="W43" s="172"/>
      <c r="X43" s="173"/>
      <c r="Y43" s="173"/>
      <c r="Z43" s="173"/>
      <c r="AA43" s="173"/>
      <c r="AB43" s="173"/>
      <c r="AC43" s="172"/>
      <c r="AD43" s="172"/>
      <c r="AE43" s="173"/>
      <c r="AF43" s="173"/>
      <c r="AG43" s="173"/>
      <c r="AH43" s="173"/>
      <c r="AI43" s="173"/>
      <c r="AJ43" s="172"/>
      <c r="AK43" s="172"/>
      <c r="AL43" s="173"/>
      <c r="AM43" s="173"/>
      <c r="AN43" s="173"/>
      <c r="AO43" s="173"/>
      <c r="AP43" s="202"/>
      <c r="AQ43" s="203">
        <f t="shared" si="9"/>
        <v>0</v>
      </c>
      <c r="AR43" s="203">
        <f t="shared" si="10"/>
        <v>0</v>
      </c>
      <c r="AS43" s="203">
        <f t="shared" si="11"/>
        <v>0</v>
      </c>
      <c r="AT43" s="203">
        <f t="shared" si="12"/>
        <v>0</v>
      </c>
      <c r="AU43" s="203">
        <f t="shared" si="13"/>
        <v>0</v>
      </c>
      <c r="AV43" s="203">
        <f t="shared" si="14"/>
        <v>0</v>
      </c>
      <c r="AW43" s="203">
        <f t="shared" si="15"/>
        <v>0</v>
      </c>
      <c r="AX43" s="203">
        <f t="shared" si="16"/>
        <v>0</v>
      </c>
      <c r="AY43" s="203">
        <f t="shared" si="17"/>
        <v>0</v>
      </c>
      <c r="AZ43" s="203">
        <f t="shared" si="18"/>
        <v>0</v>
      </c>
      <c r="BA43" s="203">
        <f t="shared" si="19"/>
        <v>0</v>
      </c>
      <c r="BB43" s="203">
        <f t="shared" si="20"/>
        <v>0</v>
      </c>
      <c r="BC43" s="203">
        <f t="shared" si="21"/>
        <v>0</v>
      </c>
      <c r="BD43" s="203">
        <f t="shared" si="22"/>
        <v>0</v>
      </c>
      <c r="BE43" s="203">
        <f t="shared" si="23"/>
        <v>0</v>
      </c>
      <c r="BF43" s="203" t="str">
        <f t="shared" si="24"/>
        <v>0</v>
      </c>
      <c r="BG43" s="203" t="str">
        <f t="shared" si="25"/>
        <v>0</v>
      </c>
      <c r="BH43" s="203" t="str">
        <f t="shared" si="26"/>
        <v>0</v>
      </c>
      <c r="BI43" s="203" t="str">
        <f t="shared" si="27"/>
        <v>0</v>
      </c>
      <c r="BJ43" s="203" t="str">
        <f t="shared" si="28"/>
        <v>0</v>
      </c>
      <c r="BK43" s="203" t="str">
        <f t="shared" si="29"/>
        <v>0</v>
      </c>
      <c r="BL43" s="203" t="str">
        <f t="shared" si="30"/>
        <v>0</v>
      </c>
      <c r="BM43" s="203" t="str">
        <f t="shared" si="31"/>
        <v>0</v>
      </c>
      <c r="BN43" s="203" t="str">
        <f t="shared" si="32"/>
        <v>0</v>
      </c>
      <c r="BO43" s="203" t="str">
        <f t="shared" si="33"/>
        <v>0</v>
      </c>
      <c r="BP43" s="203" t="str">
        <f t="shared" si="34"/>
        <v>0</v>
      </c>
      <c r="BQ43" s="203" t="str">
        <f t="shared" si="35"/>
        <v>0</v>
      </c>
      <c r="BR43" s="203" t="str">
        <f t="shared" si="36"/>
        <v>0</v>
      </c>
      <c r="BS43" s="203" t="str">
        <f t="shared" si="37"/>
        <v>0</v>
      </c>
      <c r="BT43" s="203" t="str">
        <f t="shared" si="38"/>
        <v>0</v>
      </c>
      <c r="BV43" s="177"/>
    </row>
    <row r="44" spans="1:74" s="131" customFormat="1" ht="20.100000000000001" customHeight="1" thickBot="1">
      <c r="A44" s="169"/>
      <c r="B44" s="79" t="s">
        <v>66</v>
      </c>
      <c r="C44" s="116">
        <v>0.30902777777777779</v>
      </c>
      <c r="D44" s="116" t="s">
        <v>236</v>
      </c>
      <c r="E44" s="116" t="s">
        <v>274</v>
      </c>
      <c r="F44" s="184">
        <v>520</v>
      </c>
      <c r="G44" s="184">
        <f>$F44*'Campaign Total'!$F$44</f>
        <v>468</v>
      </c>
      <c r="H44" s="170">
        <f>SUM(AQ44:BE44)</f>
        <v>0</v>
      </c>
      <c r="I44" s="171">
        <f>SUM(BF44:BT44)</f>
        <v>0</v>
      </c>
      <c r="J44" s="197"/>
      <c r="K44" s="173"/>
      <c r="L44" s="173"/>
      <c r="M44" s="173"/>
      <c r="N44" s="173"/>
      <c r="O44" s="176"/>
      <c r="P44" s="176"/>
      <c r="Q44" s="173"/>
      <c r="R44" s="173"/>
      <c r="S44" s="173"/>
      <c r="T44" s="173"/>
      <c r="U44" s="173"/>
      <c r="V44" s="176"/>
      <c r="W44" s="176"/>
      <c r="X44" s="173"/>
      <c r="Y44" s="173"/>
      <c r="Z44" s="173"/>
      <c r="AA44" s="173"/>
      <c r="AB44" s="173"/>
      <c r="AC44" s="176"/>
      <c r="AD44" s="176"/>
      <c r="AE44" s="173"/>
      <c r="AF44" s="173"/>
      <c r="AG44" s="173"/>
      <c r="AH44" s="173"/>
      <c r="AI44" s="173"/>
      <c r="AJ44" s="176"/>
      <c r="AK44" s="176"/>
      <c r="AL44" s="173"/>
      <c r="AM44" s="173"/>
      <c r="AN44" s="173"/>
      <c r="AO44" s="173"/>
      <c r="AP44" s="202"/>
      <c r="AQ44" s="203">
        <f t="shared" si="9"/>
        <v>0</v>
      </c>
      <c r="AR44" s="203">
        <f t="shared" si="10"/>
        <v>0</v>
      </c>
      <c r="AS44" s="203">
        <f t="shared" si="11"/>
        <v>0</v>
      </c>
      <c r="AT44" s="203">
        <f t="shared" si="12"/>
        <v>0</v>
      </c>
      <c r="AU44" s="203">
        <f t="shared" si="13"/>
        <v>0</v>
      </c>
      <c r="AV44" s="203">
        <f t="shared" si="14"/>
        <v>0</v>
      </c>
      <c r="AW44" s="203">
        <f t="shared" si="15"/>
        <v>0</v>
      </c>
      <c r="AX44" s="203">
        <f t="shared" si="16"/>
        <v>0</v>
      </c>
      <c r="AY44" s="203">
        <f t="shared" si="17"/>
        <v>0</v>
      </c>
      <c r="AZ44" s="203">
        <f t="shared" si="18"/>
        <v>0</v>
      </c>
      <c r="BA44" s="203">
        <f t="shared" si="19"/>
        <v>0</v>
      </c>
      <c r="BB44" s="203">
        <f t="shared" si="20"/>
        <v>0</v>
      </c>
      <c r="BC44" s="203">
        <f t="shared" si="21"/>
        <v>0</v>
      </c>
      <c r="BD44" s="203">
        <f t="shared" si="22"/>
        <v>0</v>
      </c>
      <c r="BE44" s="203">
        <f t="shared" si="23"/>
        <v>0</v>
      </c>
      <c r="BF44" s="203" t="str">
        <f t="shared" si="24"/>
        <v>0</v>
      </c>
      <c r="BG44" s="203" t="str">
        <f t="shared" si="25"/>
        <v>0</v>
      </c>
      <c r="BH44" s="203" t="str">
        <f t="shared" si="26"/>
        <v>0</v>
      </c>
      <c r="BI44" s="203" t="str">
        <f t="shared" si="27"/>
        <v>0</v>
      </c>
      <c r="BJ44" s="203" t="str">
        <f t="shared" si="28"/>
        <v>0</v>
      </c>
      <c r="BK44" s="203" t="str">
        <f t="shared" si="29"/>
        <v>0</v>
      </c>
      <c r="BL44" s="203" t="str">
        <f t="shared" si="30"/>
        <v>0</v>
      </c>
      <c r="BM44" s="203" t="str">
        <f t="shared" si="31"/>
        <v>0</v>
      </c>
      <c r="BN44" s="203" t="str">
        <f t="shared" si="32"/>
        <v>0</v>
      </c>
      <c r="BO44" s="203" t="str">
        <f t="shared" si="33"/>
        <v>0</v>
      </c>
      <c r="BP44" s="203" t="str">
        <f t="shared" si="34"/>
        <v>0</v>
      </c>
      <c r="BQ44" s="203" t="str">
        <f t="shared" si="35"/>
        <v>0</v>
      </c>
      <c r="BR44" s="203" t="str">
        <f t="shared" si="36"/>
        <v>0</v>
      </c>
      <c r="BS44" s="203" t="str">
        <f t="shared" si="37"/>
        <v>0</v>
      </c>
      <c r="BT44" s="203" t="str">
        <f t="shared" si="38"/>
        <v>0</v>
      </c>
      <c r="BV44" s="177"/>
    </row>
    <row r="45" spans="1:74" s="131" customFormat="1" ht="19.5" customHeight="1" thickBot="1">
      <c r="A45" s="169"/>
      <c r="B45" s="109" t="s">
        <v>65</v>
      </c>
      <c r="C45" s="129">
        <v>0.3125</v>
      </c>
      <c r="D45" s="129" t="s">
        <v>305</v>
      </c>
      <c r="E45" s="129" t="s">
        <v>306</v>
      </c>
      <c r="F45" s="83"/>
      <c r="G45" s="83"/>
      <c r="H45" s="170"/>
      <c r="I45" s="171"/>
      <c r="J45" s="197"/>
      <c r="K45" s="173"/>
      <c r="L45" s="173"/>
      <c r="M45" s="173"/>
      <c r="N45" s="173"/>
      <c r="O45" s="172"/>
      <c r="P45" s="172"/>
      <c r="Q45" s="173"/>
      <c r="R45" s="173"/>
      <c r="S45" s="173"/>
      <c r="T45" s="173"/>
      <c r="U45" s="173"/>
      <c r="V45" s="172"/>
      <c r="W45" s="172"/>
      <c r="X45" s="173"/>
      <c r="Y45" s="173"/>
      <c r="Z45" s="173"/>
      <c r="AA45" s="173"/>
      <c r="AB45" s="173"/>
      <c r="AC45" s="172"/>
      <c r="AD45" s="172"/>
      <c r="AE45" s="173"/>
      <c r="AF45" s="173"/>
      <c r="AG45" s="173"/>
      <c r="AH45" s="173"/>
      <c r="AI45" s="173"/>
      <c r="AJ45" s="172"/>
      <c r="AK45" s="172"/>
      <c r="AL45" s="173"/>
      <c r="AM45" s="173"/>
      <c r="AN45" s="173"/>
      <c r="AO45" s="173"/>
      <c r="AP45" s="202"/>
      <c r="AQ45" s="203">
        <f t="shared" si="9"/>
        <v>0</v>
      </c>
      <c r="AR45" s="203">
        <f t="shared" si="10"/>
        <v>0</v>
      </c>
      <c r="AS45" s="203">
        <f t="shared" si="11"/>
        <v>0</v>
      </c>
      <c r="AT45" s="203">
        <f t="shared" si="12"/>
        <v>0</v>
      </c>
      <c r="AU45" s="203">
        <f t="shared" si="13"/>
        <v>0</v>
      </c>
      <c r="AV45" s="203">
        <f t="shared" si="14"/>
        <v>0</v>
      </c>
      <c r="AW45" s="203">
        <f t="shared" si="15"/>
        <v>0</v>
      </c>
      <c r="AX45" s="203">
        <f t="shared" si="16"/>
        <v>0</v>
      </c>
      <c r="AY45" s="203">
        <f t="shared" si="17"/>
        <v>0</v>
      </c>
      <c r="AZ45" s="203">
        <f t="shared" si="18"/>
        <v>0</v>
      </c>
      <c r="BA45" s="203">
        <f t="shared" si="19"/>
        <v>0</v>
      </c>
      <c r="BB45" s="203">
        <f t="shared" si="20"/>
        <v>0</v>
      </c>
      <c r="BC45" s="203">
        <f t="shared" si="21"/>
        <v>0</v>
      </c>
      <c r="BD45" s="203">
        <f t="shared" si="22"/>
        <v>0</v>
      </c>
      <c r="BE45" s="203">
        <f t="shared" si="23"/>
        <v>0</v>
      </c>
      <c r="BF45" s="203" t="str">
        <f t="shared" si="24"/>
        <v>0</v>
      </c>
      <c r="BG45" s="203" t="str">
        <f t="shared" si="25"/>
        <v>0</v>
      </c>
      <c r="BH45" s="203" t="str">
        <f t="shared" si="26"/>
        <v>0</v>
      </c>
      <c r="BI45" s="203" t="str">
        <f t="shared" si="27"/>
        <v>0</v>
      </c>
      <c r="BJ45" s="203" t="str">
        <f t="shared" si="28"/>
        <v>0</v>
      </c>
      <c r="BK45" s="203" t="str">
        <f t="shared" si="29"/>
        <v>0</v>
      </c>
      <c r="BL45" s="203" t="str">
        <f t="shared" si="30"/>
        <v>0</v>
      </c>
      <c r="BM45" s="203" t="str">
        <f t="shared" si="31"/>
        <v>0</v>
      </c>
      <c r="BN45" s="203" t="str">
        <f t="shared" si="32"/>
        <v>0</v>
      </c>
      <c r="BO45" s="203" t="str">
        <f t="shared" si="33"/>
        <v>0</v>
      </c>
      <c r="BP45" s="203" t="str">
        <f t="shared" si="34"/>
        <v>0</v>
      </c>
      <c r="BQ45" s="203" t="str">
        <f t="shared" si="35"/>
        <v>0</v>
      </c>
      <c r="BR45" s="203" t="str">
        <f t="shared" si="36"/>
        <v>0</v>
      </c>
      <c r="BS45" s="203" t="str">
        <f t="shared" si="37"/>
        <v>0</v>
      </c>
      <c r="BT45" s="203" t="str">
        <f t="shared" si="38"/>
        <v>0</v>
      </c>
      <c r="BV45" s="177"/>
    </row>
    <row r="46" spans="1:74" s="131" customFormat="1" ht="20.100000000000001" customHeight="1" thickBot="1">
      <c r="A46" s="169"/>
      <c r="B46" s="79" t="s">
        <v>66</v>
      </c>
      <c r="C46" s="116">
        <v>0.3298611111111111</v>
      </c>
      <c r="D46" s="116" t="s">
        <v>395</v>
      </c>
      <c r="E46" s="116" t="s">
        <v>396</v>
      </c>
      <c r="F46" s="184">
        <v>340</v>
      </c>
      <c r="G46" s="184">
        <f>$F46*'Campaign Total'!$F$44</f>
        <v>306</v>
      </c>
      <c r="H46" s="170">
        <f>SUM(AQ46:BE46)</f>
        <v>0</v>
      </c>
      <c r="I46" s="171">
        <f>SUM(BF46:BT46)</f>
        <v>0</v>
      </c>
      <c r="J46" s="197"/>
      <c r="K46" s="173"/>
      <c r="L46" s="173"/>
      <c r="M46" s="173"/>
      <c r="N46" s="173"/>
      <c r="O46" s="176"/>
      <c r="P46" s="176"/>
      <c r="Q46" s="173"/>
      <c r="R46" s="173"/>
      <c r="S46" s="173"/>
      <c r="T46" s="173"/>
      <c r="U46" s="173"/>
      <c r="V46" s="176"/>
      <c r="W46" s="176"/>
      <c r="X46" s="173"/>
      <c r="Y46" s="173"/>
      <c r="Z46" s="173"/>
      <c r="AA46" s="173"/>
      <c r="AB46" s="173"/>
      <c r="AC46" s="176"/>
      <c r="AD46" s="176"/>
      <c r="AE46" s="173"/>
      <c r="AF46" s="173"/>
      <c r="AG46" s="173"/>
      <c r="AH46" s="173"/>
      <c r="AI46" s="173"/>
      <c r="AJ46" s="176"/>
      <c r="AK46" s="176"/>
      <c r="AL46" s="173"/>
      <c r="AM46" s="173"/>
      <c r="AN46" s="173"/>
      <c r="AO46" s="173"/>
      <c r="AP46" s="202"/>
      <c r="AQ46" s="203">
        <f t="shared" si="9"/>
        <v>0</v>
      </c>
      <c r="AR46" s="203">
        <f t="shared" si="10"/>
        <v>0</v>
      </c>
      <c r="AS46" s="203">
        <f t="shared" si="11"/>
        <v>0</v>
      </c>
      <c r="AT46" s="203">
        <f t="shared" si="12"/>
        <v>0</v>
      </c>
      <c r="AU46" s="203">
        <f t="shared" si="13"/>
        <v>0</v>
      </c>
      <c r="AV46" s="203">
        <f t="shared" si="14"/>
        <v>0</v>
      </c>
      <c r="AW46" s="203">
        <f t="shared" si="15"/>
        <v>0</v>
      </c>
      <c r="AX46" s="203">
        <f t="shared" si="16"/>
        <v>0</v>
      </c>
      <c r="AY46" s="203">
        <f t="shared" si="17"/>
        <v>0</v>
      </c>
      <c r="AZ46" s="203">
        <f t="shared" si="18"/>
        <v>0</v>
      </c>
      <c r="BA46" s="203">
        <f t="shared" si="19"/>
        <v>0</v>
      </c>
      <c r="BB46" s="203">
        <f t="shared" si="20"/>
        <v>0</v>
      </c>
      <c r="BC46" s="203">
        <f t="shared" si="21"/>
        <v>0</v>
      </c>
      <c r="BD46" s="203">
        <f t="shared" si="22"/>
        <v>0</v>
      </c>
      <c r="BE46" s="203">
        <f t="shared" si="23"/>
        <v>0</v>
      </c>
      <c r="BF46" s="203" t="str">
        <f t="shared" ref="BF46" si="58">IF(AQ46&gt;0,($G46*AQ46*$F$14),"0")</f>
        <v>0</v>
      </c>
      <c r="BG46" s="203" t="str">
        <f t="shared" ref="BG46" si="59">IF(AR46&gt;0,($G46*AR46*$F$15),"0")</f>
        <v>0</v>
      </c>
      <c r="BH46" s="203" t="str">
        <f t="shared" ref="BH46" si="60">IF(AS46&gt;0,($G46*AS46*$F$16),"0")</f>
        <v>0</v>
      </c>
      <c r="BI46" s="203" t="str">
        <f t="shared" ref="BI46" si="61">IF(AT46&gt;0,($G46*AT46*$F$17),"0")</f>
        <v>0</v>
      </c>
      <c r="BJ46" s="203" t="str">
        <f t="shared" ref="BJ46" si="62">IF(AU46&gt;0,($G46*AU46*$F$18),"0")</f>
        <v>0</v>
      </c>
      <c r="BK46" s="203" t="str">
        <f t="shared" ref="BK46" si="63">IF(AV46&gt;0,($G46*AV46*$F$19),"0")</f>
        <v>0</v>
      </c>
      <c r="BL46" s="203" t="str">
        <f t="shared" ref="BL46" si="64">IF(AW46&gt;0,($G46*AW46*$F$20),"0")</f>
        <v>0</v>
      </c>
      <c r="BM46" s="203" t="str">
        <f t="shared" ref="BM46" si="65">IF(AX46&gt;0,($G46*AX46*$F$21),"0")</f>
        <v>0</v>
      </c>
      <c r="BN46" s="203" t="str">
        <f t="shared" ref="BN46" si="66">IF(AY46&gt;0,($G46*AY46*$F$22),"0")</f>
        <v>0</v>
      </c>
      <c r="BO46" s="203" t="str">
        <f t="shared" ref="BO46" si="67">IF(AZ46&gt;0,($G46*AZ46*$F$23),"0")</f>
        <v>0</v>
      </c>
      <c r="BP46" s="203" t="str">
        <f t="shared" ref="BP46" si="68">IF(BA46&gt;0,($G46*BA46*$F$24),"0")</f>
        <v>0</v>
      </c>
      <c r="BQ46" s="203" t="str">
        <f t="shared" ref="BQ46" si="69">IF(BB46&gt;0,($G46*BB46*$F$25),"0")</f>
        <v>0</v>
      </c>
      <c r="BR46" s="203" t="str">
        <f t="shared" ref="BR46" si="70">IF(BC46&gt;0,($G46*BC46*$F$26),"0")</f>
        <v>0</v>
      </c>
      <c r="BS46" s="203" t="str">
        <f t="shared" ref="BS46" si="71">IF(BD46&gt;0,($G46*BD46*$F$27),"0")</f>
        <v>0</v>
      </c>
      <c r="BT46" s="203" t="str">
        <f t="shared" ref="BT46" si="72">IF(BE46&gt;0,($G46*BE46*$F$28),"0")</f>
        <v>0</v>
      </c>
      <c r="BV46" s="177"/>
    </row>
    <row r="47" spans="1:74" s="131" customFormat="1" ht="27.75" customHeight="1" thickBot="1">
      <c r="A47" s="169"/>
      <c r="B47" s="109" t="s">
        <v>65</v>
      </c>
      <c r="C47" s="129">
        <v>0.33333333333333331</v>
      </c>
      <c r="D47" s="122" t="s">
        <v>304</v>
      </c>
      <c r="E47" s="129" t="s">
        <v>305</v>
      </c>
      <c r="F47" s="83"/>
      <c r="G47" s="83"/>
      <c r="H47" s="170"/>
      <c r="I47" s="171"/>
      <c r="J47" s="197"/>
      <c r="K47" s="173"/>
      <c r="L47" s="173"/>
      <c r="M47" s="173"/>
      <c r="N47" s="173"/>
      <c r="O47" s="172"/>
      <c r="P47" s="172"/>
      <c r="Q47" s="173"/>
      <c r="R47" s="173"/>
      <c r="S47" s="173"/>
      <c r="T47" s="173"/>
      <c r="U47" s="173"/>
      <c r="V47" s="172"/>
      <c r="W47" s="172"/>
      <c r="X47" s="173"/>
      <c r="Y47" s="173"/>
      <c r="Z47" s="173"/>
      <c r="AA47" s="173"/>
      <c r="AB47" s="173"/>
      <c r="AC47" s="172"/>
      <c r="AD47" s="172"/>
      <c r="AE47" s="173"/>
      <c r="AF47" s="173"/>
      <c r="AG47" s="173"/>
      <c r="AH47" s="173"/>
      <c r="AI47" s="173"/>
      <c r="AJ47" s="172"/>
      <c r="AK47" s="172"/>
      <c r="AL47" s="173"/>
      <c r="AM47" s="173"/>
      <c r="AN47" s="173"/>
      <c r="AO47" s="173"/>
      <c r="AP47" s="202"/>
      <c r="AQ47" s="203">
        <f t="shared" si="9"/>
        <v>0</v>
      </c>
      <c r="AR47" s="203">
        <f t="shared" si="10"/>
        <v>0</v>
      </c>
      <c r="AS47" s="203">
        <f t="shared" si="11"/>
        <v>0</v>
      </c>
      <c r="AT47" s="203">
        <f t="shared" si="12"/>
        <v>0</v>
      </c>
      <c r="AU47" s="203">
        <f t="shared" si="13"/>
        <v>0</v>
      </c>
      <c r="AV47" s="203">
        <f t="shared" si="14"/>
        <v>0</v>
      </c>
      <c r="AW47" s="203">
        <f t="shared" si="15"/>
        <v>0</v>
      </c>
      <c r="AX47" s="203">
        <f t="shared" si="16"/>
        <v>0</v>
      </c>
      <c r="AY47" s="203">
        <f t="shared" si="17"/>
        <v>0</v>
      </c>
      <c r="AZ47" s="203">
        <f t="shared" si="18"/>
        <v>0</v>
      </c>
      <c r="BA47" s="203">
        <f t="shared" si="19"/>
        <v>0</v>
      </c>
      <c r="BB47" s="203">
        <f t="shared" si="20"/>
        <v>0</v>
      </c>
      <c r="BC47" s="203">
        <f t="shared" si="21"/>
        <v>0</v>
      </c>
      <c r="BD47" s="203">
        <f t="shared" si="22"/>
        <v>0</v>
      </c>
      <c r="BE47" s="203">
        <f t="shared" si="23"/>
        <v>0</v>
      </c>
      <c r="BF47" s="203" t="str">
        <f t="shared" si="24"/>
        <v>0</v>
      </c>
      <c r="BG47" s="203" t="str">
        <f t="shared" si="25"/>
        <v>0</v>
      </c>
      <c r="BH47" s="203" t="str">
        <f t="shared" si="26"/>
        <v>0</v>
      </c>
      <c r="BI47" s="203" t="str">
        <f t="shared" si="27"/>
        <v>0</v>
      </c>
      <c r="BJ47" s="203" t="str">
        <f t="shared" si="28"/>
        <v>0</v>
      </c>
      <c r="BK47" s="203" t="str">
        <f t="shared" si="29"/>
        <v>0</v>
      </c>
      <c r="BL47" s="203" t="str">
        <f t="shared" si="30"/>
        <v>0</v>
      </c>
      <c r="BM47" s="203" t="str">
        <f t="shared" si="31"/>
        <v>0</v>
      </c>
      <c r="BN47" s="203" t="str">
        <f t="shared" si="32"/>
        <v>0</v>
      </c>
      <c r="BO47" s="203" t="str">
        <f t="shared" si="33"/>
        <v>0</v>
      </c>
      <c r="BP47" s="203" t="str">
        <f t="shared" si="34"/>
        <v>0</v>
      </c>
      <c r="BQ47" s="203" t="str">
        <f t="shared" si="35"/>
        <v>0</v>
      </c>
      <c r="BR47" s="203" t="str">
        <f t="shared" si="36"/>
        <v>0</v>
      </c>
      <c r="BS47" s="203" t="str">
        <f t="shared" si="37"/>
        <v>0</v>
      </c>
      <c r="BT47" s="203" t="str">
        <f t="shared" si="38"/>
        <v>0</v>
      </c>
      <c r="BV47" s="177"/>
    </row>
    <row r="48" spans="1:74" s="131" customFormat="1" ht="20.100000000000001" customHeight="1" thickBot="1">
      <c r="A48" s="169"/>
      <c r="B48" s="79" t="s">
        <v>66</v>
      </c>
      <c r="C48" s="116">
        <v>0.35069444444444442</v>
      </c>
      <c r="D48" s="185" t="s">
        <v>237</v>
      </c>
      <c r="E48" s="185" t="s">
        <v>255</v>
      </c>
      <c r="F48" s="124">
        <v>280</v>
      </c>
      <c r="G48" s="124">
        <f>$F48*'Campaign Total'!$F$44</f>
        <v>252</v>
      </c>
      <c r="H48" s="170">
        <f>SUM(AQ48:BE48)</f>
        <v>0</v>
      </c>
      <c r="I48" s="171">
        <f>SUM(BF48:BT48)</f>
        <v>0</v>
      </c>
      <c r="J48" s="197"/>
      <c r="K48" s="173"/>
      <c r="L48" s="173"/>
      <c r="M48" s="173"/>
      <c r="N48" s="173"/>
      <c r="O48" s="176"/>
      <c r="P48" s="176"/>
      <c r="Q48" s="173"/>
      <c r="R48" s="173"/>
      <c r="S48" s="173"/>
      <c r="T48" s="173"/>
      <c r="U48" s="173"/>
      <c r="V48" s="176"/>
      <c r="W48" s="176"/>
      <c r="X48" s="173"/>
      <c r="Y48" s="173"/>
      <c r="Z48" s="173"/>
      <c r="AA48" s="173"/>
      <c r="AB48" s="173"/>
      <c r="AC48" s="176"/>
      <c r="AD48" s="176"/>
      <c r="AE48" s="173"/>
      <c r="AF48" s="173"/>
      <c r="AG48" s="173"/>
      <c r="AH48" s="173"/>
      <c r="AI48" s="173"/>
      <c r="AJ48" s="176"/>
      <c r="AK48" s="176"/>
      <c r="AL48" s="173"/>
      <c r="AM48" s="173"/>
      <c r="AN48" s="173"/>
      <c r="AO48" s="173"/>
      <c r="AP48" s="202"/>
      <c r="AQ48" s="203">
        <f t="shared" si="9"/>
        <v>0</v>
      </c>
      <c r="AR48" s="203">
        <f t="shared" si="10"/>
        <v>0</v>
      </c>
      <c r="AS48" s="203">
        <f t="shared" si="11"/>
        <v>0</v>
      </c>
      <c r="AT48" s="203">
        <f t="shared" si="12"/>
        <v>0</v>
      </c>
      <c r="AU48" s="203">
        <f t="shared" si="13"/>
        <v>0</v>
      </c>
      <c r="AV48" s="203">
        <f t="shared" si="14"/>
        <v>0</v>
      </c>
      <c r="AW48" s="203">
        <f t="shared" si="15"/>
        <v>0</v>
      </c>
      <c r="AX48" s="203">
        <f t="shared" si="16"/>
        <v>0</v>
      </c>
      <c r="AY48" s="203">
        <f t="shared" si="17"/>
        <v>0</v>
      </c>
      <c r="AZ48" s="203">
        <f t="shared" si="18"/>
        <v>0</v>
      </c>
      <c r="BA48" s="203">
        <f t="shared" si="19"/>
        <v>0</v>
      </c>
      <c r="BB48" s="203">
        <f t="shared" si="20"/>
        <v>0</v>
      </c>
      <c r="BC48" s="203">
        <f t="shared" si="21"/>
        <v>0</v>
      </c>
      <c r="BD48" s="203">
        <f t="shared" si="22"/>
        <v>0</v>
      </c>
      <c r="BE48" s="203">
        <f t="shared" si="23"/>
        <v>0</v>
      </c>
      <c r="BF48" s="203" t="str">
        <f t="shared" si="24"/>
        <v>0</v>
      </c>
      <c r="BG48" s="203" t="str">
        <f t="shared" si="25"/>
        <v>0</v>
      </c>
      <c r="BH48" s="203" t="str">
        <f t="shared" si="26"/>
        <v>0</v>
      </c>
      <c r="BI48" s="203" t="str">
        <f t="shared" si="27"/>
        <v>0</v>
      </c>
      <c r="BJ48" s="203" t="str">
        <f t="shared" si="28"/>
        <v>0</v>
      </c>
      <c r="BK48" s="203" t="str">
        <f t="shared" si="29"/>
        <v>0</v>
      </c>
      <c r="BL48" s="203" t="str">
        <f t="shared" si="30"/>
        <v>0</v>
      </c>
      <c r="BM48" s="203" t="str">
        <f t="shared" si="31"/>
        <v>0</v>
      </c>
      <c r="BN48" s="203" t="str">
        <f t="shared" si="32"/>
        <v>0</v>
      </c>
      <c r="BO48" s="203" t="str">
        <f t="shared" si="33"/>
        <v>0</v>
      </c>
      <c r="BP48" s="203" t="str">
        <f t="shared" si="34"/>
        <v>0</v>
      </c>
      <c r="BQ48" s="203" t="str">
        <f t="shared" si="35"/>
        <v>0</v>
      </c>
      <c r="BR48" s="203" t="str">
        <f t="shared" si="36"/>
        <v>0</v>
      </c>
      <c r="BS48" s="203" t="str">
        <f t="shared" si="37"/>
        <v>0</v>
      </c>
      <c r="BT48" s="203" t="str">
        <f t="shared" si="38"/>
        <v>0</v>
      </c>
      <c r="BV48" s="177"/>
    </row>
    <row r="49" spans="1:74" s="131" customFormat="1" ht="30" customHeight="1" thickBot="1">
      <c r="A49" s="175"/>
      <c r="B49" s="109" t="s">
        <v>65</v>
      </c>
      <c r="C49" s="129">
        <v>0.35416666666666669</v>
      </c>
      <c r="D49" s="122" t="s">
        <v>304</v>
      </c>
      <c r="E49" s="129" t="s">
        <v>305</v>
      </c>
      <c r="F49" s="83"/>
      <c r="G49" s="83"/>
      <c r="H49" s="170"/>
      <c r="I49" s="171"/>
      <c r="J49" s="197"/>
      <c r="K49" s="173"/>
      <c r="L49" s="173"/>
      <c r="M49" s="173"/>
      <c r="N49" s="173"/>
      <c r="O49" s="172"/>
      <c r="P49" s="172"/>
      <c r="Q49" s="173"/>
      <c r="R49" s="173"/>
      <c r="S49" s="173"/>
      <c r="T49" s="173"/>
      <c r="U49" s="173"/>
      <c r="V49" s="172"/>
      <c r="W49" s="172"/>
      <c r="X49" s="173"/>
      <c r="Y49" s="173"/>
      <c r="Z49" s="173"/>
      <c r="AA49" s="173"/>
      <c r="AB49" s="173"/>
      <c r="AC49" s="172"/>
      <c r="AD49" s="172"/>
      <c r="AE49" s="173"/>
      <c r="AF49" s="173"/>
      <c r="AG49" s="173"/>
      <c r="AH49" s="173"/>
      <c r="AI49" s="173"/>
      <c r="AJ49" s="172"/>
      <c r="AK49" s="172"/>
      <c r="AL49" s="173"/>
      <c r="AM49" s="173"/>
      <c r="AN49" s="173"/>
      <c r="AO49" s="173"/>
      <c r="AP49" s="202"/>
      <c r="AQ49" s="203">
        <f t="shared" si="9"/>
        <v>0</v>
      </c>
      <c r="AR49" s="203">
        <f t="shared" si="10"/>
        <v>0</v>
      </c>
      <c r="AS49" s="203">
        <f t="shared" si="11"/>
        <v>0</v>
      </c>
      <c r="AT49" s="203">
        <f t="shared" si="12"/>
        <v>0</v>
      </c>
      <c r="AU49" s="203">
        <f t="shared" si="13"/>
        <v>0</v>
      </c>
      <c r="AV49" s="203">
        <f t="shared" si="14"/>
        <v>0</v>
      </c>
      <c r="AW49" s="203">
        <f t="shared" si="15"/>
        <v>0</v>
      </c>
      <c r="AX49" s="203">
        <f t="shared" si="16"/>
        <v>0</v>
      </c>
      <c r="AY49" s="203">
        <f t="shared" si="17"/>
        <v>0</v>
      </c>
      <c r="AZ49" s="203">
        <f t="shared" si="18"/>
        <v>0</v>
      </c>
      <c r="BA49" s="203">
        <f t="shared" si="19"/>
        <v>0</v>
      </c>
      <c r="BB49" s="203">
        <f t="shared" si="20"/>
        <v>0</v>
      </c>
      <c r="BC49" s="203">
        <f t="shared" si="21"/>
        <v>0</v>
      </c>
      <c r="BD49" s="203">
        <f t="shared" si="22"/>
        <v>0</v>
      </c>
      <c r="BE49" s="203">
        <f t="shared" si="23"/>
        <v>0</v>
      </c>
      <c r="BF49" s="203" t="str">
        <f t="shared" si="24"/>
        <v>0</v>
      </c>
      <c r="BG49" s="203" t="str">
        <f t="shared" si="25"/>
        <v>0</v>
      </c>
      <c r="BH49" s="203" t="str">
        <f t="shared" si="26"/>
        <v>0</v>
      </c>
      <c r="BI49" s="203" t="str">
        <f t="shared" si="27"/>
        <v>0</v>
      </c>
      <c r="BJ49" s="203" t="str">
        <f t="shared" si="28"/>
        <v>0</v>
      </c>
      <c r="BK49" s="203" t="str">
        <f t="shared" si="29"/>
        <v>0</v>
      </c>
      <c r="BL49" s="203" t="str">
        <f t="shared" si="30"/>
        <v>0</v>
      </c>
      <c r="BM49" s="203" t="str">
        <f t="shared" si="31"/>
        <v>0</v>
      </c>
      <c r="BN49" s="203" t="str">
        <f t="shared" si="32"/>
        <v>0</v>
      </c>
      <c r="BO49" s="203" t="str">
        <f t="shared" si="33"/>
        <v>0</v>
      </c>
      <c r="BP49" s="203" t="str">
        <f t="shared" si="34"/>
        <v>0</v>
      </c>
      <c r="BQ49" s="203" t="str">
        <f t="shared" si="35"/>
        <v>0</v>
      </c>
      <c r="BR49" s="203" t="str">
        <f t="shared" si="36"/>
        <v>0</v>
      </c>
      <c r="BS49" s="203" t="str">
        <f t="shared" si="37"/>
        <v>0</v>
      </c>
      <c r="BT49" s="203" t="str">
        <f t="shared" si="38"/>
        <v>0</v>
      </c>
      <c r="BV49" s="177"/>
    </row>
    <row r="50" spans="1:74" s="131" customFormat="1" ht="20.100000000000001" customHeight="1" thickBot="1">
      <c r="A50" s="169"/>
      <c r="B50" s="79" t="s">
        <v>66</v>
      </c>
      <c r="C50" s="116">
        <v>0.37152777777777773</v>
      </c>
      <c r="D50" s="185" t="s">
        <v>397</v>
      </c>
      <c r="E50" s="185" t="s">
        <v>398</v>
      </c>
      <c r="F50" s="124">
        <v>320</v>
      </c>
      <c r="G50" s="124">
        <f>$F50*'Campaign Total'!$F$44</f>
        <v>288</v>
      </c>
      <c r="H50" s="170">
        <f>SUM(AQ50:BE50)</f>
        <v>0</v>
      </c>
      <c r="I50" s="171">
        <f>SUM(BF50:BT50)</f>
        <v>0</v>
      </c>
      <c r="J50" s="197"/>
      <c r="K50" s="173"/>
      <c r="L50" s="173"/>
      <c r="M50" s="173"/>
      <c r="N50" s="173"/>
      <c r="O50" s="176"/>
      <c r="P50" s="176"/>
      <c r="Q50" s="173"/>
      <c r="R50" s="173"/>
      <c r="S50" s="173"/>
      <c r="T50" s="173"/>
      <c r="U50" s="173"/>
      <c r="V50" s="176"/>
      <c r="W50" s="176"/>
      <c r="X50" s="173"/>
      <c r="Y50" s="173"/>
      <c r="Z50" s="173"/>
      <c r="AA50" s="173"/>
      <c r="AB50" s="173"/>
      <c r="AC50" s="176"/>
      <c r="AD50" s="176"/>
      <c r="AE50" s="173"/>
      <c r="AF50" s="173"/>
      <c r="AG50" s="173"/>
      <c r="AH50" s="173"/>
      <c r="AI50" s="173"/>
      <c r="AJ50" s="176"/>
      <c r="AK50" s="176"/>
      <c r="AL50" s="173"/>
      <c r="AM50" s="173"/>
      <c r="AN50" s="173"/>
      <c r="AO50" s="173"/>
      <c r="AP50" s="202"/>
      <c r="AQ50" s="203">
        <f t="shared" si="9"/>
        <v>0</v>
      </c>
      <c r="AR50" s="203">
        <f t="shared" si="10"/>
        <v>0</v>
      </c>
      <c r="AS50" s="203">
        <f t="shared" si="11"/>
        <v>0</v>
      </c>
      <c r="AT50" s="203">
        <f t="shared" si="12"/>
        <v>0</v>
      </c>
      <c r="AU50" s="203">
        <f t="shared" si="13"/>
        <v>0</v>
      </c>
      <c r="AV50" s="203">
        <f t="shared" si="14"/>
        <v>0</v>
      </c>
      <c r="AW50" s="203">
        <f t="shared" si="15"/>
        <v>0</v>
      </c>
      <c r="AX50" s="203">
        <f t="shared" si="16"/>
        <v>0</v>
      </c>
      <c r="AY50" s="203">
        <f t="shared" si="17"/>
        <v>0</v>
      </c>
      <c r="AZ50" s="203">
        <f t="shared" si="18"/>
        <v>0</v>
      </c>
      <c r="BA50" s="203">
        <f t="shared" si="19"/>
        <v>0</v>
      </c>
      <c r="BB50" s="203">
        <f t="shared" si="20"/>
        <v>0</v>
      </c>
      <c r="BC50" s="203">
        <f t="shared" si="21"/>
        <v>0</v>
      </c>
      <c r="BD50" s="203">
        <f t="shared" si="22"/>
        <v>0</v>
      </c>
      <c r="BE50" s="203">
        <f t="shared" si="23"/>
        <v>0</v>
      </c>
      <c r="BF50" s="203" t="str">
        <f t="shared" ref="BF50" si="73">IF(AQ50&gt;0,($G50*AQ50*$F$14),"0")</f>
        <v>0</v>
      </c>
      <c r="BG50" s="203" t="str">
        <f t="shared" ref="BG50" si="74">IF(AR50&gt;0,($G50*AR50*$F$15),"0")</f>
        <v>0</v>
      </c>
      <c r="BH50" s="203" t="str">
        <f t="shared" ref="BH50" si="75">IF(AS50&gt;0,($G50*AS50*$F$16),"0")</f>
        <v>0</v>
      </c>
      <c r="BI50" s="203" t="str">
        <f t="shared" ref="BI50" si="76">IF(AT50&gt;0,($G50*AT50*$F$17),"0")</f>
        <v>0</v>
      </c>
      <c r="BJ50" s="203" t="str">
        <f t="shared" ref="BJ50" si="77">IF(AU50&gt;0,($G50*AU50*$F$18),"0")</f>
        <v>0</v>
      </c>
      <c r="BK50" s="203" t="str">
        <f t="shared" ref="BK50" si="78">IF(AV50&gt;0,($G50*AV50*$F$19),"0")</f>
        <v>0</v>
      </c>
      <c r="BL50" s="203" t="str">
        <f t="shared" ref="BL50" si="79">IF(AW50&gt;0,($G50*AW50*$F$20),"0")</f>
        <v>0</v>
      </c>
      <c r="BM50" s="203" t="str">
        <f t="shared" ref="BM50" si="80">IF(AX50&gt;0,($G50*AX50*$F$21),"0")</f>
        <v>0</v>
      </c>
      <c r="BN50" s="203" t="str">
        <f t="shared" ref="BN50" si="81">IF(AY50&gt;0,($G50*AY50*$F$22),"0")</f>
        <v>0</v>
      </c>
      <c r="BO50" s="203" t="str">
        <f t="shared" ref="BO50" si="82">IF(AZ50&gt;0,($G50*AZ50*$F$23),"0")</f>
        <v>0</v>
      </c>
      <c r="BP50" s="203" t="str">
        <f t="shared" ref="BP50" si="83">IF(BA50&gt;0,($G50*BA50*$F$24),"0")</f>
        <v>0</v>
      </c>
      <c r="BQ50" s="203" t="str">
        <f t="shared" ref="BQ50" si="84">IF(BB50&gt;0,($G50*BB50*$F$25),"0")</f>
        <v>0</v>
      </c>
      <c r="BR50" s="203" t="str">
        <f t="shared" ref="BR50" si="85">IF(BC50&gt;0,($G50*BC50*$F$26),"0")</f>
        <v>0</v>
      </c>
      <c r="BS50" s="203" t="str">
        <f t="shared" ref="BS50" si="86">IF(BD50&gt;0,($G50*BD50*$F$27),"0")</f>
        <v>0</v>
      </c>
      <c r="BT50" s="203" t="str">
        <f t="shared" ref="BT50" si="87">IF(BE50&gt;0,($G50*BE50*$F$28),"0")</f>
        <v>0</v>
      </c>
      <c r="BV50" s="177"/>
    </row>
    <row r="51" spans="1:74" s="131" customFormat="1" ht="20.100000000000001" customHeight="1" thickBot="1">
      <c r="A51" s="175"/>
      <c r="B51" s="109" t="s">
        <v>65</v>
      </c>
      <c r="C51" s="129">
        <v>0.375</v>
      </c>
      <c r="D51" s="204" t="s">
        <v>399</v>
      </c>
      <c r="E51" s="122" t="s">
        <v>304</v>
      </c>
      <c r="F51" s="83"/>
      <c r="G51" s="83"/>
      <c r="H51" s="170"/>
      <c r="I51" s="171"/>
      <c r="J51" s="197"/>
      <c r="K51" s="173"/>
      <c r="L51" s="173"/>
      <c r="M51" s="173"/>
      <c r="N51" s="173"/>
      <c r="O51" s="172"/>
      <c r="P51" s="172"/>
      <c r="Q51" s="173"/>
      <c r="R51" s="173"/>
      <c r="S51" s="173"/>
      <c r="T51" s="173"/>
      <c r="U51" s="173"/>
      <c r="V51" s="172"/>
      <c r="W51" s="172"/>
      <c r="X51" s="173"/>
      <c r="Y51" s="173"/>
      <c r="Z51" s="173"/>
      <c r="AA51" s="173"/>
      <c r="AB51" s="173"/>
      <c r="AC51" s="172"/>
      <c r="AD51" s="172"/>
      <c r="AE51" s="173"/>
      <c r="AF51" s="173"/>
      <c r="AG51" s="173"/>
      <c r="AH51" s="173"/>
      <c r="AI51" s="173"/>
      <c r="AJ51" s="172"/>
      <c r="AK51" s="172"/>
      <c r="AL51" s="173"/>
      <c r="AM51" s="173"/>
      <c r="AN51" s="173"/>
      <c r="AO51" s="173"/>
      <c r="AP51" s="202"/>
      <c r="AQ51" s="203">
        <f t="shared" si="9"/>
        <v>0</v>
      </c>
      <c r="AR51" s="203">
        <f t="shared" si="10"/>
        <v>0</v>
      </c>
      <c r="AS51" s="203">
        <f t="shared" si="11"/>
        <v>0</v>
      </c>
      <c r="AT51" s="203">
        <f t="shared" si="12"/>
        <v>0</v>
      </c>
      <c r="AU51" s="203">
        <f t="shared" si="13"/>
        <v>0</v>
      </c>
      <c r="AV51" s="203">
        <f t="shared" si="14"/>
        <v>0</v>
      </c>
      <c r="AW51" s="203">
        <f t="shared" si="15"/>
        <v>0</v>
      </c>
      <c r="AX51" s="203">
        <f t="shared" si="16"/>
        <v>0</v>
      </c>
      <c r="AY51" s="203">
        <f t="shared" si="17"/>
        <v>0</v>
      </c>
      <c r="AZ51" s="203">
        <f t="shared" si="18"/>
        <v>0</v>
      </c>
      <c r="BA51" s="203">
        <f t="shared" si="19"/>
        <v>0</v>
      </c>
      <c r="BB51" s="203">
        <f t="shared" si="20"/>
        <v>0</v>
      </c>
      <c r="BC51" s="203">
        <f t="shared" si="21"/>
        <v>0</v>
      </c>
      <c r="BD51" s="203">
        <f t="shared" si="22"/>
        <v>0</v>
      </c>
      <c r="BE51" s="203">
        <f t="shared" si="23"/>
        <v>0</v>
      </c>
      <c r="BF51" s="203" t="str">
        <f t="shared" si="24"/>
        <v>0</v>
      </c>
      <c r="BG51" s="203" t="str">
        <f t="shared" si="25"/>
        <v>0</v>
      </c>
      <c r="BH51" s="203" t="str">
        <f t="shared" si="26"/>
        <v>0</v>
      </c>
      <c r="BI51" s="203" t="str">
        <f t="shared" si="27"/>
        <v>0</v>
      </c>
      <c r="BJ51" s="203" t="str">
        <f t="shared" si="28"/>
        <v>0</v>
      </c>
      <c r="BK51" s="203" t="str">
        <f t="shared" si="29"/>
        <v>0</v>
      </c>
      <c r="BL51" s="203" t="str">
        <f t="shared" si="30"/>
        <v>0</v>
      </c>
      <c r="BM51" s="203" t="str">
        <f t="shared" si="31"/>
        <v>0</v>
      </c>
      <c r="BN51" s="203" t="str">
        <f t="shared" si="32"/>
        <v>0</v>
      </c>
      <c r="BO51" s="203" t="str">
        <f t="shared" si="33"/>
        <v>0</v>
      </c>
      <c r="BP51" s="203" t="str">
        <f t="shared" si="34"/>
        <v>0</v>
      </c>
      <c r="BQ51" s="203" t="str">
        <f t="shared" si="35"/>
        <v>0</v>
      </c>
      <c r="BR51" s="203" t="str">
        <f t="shared" si="36"/>
        <v>0</v>
      </c>
      <c r="BS51" s="203" t="str">
        <f t="shared" si="37"/>
        <v>0</v>
      </c>
      <c r="BT51" s="203" t="str">
        <f t="shared" si="38"/>
        <v>0</v>
      </c>
      <c r="BV51" s="177"/>
    </row>
    <row r="52" spans="1:74" s="131" customFormat="1" ht="20.100000000000001" customHeight="1" thickBot="1">
      <c r="A52" s="175"/>
      <c r="B52" s="79" t="s">
        <v>66</v>
      </c>
      <c r="C52" s="116">
        <v>0.3923611111111111</v>
      </c>
      <c r="D52" s="116" t="s">
        <v>238</v>
      </c>
      <c r="E52" s="116" t="s">
        <v>256</v>
      </c>
      <c r="F52" s="184">
        <v>280</v>
      </c>
      <c r="G52" s="184">
        <f>$F52*'Campaign Total'!$F$44</f>
        <v>252</v>
      </c>
      <c r="H52" s="170">
        <f>SUM(AQ52:BE52)</f>
        <v>0</v>
      </c>
      <c r="I52" s="171">
        <f>SUM(BF52:BT52)</f>
        <v>0</v>
      </c>
      <c r="J52" s="197"/>
      <c r="K52" s="173"/>
      <c r="L52" s="173"/>
      <c r="M52" s="173"/>
      <c r="N52" s="173"/>
      <c r="O52" s="176"/>
      <c r="P52" s="176"/>
      <c r="Q52" s="173"/>
      <c r="R52" s="173"/>
      <c r="S52" s="173"/>
      <c r="T52" s="173"/>
      <c r="U52" s="173"/>
      <c r="V52" s="176"/>
      <c r="W52" s="176"/>
      <c r="X52" s="173"/>
      <c r="Y52" s="173"/>
      <c r="Z52" s="173"/>
      <c r="AA52" s="173"/>
      <c r="AB52" s="173"/>
      <c r="AC52" s="176"/>
      <c r="AD52" s="176"/>
      <c r="AE52" s="173"/>
      <c r="AF52" s="173"/>
      <c r="AG52" s="173"/>
      <c r="AH52" s="173"/>
      <c r="AI52" s="173"/>
      <c r="AJ52" s="176"/>
      <c r="AK52" s="176"/>
      <c r="AL52" s="173"/>
      <c r="AM52" s="173"/>
      <c r="AN52" s="173"/>
      <c r="AO52" s="173"/>
      <c r="AP52" s="202"/>
      <c r="AQ52" s="203">
        <f t="shared" si="9"/>
        <v>0</v>
      </c>
      <c r="AR52" s="203">
        <f t="shared" si="10"/>
        <v>0</v>
      </c>
      <c r="AS52" s="203">
        <f t="shared" si="11"/>
        <v>0</v>
      </c>
      <c r="AT52" s="203">
        <f t="shared" si="12"/>
        <v>0</v>
      </c>
      <c r="AU52" s="203">
        <f t="shared" si="13"/>
        <v>0</v>
      </c>
      <c r="AV52" s="203">
        <f t="shared" si="14"/>
        <v>0</v>
      </c>
      <c r="AW52" s="203">
        <f t="shared" si="15"/>
        <v>0</v>
      </c>
      <c r="AX52" s="203">
        <f t="shared" si="16"/>
        <v>0</v>
      </c>
      <c r="AY52" s="203">
        <f t="shared" si="17"/>
        <v>0</v>
      </c>
      <c r="AZ52" s="203">
        <f t="shared" si="18"/>
        <v>0</v>
      </c>
      <c r="BA52" s="203">
        <f t="shared" si="19"/>
        <v>0</v>
      </c>
      <c r="BB52" s="203">
        <f t="shared" si="20"/>
        <v>0</v>
      </c>
      <c r="BC52" s="203">
        <f t="shared" si="21"/>
        <v>0</v>
      </c>
      <c r="BD52" s="203">
        <f t="shared" si="22"/>
        <v>0</v>
      </c>
      <c r="BE52" s="203">
        <f t="shared" si="23"/>
        <v>0</v>
      </c>
      <c r="BF52" s="203" t="str">
        <f t="shared" si="24"/>
        <v>0</v>
      </c>
      <c r="BG52" s="203" t="str">
        <f t="shared" si="25"/>
        <v>0</v>
      </c>
      <c r="BH52" s="203" t="str">
        <f t="shared" si="26"/>
        <v>0</v>
      </c>
      <c r="BI52" s="203" t="str">
        <f t="shared" si="27"/>
        <v>0</v>
      </c>
      <c r="BJ52" s="203" t="str">
        <f t="shared" si="28"/>
        <v>0</v>
      </c>
      <c r="BK52" s="203" t="str">
        <f t="shared" si="29"/>
        <v>0</v>
      </c>
      <c r="BL52" s="203" t="str">
        <f t="shared" si="30"/>
        <v>0</v>
      </c>
      <c r="BM52" s="203" t="str">
        <f t="shared" si="31"/>
        <v>0</v>
      </c>
      <c r="BN52" s="203" t="str">
        <f t="shared" si="32"/>
        <v>0</v>
      </c>
      <c r="BO52" s="203" t="str">
        <f t="shared" si="33"/>
        <v>0</v>
      </c>
      <c r="BP52" s="203" t="str">
        <f t="shared" si="34"/>
        <v>0</v>
      </c>
      <c r="BQ52" s="203" t="str">
        <f t="shared" si="35"/>
        <v>0</v>
      </c>
      <c r="BR52" s="203" t="str">
        <f t="shared" si="36"/>
        <v>0</v>
      </c>
      <c r="BS52" s="203" t="str">
        <f t="shared" si="37"/>
        <v>0</v>
      </c>
      <c r="BT52" s="203" t="str">
        <f t="shared" si="38"/>
        <v>0</v>
      </c>
      <c r="BV52" s="177"/>
    </row>
    <row r="53" spans="1:74" s="131" customFormat="1" ht="20.100000000000001" customHeight="1" thickBot="1">
      <c r="A53" s="175"/>
      <c r="B53" s="109" t="s">
        <v>65</v>
      </c>
      <c r="C53" s="129">
        <v>0.39583333333333331</v>
      </c>
      <c r="D53" s="122" t="s">
        <v>461</v>
      </c>
      <c r="E53" s="122" t="s">
        <v>462</v>
      </c>
      <c r="F53" s="83"/>
      <c r="G53" s="83"/>
      <c r="H53" s="170"/>
      <c r="I53" s="171"/>
      <c r="J53" s="197"/>
      <c r="K53" s="173"/>
      <c r="L53" s="173"/>
      <c r="M53" s="173"/>
      <c r="N53" s="173"/>
      <c r="O53" s="172"/>
      <c r="P53" s="172"/>
      <c r="Q53" s="173"/>
      <c r="R53" s="173"/>
      <c r="S53" s="173"/>
      <c r="T53" s="173"/>
      <c r="U53" s="173"/>
      <c r="V53" s="172"/>
      <c r="W53" s="172"/>
      <c r="X53" s="173"/>
      <c r="Y53" s="173"/>
      <c r="Z53" s="173"/>
      <c r="AA53" s="173"/>
      <c r="AB53" s="173"/>
      <c r="AC53" s="172"/>
      <c r="AD53" s="172"/>
      <c r="AE53" s="173"/>
      <c r="AF53" s="173"/>
      <c r="AG53" s="173"/>
      <c r="AH53" s="173"/>
      <c r="AI53" s="173"/>
      <c r="AJ53" s="172"/>
      <c r="AK53" s="172"/>
      <c r="AL53" s="173"/>
      <c r="AM53" s="173"/>
      <c r="AN53" s="173"/>
      <c r="AO53" s="173"/>
      <c r="AP53" s="202"/>
      <c r="AQ53" s="203">
        <f t="shared" si="9"/>
        <v>0</v>
      </c>
      <c r="AR53" s="203">
        <f t="shared" si="10"/>
        <v>0</v>
      </c>
      <c r="AS53" s="203">
        <f t="shared" si="11"/>
        <v>0</v>
      </c>
      <c r="AT53" s="203">
        <f t="shared" si="12"/>
        <v>0</v>
      </c>
      <c r="AU53" s="203">
        <f t="shared" si="13"/>
        <v>0</v>
      </c>
      <c r="AV53" s="203">
        <f t="shared" si="14"/>
        <v>0</v>
      </c>
      <c r="AW53" s="203">
        <f t="shared" si="15"/>
        <v>0</v>
      </c>
      <c r="AX53" s="203">
        <f t="shared" si="16"/>
        <v>0</v>
      </c>
      <c r="AY53" s="203">
        <f t="shared" si="17"/>
        <v>0</v>
      </c>
      <c r="AZ53" s="203">
        <f t="shared" si="18"/>
        <v>0</v>
      </c>
      <c r="BA53" s="203">
        <f t="shared" si="19"/>
        <v>0</v>
      </c>
      <c r="BB53" s="203">
        <f t="shared" si="20"/>
        <v>0</v>
      </c>
      <c r="BC53" s="203">
        <f t="shared" si="21"/>
        <v>0</v>
      </c>
      <c r="BD53" s="203">
        <f t="shared" si="22"/>
        <v>0</v>
      </c>
      <c r="BE53" s="203">
        <f t="shared" si="23"/>
        <v>0</v>
      </c>
      <c r="BF53" s="203" t="str">
        <f t="shared" ref="BF53" si="88">IF(AQ53&gt;0,($G53*AQ53*$F$14),"0")</f>
        <v>0</v>
      </c>
      <c r="BG53" s="203" t="str">
        <f t="shared" ref="BG53" si="89">IF(AR53&gt;0,($G53*AR53*$F$15),"0")</f>
        <v>0</v>
      </c>
      <c r="BH53" s="203" t="str">
        <f t="shared" ref="BH53" si="90">IF(AS53&gt;0,($G53*AS53*$F$16),"0")</f>
        <v>0</v>
      </c>
      <c r="BI53" s="203" t="str">
        <f t="shared" ref="BI53" si="91">IF(AT53&gt;0,($G53*AT53*$F$17),"0")</f>
        <v>0</v>
      </c>
      <c r="BJ53" s="203" t="str">
        <f t="shared" ref="BJ53" si="92">IF(AU53&gt;0,($G53*AU53*$F$18),"0")</f>
        <v>0</v>
      </c>
      <c r="BK53" s="203" t="str">
        <f t="shared" ref="BK53" si="93">IF(AV53&gt;0,($G53*AV53*$F$19),"0")</f>
        <v>0</v>
      </c>
      <c r="BL53" s="203" t="str">
        <f t="shared" ref="BL53" si="94">IF(AW53&gt;0,($G53*AW53*$F$20),"0")</f>
        <v>0</v>
      </c>
      <c r="BM53" s="203" t="str">
        <f t="shared" ref="BM53" si="95">IF(AX53&gt;0,($G53*AX53*$F$21),"0")</f>
        <v>0</v>
      </c>
      <c r="BN53" s="203" t="str">
        <f t="shared" ref="BN53" si="96">IF(AY53&gt;0,($G53*AY53*$F$22),"0")</f>
        <v>0</v>
      </c>
      <c r="BO53" s="203" t="str">
        <f t="shared" ref="BO53" si="97">IF(AZ53&gt;0,($G53*AZ53*$F$23),"0")</f>
        <v>0</v>
      </c>
      <c r="BP53" s="203" t="str">
        <f t="shared" ref="BP53" si="98">IF(BA53&gt;0,($G53*BA53*$F$24),"0")</f>
        <v>0</v>
      </c>
      <c r="BQ53" s="203" t="str">
        <f t="shared" ref="BQ53" si="99">IF(BB53&gt;0,($G53*BB53*$F$25),"0")</f>
        <v>0</v>
      </c>
      <c r="BR53" s="203" t="str">
        <f t="shared" ref="BR53" si="100">IF(BC53&gt;0,($G53*BC53*$F$26),"0")</f>
        <v>0</v>
      </c>
      <c r="BS53" s="203" t="str">
        <f t="shared" ref="BS53" si="101">IF(BD53&gt;0,($G53*BD53*$F$27),"0")</f>
        <v>0</v>
      </c>
      <c r="BT53" s="203" t="str">
        <f t="shared" ref="BT53" si="102">IF(BE53&gt;0,($G53*BE53*$F$28),"0")</f>
        <v>0</v>
      </c>
      <c r="BV53" s="177"/>
    </row>
    <row r="54" spans="1:74" s="131" customFormat="1" ht="20.100000000000001" customHeight="1" thickBot="1">
      <c r="A54" s="175"/>
      <c r="B54" s="79" t="s">
        <v>66</v>
      </c>
      <c r="C54" s="116">
        <v>0.41319444444444442</v>
      </c>
      <c r="D54" s="116" t="s">
        <v>239</v>
      </c>
      <c r="E54" s="116" t="s">
        <v>257</v>
      </c>
      <c r="F54" s="184">
        <v>341</v>
      </c>
      <c r="G54" s="184">
        <f>$F54*'Campaign Total'!$F$44</f>
        <v>306.90000000000003</v>
      </c>
      <c r="H54" s="170">
        <f t="shared" ref="H54" si="103">SUM(AQ54:BE54)</f>
        <v>0</v>
      </c>
      <c r="I54" s="171">
        <f t="shared" ref="I54" si="104">SUM(BF54:BT54)</f>
        <v>0</v>
      </c>
      <c r="J54" s="197"/>
      <c r="K54" s="173"/>
      <c r="L54" s="173"/>
      <c r="M54" s="173"/>
      <c r="N54" s="173"/>
      <c r="O54" s="176"/>
      <c r="P54" s="176"/>
      <c r="Q54" s="173"/>
      <c r="R54" s="173"/>
      <c r="S54" s="173"/>
      <c r="T54" s="173"/>
      <c r="U54" s="173"/>
      <c r="V54" s="176"/>
      <c r="W54" s="176"/>
      <c r="X54" s="173"/>
      <c r="Y54" s="173"/>
      <c r="Z54" s="173"/>
      <c r="AA54" s="173"/>
      <c r="AB54" s="173"/>
      <c r="AC54" s="176"/>
      <c r="AD54" s="176"/>
      <c r="AE54" s="173"/>
      <c r="AF54" s="173"/>
      <c r="AG54" s="173"/>
      <c r="AH54" s="173"/>
      <c r="AI54" s="173"/>
      <c r="AJ54" s="176"/>
      <c r="AK54" s="176"/>
      <c r="AL54" s="173"/>
      <c r="AM54" s="173"/>
      <c r="AN54" s="173"/>
      <c r="AO54" s="173"/>
      <c r="AP54" s="202"/>
      <c r="AQ54" s="203">
        <f t="shared" si="9"/>
        <v>0</v>
      </c>
      <c r="AR54" s="203">
        <f t="shared" si="10"/>
        <v>0</v>
      </c>
      <c r="AS54" s="203">
        <f t="shared" si="11"/>
        <v>0</v>
      </c>
      <c r="AT54" s="203">
        <f t="shared" si="12"/>
        <v>0</v>
      </c>
      <c r="AU54" s="203">
        <f t="shared" si="13"/>
        <v>0</v>
      </c>
      <c r="AV54" s="203">
        <f t="shared" si="14"/>
        <v>0</v>
      </c>
      <c r="AW54" s="203">
        <f t="shared" si="15"/>
        <v>0</v>
      </c>
      <c r="AX54" s="203">
        <f t="shared" si="16"/>
        <v>0</v>
      </c>
      <c r="AY54" s="203">
        <f t="shared" si="17"/>
        <v>0</v>
      </c>
      <c r="AZ54" s="203">
        <f t="shared" si="18"/>
        <v>0</v>
      </c>
      <c r="BA54" s="203">
        <f t="shared" si="19"/>
        <v>0</v>
      </c>
      <c r="BB54" s="203">
        <f t="shared" si="20"/>
        <v>0</v>
      </c>
      <c r="BC54" s="203">
        <f t="shared" si="21"/>
        <v>0</v>
      </c>
      <c r="BD54" s="203">
        <f t="shared" si="22"/>
        <v>0</v>
      </c>
      <c r="BE54" s="203">
        <f t="shared" si="23"/>
        <v>0</v>
      </c>
      <c r="BF54" s="203" t="str">
        <f t="shared" si="24"/>
        <v>0</v>
      </c>
      <c r="BG54" s="203" t="str">
        <f t="shared" si="25"/>
        <v>0</v>
      </c>
      <c r="BH54" s="203" t="str">
        <f t="shared" si="26"/>
        <v>0</v>
      </c>
      <c r="BI54" s="203" t="str">
        <f t="shared" si="27"/>
        <v>0</v>
      </c>
      <c r="BJ54" s="203" t="str">
        <f t="shared" si="28"/>
        <v>0</v>
      </c>
      <c r="BK54" s="203" t="str">
        <f t="shared" si="29"/>
        <v>0</v>
      </c>
      <c r="BL54" s="203" t="str">
        <f t="shared" si="30"/>
        <v>0</v>
      </c>
      <c r="BM54" s="203" t="str">
        <f t="shared" si="31"/>
        <v>0</v>
      </c>
      <c r="BN54" s="203" t="str">
        <f t="shared" si="32"/>
        <v>0</v>
      </c>
      <c r="BO54" s="203" t="str">
        <f t="shared" si="33"/>
        <v>0</v>
      </c>
      <c r="BP54" s="203" t="str">
        <f t="shared" si="34"/>
        <v>0</v>
      </c>
      <c r="BQ54" s="203" t="str">
        <f t="shared" si="35"/>
        <v>0</v>
      </c>
      <c r="BR54" s="203" t="str">
        <f t="shared" si="36"/>
        <v>0</v>
      </c>
      <c r="BS54" s="203" t="str">
        <f t="shared" si="37"/>
        <v>0</v>
      </c>
      <c r="BT54" s="203" t="str">
        <f t="shared" si="38"/>
        <v>0</v>
      </c>
      <c r="BV54" s="177"/>
    </row>
    <row r="55" spans="1:74" s="131" customFormat="1" ht="20.100000000000001" customHeight="1" thickBot="1">
      <c r="A55" s="175"/>
      <c r="B55" s="109" t="s">
        <v>65</v>
      </c>
      <c r="C55" s="129">
        <v>0.41666666666666669</v>
      </c>
      <c r="D55" s="122" t="s">
        <v>461</v>
      </c>
      <c r="E55" s="122" t="s">
        <v>462</v>
      </c>
      <c r="F55" s="83"/>
      <c r="G55" s="83"/>
      <c r="H55" s="170"/>
      <c r="I55" s="171"/>
      <c r="J55" s="197"/>
      <c r="K55" s="173"/>
      <c r="L55" s="173"/>
      <c r="M55" s="173"/>
      <c r="N55" s="173"/>
      <c r="O55" s="172"/>
      <c r="P55" s="172"/>
      <c r="Q55" s="173"/>
      <c r="R55" s="173"/>
      <c r="S55" s="173"/>
      <c r="T55" s="173"/>
      <c r="U55" s="173"/>
      <c r="V55" s="172"/>
      <c r="W55" s="172"/>
      <c r="X55" s="173"/>
      <c r="Y55" s="173"/>
      <c r="Z55" s="173"/>
      <c r="AA55" s="173"/>
      <c r="AB55" s="173"/>
      <c r="AC55" s="172"/>
      <c r="AD55" s="172"/>
      <c r="AE55" s="173"/>
      <c r="AF55" s="173"/>
      <c r="AG55" s="173"/>
      <c r="AH55" s="173"/>
      <c r="AI55" s="173"/>
      <c r="AJ55" s="172"/>
      <c r="AK55" s="172"/>
      <c r="AL55" s="173"/>
      <c r="AM55" s="173"/>
      <c r="AN55" s="173"/>
      <c r="AO55" s="173"/>
      <c r="AP55" s="202"/>
      <c r="AQ55" s="203">
        <f t="shared" si="9"/>
        <v>0</v>
      </c>
      <c r="AR55" s="203">
        <f t="shared" si="10"/>
        <v>0</v>
      </c>
      <c r="AS55" s="203">
        <f t="shared" si="11"/>
        <v>0</v>
      </c>
      <c r="AT55" s="203">
        <f t="shared" si="12"/>
        <v>0</v>
      </c>
      <c r="AU55" s="203">
        <f t="shared" si="13"/>
        <v>0</v>
      </c>
      <c r="AV55" s="203">
        <f t="shared" si="14"/>
        <v>0</v>
      </c>
      <c r="AW55" s="203">
        <f t="shared" si="15"/>
        <v>0</v>
      </c>
      <c r="AX55" s="203">
        <f t="shared" si="16"/>
        <v>0</v>
      </c>
      <c r="AY55" s="203">
        <f t="shared" si="17"/>
        <v>0</v>
      </c>
      <c r="AZ55" s="203">
        <f t="shared" si="18"/>
        <v>0</v>
      </c>
      <c r="BA55" s="203">
        <f t="shared" si="19"/>
        <v>0</v>
      </c>
      <c r="BB55" s="203">
        <f t="shared" si="20"/>
        <v>0</v>
      </c>
      <c r="BC55" s="203">
        <f t="shared" si="21"/>
        <v>0</v>
      </c>
      <c r="BD55" s="203">
        <f t="shared" si="22"/>
        <v>0</v>
      </c>
      <c r="BE55" s="203">
        <f t="shared" si="23"/>
        <v>0</v>
      </c>
      <c r="BF55" s="203" t="str">
        <f t="shared" si="24"/>
        <v>0</v>
      </c>
      <c r="BG55" s="203" t="str">
        <f t="shared" si="25"/>
        <v>0</v>
      </c>
      <c r="BH55" s="203" t="str">
        <f t="shared" si="26"/>
        <v>0</v>
      </c>
      <c r="BI55" s="203" t="str">
        <f t="shared" si="27"/>
        <v>0</v>
      </c>
      <c r="BJ55" s="203" t="str">
        <f t="shared" si="28"/>
        <v>0</v>
      </c>
      <c r="BK55" s="203" t="str">
        <f t="shared" si="29"/>
        <v>0</v>
      </c>
      <c r="BL55" s="203" t="str">
        <f t="shared" si="30"/>
        <v>0</v>
      </c>
      <c r="BM55" s="203" t="str">
        <f t="shared" si="31"/>
        <v>0</v>
      </c>
      <c r="BN55" s="203" t="str">
        <f t="shared" si="32"/>
        <v>0</v>
      </c>
      <c r="BO55" s="203" t="str">
        <f t="shared" si="33"/>
        <v>0</v>
      </c>
      <c r="BP55" s="203" t="str">
        <f t="shared" si="34"/>
        <v>0</v>
      </c>
      <c r="BQ55" s="203" t="str">
        <f t="shared" si="35"/>
        <v>0</v>
      </c>
      <c r="BR55" s="203" t="str">
        <f t="shared" si="36"/>
        <v>0</v>
      </c>
      <c r="BS55" s="203" t="str">
        <f t="shared" si="37"/>
        <v>0</v>
      </c>
      <c r="BT55" s="203" t="str">
        <f t="shared" si="38"/>
        <v>0</v>
      </c>
      <c r="BV55" s="177"/>
    </row>
    <row r="56" spans="1:74" s="131" customFormat="1" ht="20.100000000000001" customHeight="1" thickBot="1">
      <c r="A56" s="175"/>
      <c r="B56" s="79" t="s">
        <v>66</v>
      </c>
      <c r="C56" s="116">
        <v>0.43402777777777773</v>
      </c>
      <c r="D56" s="116" t="s">
        <v>400</v>
      </c>
      <c r="E56" s="116" t="s">
        <v>401</v>
      </c>
      <c r="F56" s="184">
        <v>300</v>
      </c>
      <c r="G56" s="184">
        <f>$F56*'Campaign Total'!$F$44</f>
        <v>270</v>
      </c>
      <c r="H56" s="170">
        <f t="shared" ref="H56" si="105">SUM(AQ56:BE56)</f>
        <v>0</v>
      </c>
      <c r="I56" s="171">
        <f t="shared" ref="I56" si="106">SUM(BF56:BT56)</f>
        <v>0</v>
      </c>
      <c r="J56" s="197"/>
      <c r="K56" s="173"/>
      <c r="L56" s="173"/>
      <c r="M56" s="173"/>
      <c r="N56" s="173"/>
      <c r="O56" s="176"/>
      <c r="P56" s="176"/>
      <c r="Q56" s="173"/>
      <c r="R56" s="173"/>
      <c r="S56" s="173"/>
      <c r="T56" s="173"/>
      <c r="U56" s="173"/>
      <c r="V56" s="176"/>
      <c r="W56" s="176"/>
      <c r="X56" s="173"/>
      <c r="Y56" s="173"/>
      <c r="Z56" s="173"/>
      <c r="AA56" s="173"/>
      <c r="AB56" s="173"/>
      <c r="AC56" s="176"/>
      <c r="AD56" s="176"/>
      <c r="AE56" s="173"/>
      <c r="AF56" s="173"/>
      <c r="AG56" s="173"/>
      <c r="AH56" s="173"/>
      <c r="AI56" s="173"/>
      <c r="AJ56" s="176"/>
      <c r="AK56" s="176"/>
      <c r="AL56" s="173"/>
      <c r="AM56" s="173"/>
      <c r="AN56" s="173"/>
      <c r="AO56" s="173"/>
      <c r="AP56" s="202"/>
      <c r="AQ56" s="203">
        <f t="shared" si="9"/>
        <v>0</v>
      </c>
      <c r="AR56" s="203">
        <f t="shared" si="10"/>
        <v>0</v>
      </c>
      <c r="AS56" s="203">
        <f t="shared" si="11"/>
        <v>0</v>
      </c>
      <c r="AT56" s="203">
        <f t="shared" si="12"/>
        <v>0</v>
      </c>
      <c r="AU56" s="203">
        <f t="shared" si="13"/>
        <v>0</v>
      </c>
      <c r="AV56" s="203">
        <f t="shared" si="14"/>
        <v>0</v>
      </c>
      <c r="AW56" s="203">
        <f t="shared" si="15"/>
        <v>0</v>
      </c>
      <c r="AX56" s="203">
        <f t="shared" si="16"/>
        <v>0</v>
      </c>
      <c r="AY56" s="203">
        <f t="shared" si="17"/>
        <v>0</v>
      </c>
      <c r="AZ56" s="203">
        <f t="shared" si="18"/>
        <v>0</v>
      </c>
      <c r="BA56" s="203">
        <f t="shared" si="19"/>
        <v>0</v>
      </c>
      <c r="BB56" s="203">
        <f t="shared" si="20"/>
        <v>0</v>
      </c>
      <c r="BC56" s="203">
        <f t="shared" si="21"/>
        <v>0</v>
      </c>
      <c r="BD56" s="203">
        <f t="shared" si="22"/>
        <v>0</v>
      </c>
      <c r="BE56" s="203">
        <f t="shared" si="23"/>
        <v>0</v>
      </c>
      <c r="BF56" s="203" t="str">
        <f t="shared" ref="BF56" si="107">IF(AQ56&gt;0,($G56*AQ56*$F$14),"0")</f>
        <v>0</v>
      </c>
      <c r="BG56" s="203" t="str">
        <f t="shared" ref="BG56" si="108">IF(AR56&gt;0,($G56*AR56*$F$15),"0")</f>
        <v>0</v>
      </c>
      <c r="BH56" s="203" t="str">
        <f t="shared" ref="BH56" si="109">IF(AS56&gt;0,($G56*AS56*$F$16),"0")</f>
        <v>0</v>
      </c>
      <c r="BI56" s="203" t="str">
        <f t="shared" ref="BI56" si="110">IF(AT56&gt;0,($G56*AT56*$F$17),"0")</f>
        <v>0</v>
      </c>
      <c r="BJ56" s="203" t="str">
        <f t="shared" ref="BJ56" si="111">IF(AU56&gt;0,($G56*AU56*$F$18),"0")</f>
        <v>0</v>
      </c>
      <c r="BK56" s="203" t="str">
        <f t="shared" ref="BK56" si="112">IF(AV56&gt;0,($G56*AV56*$F$19),"0")</f>
        <v>0</v>
      </c>
      <c r="BL56" s="203" t="str">
        <f t="shared" ref="BL56" si="113">IF(AW56&gt;0,($G56*AW56*$F$20),"0")</f>
        <v>0</v>
      </c>
      <c r="BM56" s="203" t="str">
        <f t="shared" ref="BM56" si="114">IF(AX56&gt;0,($G56*AX56*$F$21),"0")</f>
        <v>0</v>
      </c>
      <c r="BN56" s="203" t="str">
        <f t="shared" ref="BN56" si="115">IF(AY56&gt;0,($G56*AY56*$F$22),"0")</f>
        <v>0</v>
      </c>
      <c r="BO56" s="203" t="str">
        <f t="shared" ref="BO56" si="116">IF(AZ56&gt;0,($G56*AZ56*$F$23),"0")</f>
        <v>0</v>
      </c>
      <c r="BP56" s="203" t="str">
        <f t="shared" ref="BP56" si="117">IF(BA56&gt;0,($G56*BA56*$F$24),"0")</f>
        <v>0</v>
      </c>
      <c r="BQ56" s="203" t="str">
        <f t="shared" ref="BQ56" si="118">IF(BB56&gt;0,($G56*BB56*$F$25),"0")</f>
        <v>0</v>
      </c>
      <c r="BR56" s="203" t="str">
        <f t="shared" ref="BR56" si="119">IF(BC56&gt;0,($G56*BC56*$F$26),"0")</f>
        <v>0</v>
      </c>
      <c r="BS56" s="203" t="str">
        <f t="shared" ref="BS56" si="120">IF(BD56&gt;0,($G56*BD56*$F$27),"0")</f>
        <v>0</v>
      </c>
      <c r="BT56" s="203" t="str">
        <f t="shared" ref="BT56" si="121">IF(BE56&gt;0,($G56*BE56*$F$28),"0")</f>
        <v>0</v>
      </c>
      <c r="BV56" s="177"/>
    </row>
    <row r="57" spans="1:74" s="131" customFormat="1" ht="20.100000000000001" customHeight="1" thickBot="1">
      <c r="A57" s="169"/>
      <c r="B57" s="109" t="s">
        <v>65</v>
      </c>
      <c r="C57" s="129">
        <v>0.4375</v>
      </c>
      <c r="D57" s="240" t="s">
        <v>452</v>
      </c>
      <c r="E57" s="241"/>
      <c r="F57" s="83"/>
      <c r="G57" s="83"/>
      <c r="H57" s="170"/>
      <c r="I57" s="171"/>
      <c r="J57" s="197"/>
      <c r="K57" s="173"/>
      <c r="L57" s="173"/>
      <c r="M57" s="173"/>
      <c r="N57" s="173"/>
      <c r="O57" s="172"/>
      <c r="P57" s="172"/>
      <c r="Q57" s="173"/>
      <c r="R57" s="173"/>
      <c r="S57" s="173"/>
      <c r="T57" s="173"/>
      <c r="U57" s="173"/>
      <c r="V57" s="172"/>
      <c r="W57" s="172"/>
      <c r="X57" s="173"/>
      <c r="Y57" s="173"/>
      <c r="Z57" s="173"/>
      <c r="AA57" s="173"/>
      <c r="AB57" s="173"/>
      <c r="AC57" s="172"/>
      <c r="AD57" s="172"/>
      <c r="AE57" s="173"/>
      <c r="AF57" s="173"/>
      <c r="AG57" s="173"/>
      <c r="AH57" s="173"/>
      <c r="AI57" s="173"/>
      <c r="AJ57" s="172"/>
      <c r="AK57" s="172"/>
      <c r="AL57" s="173"/>
      <c r="AM57" s="173"/>
      <c r="AN57" s="173"/>
      <c r="AO57" s="173"/>
      <c r="AP57" s="202"/>
      <c r="AQ57" s="203">
        <f t="shared" si="9"/>
        <v>0</v>
      </c>
      <c r="AR57" s="203">
        <f t="shared" si="10"/>
        <v>0</v>
      </c>
      <c r="AS57" s="203">
        <f t="shared" si="11"/>
        <v>0</v>
      </c>
      <c r="AT57" s="203">
        <f t="shared" si="12"/>
        <v>0</v>
      </c>
      <c r="AU57" s="203">
        <f t="shared" si="13"/>
        <v>0</v>
      </c>
      <c r="AV57" s="203">
        <f t="shared" si="14"/>
        <v>0</v>
      </c>
      <c r="AW57" s="203">
        <f t="shared" si="15"/>
        <v>0</v>
      </c>
      <c r="AX57" s="203">
        <f t="shared" si="16"/>
        <v>0</v>
      </c>
      <c r="AY57" s="203">
        <f t="shared" si="17"/>
        <v>0</v>
      </c>
      <c r="AZ57" s="203">
        <f t="shared" si="18"/>
        <v>0</v>
      </c>
      <c r="BA57" s="203">
        <f t="shared" si="19"/>
        <v>0</v>
      </c>
      <c r="BB57" s="203">
        <f t="shared" si="20"/>
        <v>0</v>
      </c>
      <c r="BC57" s="203">
        <f t="shared" si="21"/>
        <v>0</v>
      </c>
      <c r="BD57" s="203">
        <f t="shared" si="22"/>
        <v>0</v>
      </c>
      <c r="BE57" s="203">
        <f t="shared" si="23"/>
        <v>0</v>
      </c>
      <c r="BF57" s="203" t="str">
        <f t="shared" ref="BF57:BF58" si="122">IF(AQ57&gt;0,($G57*AQ57*$F$14),"0")</f>
        <v>0</v>
      </c>
      <c r="BG57" s="203" t="str">
        <f t="shared" ref="BG57:BG58" si="123">IF(AR57&gt;0,($G57*AR57*$F$15),"0")</f>
        <v>0</v>
      </c>
      <c r="BH57" s="203" t="str">
        <f t="shared" ref="BH57:BH58" si="124">IF(AS57&gt;0,($G57*AS57*$F$16),"0")</f>
        <v>0</v>
      </c>
      <c r="BI57" s="203" t="str">
        <f t="shared" ref="BI57:BI58" si="125">IF(AT57&gt;0,($G57*AT57*$F$17),"0")</f>
        <v>0</v>
      </c>
      <c r="BJ57" s="203" t="str">
        <f t="shared" ref="BJ57:BJ58" si="126">IF(AU57&gt;0,($G57*AU57*$F$18),"0")</f>
        <v>0</v>
      </c>
      <c r="BK57" s="203" t="str">
        <f t="shared" ref="BK57:BK58" si="127">IF(AV57&gt;0,($G57*AV57*$F$19),"0")</f>
        <v>0</v>
      </c>
      <c r="BL57" s="203" t="str">
        <f t="shared" ref="BL57:BL58" si="128">IF(AW57&gt;0,($G57*AW57*$F$20),"0")</f>
        <v>0</v>
      </c>
      <c r="BM57" s="203" t="str">
        <f t="shared" ref="BM57:BM58" si="129">IF(AX57&gt;0,($G57*AX57*$F$21),"0")</f>
        <v>0</v>
      </c>
      <c r="BN57" s="203" t="str">
        <f t="shared" ref="BN57:BN58" si="130">IF(AY57&gt;0,($G57*AY57*$F$22),"0")</f>
        <v>0</v>
      </c>
      <c r="BO57" s="203" t="str">
        <f t="shared" ref="BO57:BO58" si="131">IF(AZ57&gt;0,($G57*AZ57*$F$23),"0")</f>
        <v>0</v>
      </c>
      <c r="BP57" s="203" t="str">
        <f t="shared" ref="BP57:BP58" si="132">IF(BA57&gt;0,($G57*BA57*$F$24),"0")</f>
        <v>0</v>
      </c>
      <c r="BQ57" s="203" t="str">
        <f t="shared" ref="BQ57:BQ58" si="133">IF(BB57&gt;0,($G57*BB57*$F$25),"0")</f>
        <v>0</v>
      </c>
      <c r="BR57" s="203" t="str">
        <f t="shared" ref="BR57:BR58" si="134">IF(BC57&gt;0,($G57*BC57*$F$26),"0")</f>
        <v>0</v>
      </c>
      <c r="BS57" s="203" t="str">
        <f t="shared" ref="BS57:BS58" si="135">IF(BD57&gt;0,($G57*BD57*$F$27),"0")</f>
        <v>0</v>
      </c>
      <c r="BT57" s="203" t="str">
        <f t="shared" ref="BT57:BT58" si="136">IF(BE57&gt;0,($G57*BE57*$F$28),"0")</f>
        <v>0</v>
      </c>
      <c r="BV57" s="177"/>
    </row>
    <row r="58" spans="1:74" s="131" customFormat="1" ht="20.100000000000001" customHeight="1" thickBot="1">
      <c r="A58" s="175"/>
      <c r="B58" s="79" t="s">
        <v>66</v>
      </c>
      <c r="C58" s="116">
        <v>0.4548611111111111</v>
      </c>
      <c r="D58" s="116" t="s">
        <v>405</v>
      </c>
      <c r="E58" s="116" t="s">
        <v>406</v>
      </c>
      <c r="F58" s="184">
        <v>330</v>
      </c>
      <c r="G58" s="184">
        <f>$F58*'Campaign Total'!$F$44</f>
        <v>297</v>
      </c>
      <c r="H58" s="170">
        <f t="shared" ref="H58" si="137">SUM(AQ58:BE58)</f>
        <v>0</v>
      </c>
      <c r="I58" s="171">
        <f t="shared" ref="I58" si="138">SUM(BF58:BT58)</f>
        <v>0</v>
      </c>
      <c r="J58" s="197"/>
      <c r="K58" s="173"/>
      <c r="L58" s="173"/>
      <c r="M58" s="173"/>
      <c r="N58" s="173"/>
      <c r="O58" s="176"/>
      <c r="P58" s="176"/>
      <c r="Q58" s="173"/>
      <c r="R58" s="173"/>
      <c r="S58" s="173"/>
      <c r="T58" s="173"/>
      <c r="U58" s="173"/>
      <c r="V58" s="176"/>
      <c r="W58" s="176"/>
      <c r="X58" s="173"/>
      <c r="Y58" s="173"/>
      <c r="Z58" s="173"/>
      <c r="AA58" s="173"/>
      <c r="AB58" s="173"/>
      <c r="AC58" s="176"/>
      <c r="AD58" s="176"/>
      <c r="AE58" s="173"/>
      <c r="AF58" s="173"/>
      <c r="AG58" s="173"/>
      <c r="AH58" s="173"/>
      <c r="AI58" s="173"/>
      <c r="AJ58" s="176"/>
      <c r="AK58" s="176"/>
      <c r="AL58" s="173"/>
      <c r="AM58" s="173"/>
      <c r="AN58" s="173"/>
      <c r="AO58" s="173"/>
      <c r="AP58" s="202"/>
      <c r="AQ58" s="203">
        <f t="shared" si="9"/>
        <v>0</v>
      </c>
      <c r="AR58" s="203">
        <f t="shared" si="10"/>
        <v>0</v>
      </c>
      <c r="AS58" s="203">
        <f t="shared" si="11"/>
        <v>0</v>
      </c>
      <c r="AT58" s="203">
        <f t="shared" si="12"/>
        <v>0</v>
      </c>
      <c r="AU58" s="203">
        <f t="shared" si="13"/>
        <v>0</v>
      </c>
      <c r="AV58" s="203">
        <f t="shared" si="14"/>
        <v>0</v>
      </c>
      <c r="AW58" s="203">
        <f t="shared" si="15"/>
        <v>0</v>
      </c>
      <c r="AX58" s="203">
        <f t="shared" si="16"/>
        <v>0</v>
      </c>
      <c r="AY58" s="203">
        <f t="shared" si="17"/>
        <v>0</v>
      </c>
      <c r="AZ58" s="203">
        <f t="shared" si="18"/>
        <v>0</v>
      </c>
      <c r="BA58" s="203">
        <f t="shared" si="19"/>
        <v>0</v>
      </c>
      <c r="BB58" s="203">
        <f t="shared" si="20"/>
        <v>0</v>
      </c>
      <c r="BC58" s="203">
        <f t="shared" si="21"/>
        <v>0</v>
      </c>
      <c r="BD58" s="203">
        <f t="shared" si="22"/>
        <v>0</v>
      </c>
      <c r="BE58" s="203">
        <f t="shared" si="23"/>
        <v>0</v>
      </c>
      <c r="BF58" s="203" t="str">
        <f t="shared" si="122"/>
        <v>0</v>
      </c>
      <c r="BG58" s="203" t="str">
        <f t="shared" si="123"/>
        <v>0</v>
      </c>
      <c r="BH58" s="203" t="str">
        <f t="shared" si="124"/>
        <v>0</v>
      </c>
      <c r="BI58" s="203" t="str">
        <f t="shared" si="125"/>
        <v>0</v>
      </c>
      <c r="BJ58" s="203" t="str">
        <f t="shared" si="126"/>
        <v>0</v>
      </c>
      <c r="BK58" s="203" t="str">
        <f t="shared" si="127"/>
        <v>0</v>
      </c>
      <c r="BL58" s="203" t="str">
        <f t="shared" si="128"/>
        <v>0</v>
      </c>
      <c r="BM58" s="203" t="str">
        <f t="shared" si="129"/>
        <v>0</v>
      </c>
      <c r="BN58" s="203" t="str">
        <f t="shared" si="130"/>
        <v>0</v>
      </c>
      <c r="BO58" s="203" t="str">
        <f t="shared" si="131"/>
        <v>0</v>
      </c>
      <c r="BP58" s="203" t="str">
        <f t="shared" si="132"/>
        <v>0</v>
      </c>
      <c r="BQ58" s="203" t="str">
        <f t="shared" si="133"/>
        <v>0</v>
      </c>
      <c r="BR58" s="203" t="str">
        <f t="shared" si="134"/>
        <v>0</v>
      </c>
      <c r="BS58" s="203" t="str">
        <f t="shared" si="135"/>
        <v>0</v>
      </c>
      <c r="BT58" s="203" t="str">
        <f t="shared" si="136"/>
        <v>0</v>
      </c>
      <c r="BV58" s="177"/>
    </row>
    <row r="59" spans="1:74" s="131" customFormat="1" ht="18.600000000000001" thickBot="1">
      <c r="A59" s="169"/>
      <c r="B59" s="109" t="s">
        <v>65</v>
      </c>
      <c r="C59" s="129">
        <v>0.45833333333333331</v>
      </c>
      <c r="D59" s="240" t="s">
        <v>430</v>
      </c>
      <c r="E59" s="241"/>
      <c r="F59" s="83"/>
      <c r="G59" s="83"/>
      <c r="H59" s="170"/>
      <c r="I59" s="171"/>
      <c r="J59" s="197"/>
      <c r="K59" s="173"/>
      <c r="L59" s="173"/>
      <c r="M59" s="173"/>
      <c r="N59" s="173"/>
      <c r="O59" s="172"/>
      <c r="P59" s="172"/>
      <c r="Q59" s="173"/>
      <c r="R59" s="173"/>
      <c r="S59" s="173"/>
      <c r="T59" s="173"/>
      <c r="U59" s="173"/>
      <c r="V59" s="172"/>
      <c r="W59" s="172"/>
      <c r="X59" s="173"/>
      <c r="Y59" s="173"/>
      <c r="Z59" s="173"/>
      <c r="AA59" s="173"/>
      <c r="AB59" s="173"/>
      <c r="AC59" s="172"/>
      <c r="AD59" s="172"/>
      <c r="AE59" s="173"/>
      <c r="AF59" s="173"/>
      <c r="AG59" s="173"/>
      <c r="AH59" s="173"/>
      <c r="AI59" s="173"/>
      <c r="AJ59" s="172"/>
      <c r="AK59" s="172"/>
      <c r="AL59" s="173"/>
      <c r="AM59" s="173"/>
      <c r="AN59" s="173"/>
      <c r="AO59" s="173"/>
      <c r="AP59" s="202"/>
      <c r="AQ59" s="203">
        <f t="shared" si="9"/>
        <v>0</v>
      </c>
      <c r="AR59" s="203">
        <f t="shared" si="10"/>
        <v>0</v>
      </c>
      <c r="AS59" s="203">
        <f t="shared" si="11"/>
        <v>0</v>
      </c>
      <c r="AT59" s="203">
        <f t="shared" si="12"/>
        <v>0</v>
      </c>
      <c r="AU59" s="203">
        <f t="shared" si="13"/>
        <v>0</v>
      </c>
      <c r="AV59" s="203">
        <f t="shared" si="14"/>
        <v>0</v>
      </c>
      <c r="AW59" s="203">
        <f t="shared" si="15"/>
        <v>0</v>
      </c>
      <c r="AX59" s="203">
        <f t="shared" si="16"/>
        <v>0</v>
      </c>
      <c r="AY59" s="203">
        <f t="shared" si="17"/>
        <v>0</v>
      </c>
      <c r="AZ59" s="203">
        <f t="shared" si="18"/>
        <v>0</v>
      </c>
      <c r="BA59" s="203">
        <f t="shared" si="19"/>
        <v>0</v>
      </c>
      <c r="BB59" s="203">
        <f t="shared" si="20"/>
        <v>0</v>
      </c>
      <c r="BC59" s="203">
        <f t="shared" si="21"/>
        <v>0</v>
      </c>
      <c r="BD59" s="203">
        <f t="shared" si="22"/>
        <v>0</v>
      </c>
      <c r="BE59" s="203">
        <f t="shared" si="23"/>
        <v>0</v>
      </c>
      <c r="BF59" s="203" t="str">
        <f t="shared" ref="BF59" si="139">IF(AQ59&gt;0,($G59*AQ59*$F$14),"0")</f>
        <v>0</v>
      </c>
      <c r="BG59" s="203" t="str">
        <f t="shared" ref="BG59" si="140">IF(AR59&gt;0,($G59*AR59*$F$15),"0")</f>
        <v>0</v>
      </c>
      <c r="BH59" s="203" t="str">
        <f t="shared" ref="BH59" si="141">IF(AS59&gt;0,($G59*AS59*$F$16),"0")</f>
        <v>0</v>
      </c>
      <c r="BI59" s="203" t="str">
        <f t="shared" ref="BI59" si="142">IF(AT59&gt;0,($G59*AT59*$F$17),"0")</f>
        <v>0</v>
      </c>
      <c r="BJ59" s="203" t="str">
        <f t="shared" ref="BJ59" si="143">IF(AU59&gt;0,($G59*AU59*$F$18),"0")</f>
        <v>0</v>
      </c>
      <c r="BK59" s="203" t="str">
        <f t="shared" ref="BK59" si="144">IF(AV59&gt;0,($G59*AV59*$F$19),"0")</f>
        <v>0</v>
      </c>
      <c r="BL59" s="203" t="str">
        <f t="shared" ref="BL59" si="145">IF(AW59&gt;0,($G59*AW59*$F$20),"0")</f>
        <v>0</v>
      </c>
      <c r="BM59" s="203" t="str">
        <f t="shared" ref="BM59" si="146">IF(AX59&gt;0,($G59*AX59*$F$21),"0")</f>
        <v>0</v>
      </c>
      <c r="BN59" s="203" t="str">
        <f t="shared" ref="BN59" si="147">IF(AY59&gt;0,($G59*AY59*$F$22),"0")</f>
        <v>0</v>
      </c>
      <c r="BO59" s="203" t="str">
        <f t="shared" ref="BO59" si="148">IF(AZ59&gt;0,($G59*AZ59*$F$23),"0")</f>
        <v>0</v>
      </c>
      <c r="BP59" s="203" t="str">
        <f t="shared" ref="BP59" si="149">IF(BA59&gt;0,($G59*BA59*$F$24),"0")</f>
        <v>0</v>
      </c>
      <c r="BQ59" s="203" t="str">
        <f t="shared" ref="BQ59" si="150">IF(BB59&gt;0,($G59*BB59*$F$25),"0")</f>
        <v>0</v>
      </c>
      <c r="BR59" s="203" t="str">
        <f t="shared" ref="BR59" si="151">IF(BC59&gt;0,($G59*BC59*$F$26),"0")</f>
        <v>0</v>
      </c>
      <c r="BS59" s="203" t="str">
        <f t="shared" ref="BS59" si="152">IF(BD59&gt;0,($G59*BD59*$F$27),"0")</f>
        <v>0</v>
      </c>
      <c r="BT59" s="203" t="str">
        <f t="shared" ref="BT59" si="153">IF(BE59&gt;0,($G59*BE59*$F$28),"0")</f>
        <v>0</v>
      </c>
      <c r="BV59" s="177"/>
    </row>
    <row r="60" spans="1:74" s="131" customFormat="1" ht="20.100000000000001" customHeight="1" thickBot="1">
      <c r="A60" s="169"/>
      <c r="B60" s="79" t="s">
        <v>66</v>
      </c>
      <c r="C60" s="116">
        <v>0.47569444444444442</v>
      </c>
      <c r="D60" s="116" t="s">
        <v>311</v>
      </c>
      <c r="E60" s="116" t="s">
        <v>312</v>
      </c>
      <c r="F60" s="124">
        <v>220</v>
      </c>
      <c r="G60" s="124">
        <f>$F60*'Campaign Total'!$F$44</f>
        <v>198</v>
      </c>
      <c r="H60" s="170">
        <f>SUM(AQ60:BE60)</f>
        <v>0</v>
      </c>
      <c r="I60" s="171">
        <f>SUM(BF60:BT60)</f>
        <v>0</v>
      </c>
      <c r="J60" s="197"/>
      <c r="K60" s="173"/>
      <c r="L60" s="173"/>
      <c r="M60" s="173"/>
      <c r="N60" s="173"/>
      <c r="O60" s="176"/>
      <c r="P60" s="176"/>
      <c r="Q60" s="173"/>
      <c r="R60" s="173"/>
      <c r="S60" s="173"/>
      <c r="T60" s="173"/>
      <c r="U60" s="173"/>
      <c r="V60" s="176"/>
      <c r="W60" s="176"/>
      <c r="X60" s="173"/>
      <c r="Y60" s="173"/>
      <c r="Z60" s="173"/>
      <c r="AA60" s="173"/>
      <c r="AB60" s="173"/>
      <c r="AC60" s="176"/>
      <c r="AD60" s="176"/>
      <c r="AE60" s="173"/>
      <c r="AF60" s="173"/>
      <c r="AG60" s="173"/>
      <c r="AH60" s="173"/>
      <c r="AI60" s="173"/>
      <c r="AJ60" s="176"/>
      <c r="AK60" s="176"/>
      <c r="AL60" s="173"/>
      <c r="AM60" s="173"/>
      <c r="AN60" s="173"/>
      <c r="AO60" s="173"/>
      <c r="AP60" s="202"/>
      <c r="AQ60" s="203">
        <f t="shared" si="9"/>
        <v>0</v>
      </c>
      <c r="AR60" s="203">
        <f t="shared" si="10"/>
        <v>0</v>
      </c>
      <c r="AS60" s="203">
        <f t="shared" si="11"/>
        <v>0</v>
      </c>
      <c r="AT60" s="203">
        <f t="shared" si="12"/>
        <v>0</v>
      </c>
      <c r="AU60" s="203">
        <f t="shared" si="13"/>
        <v>0</v>
      </c>
      <c r="AV60" s="203">
        <f t="shared" si="14"/>
        <v>0</v>
      </c>
      <c r="AW60" s="203">
        <f t="shared" si="15"/>
        <v>0</v>
      </c>
      <c r="AX60" s="203">
        <f t="shared" si="16"/>
        <v>0</v>
      </c>
      <c r="AY60" s="203">
        <f t="shared" si="17"/>
        <v>0</v>
      </c>
      <c r="AZ60" s="203">
        <f t="shared" si="18"/>
        <v>0</v>
      </c>
      <c r="BA60" s="203">
        <f t="shared" si="19"/>
        <v>0</v>
      </c>
      <c r="BB60" s="203">
        <f t="shared" si="20"/>
        <v>0</v>
      </c>
      <c r="BC60" s="203">
        <f t="shared" si="21"/>
        <v>0</v>
      </c>
      <c r="BD60" s="203">
        <f t="shared" si="22"/>
        <v>0</v>
      </c>
      <c r="BE60" s="203">
        <f t="shared" si="23"/>
        <v>0</v>
      </c>
      <c r="BF60" s="203" t="str">
        <f>IF(AQ60&gt;0,($G60*AQ60*$F$14),"0")</f>
        <v>0</v>
      </c>
      <c r="BG60" s="203" t="str">
        <f>IF(AR60&gt;0,($G60*AR60*$F$15),"0")</f>
        <v>0</v>
      </c>
      <c r="BH60" s="203" t="str">
        <f>IF(AS60&gt;0,($G60*AS60*$F$16),"0")</f>
        <v>0</v>
      </c>
      <c r="BI60" s="203" t="str">
        <f>IF(AT60&gt;0,($G60*AT60*$F$17),"0")</f>
        <v>0</v>
      </c>
      <c r="BJ60" s="203" t="str">
        <f>IF(AU60&gt;0,($G60*AU60*$F$18),"0")</f>
        <v>0</v>
      </c>
      <c r="BK60" s="203" t="str">
        <f>IF(AV60&gt;0,($G60*AV60*$F$19),"0")</f>
        <v>0</v>
      </c>
      <c r="BL60" s="203" t="str">
        <f>IF(AW60&gt;0,($G60*AW60*$F$20),"0")</f>
        <v>0</v>
      </c>
      <c r="BM60" s="203" t="str">
        <f>IF(AX60&gt;0,($G60*AX60*$F$21),"0")</f>
        <v>0</v>
      </c>
      <c r="BN60" s="203" t="str">
        <f>IF(AY60&gt;0,($G60*AY60*$F$22),"0")</f>
        <v>0</v>
      </c>
      <c r="BO60" s="203" t="str">
        <f>IF(AZ60&gt;0,($G60*AZ60*$F$23),"0")</f>
        <v>0</v>
      </c>
      <c r="BP60" s="203" t="str">
        <f>IF(BA60&gt;0,($G60*BA60*$F$24),"0")</f>
        <v>0</v>
      </c>
      <c r="BQ60" s="203" t="str">
        <f>IF(BB60&gt;0,($G60*BB60*$F$25),"0")</f>
        <v>0</v>
      </c>
      <c r="BR60" s="203" t="str">
        <f>IF(BC60&gt;0,($G60*BC60*$F$26),"0")</f>
        <v>0</v>
      </c>
      <c r="BS60" s="203" t="str">
        <f>IF(BD60&gt;0,($G60*BD60*$F$27),"0")</f>
        <v>0</v>
      </c>
      <c r="BT60" s="203" t="str">
        <f>IF(BE60&gt;0,($G60*BE60*$F$28),"0")</f>
        <v>0</v>
      </c>
      <c r="BV60" s="177"/>
    </row>
    <row r="61" spans="1:74" s="131" customFormat="1" ht="20.100000000000001" customHeight="1" thickBot="1">
      <c r="A61" s="169"/>
      <c r="B61" s="109" t="s">
        <v>65</v>
      </c>
      <c r="C61" s="129">
        <v>0.47916666666666669</v>
      </c>
      <c r="D61" s="240" t="s">
        <v>465</v>
      </c>
      <c r="E61" s="241"/>
      <c r="F61" s="83"/>
      <c r="G61" s="83"/>
      <c r="H61" s="170"/>
      <c r="I61" s="171"/>
      <c r="J61" s="197"/>
      <c r="K61" s="173"/>
      <c r="L61" s="173"/>
      <c r="M61" s="173"/>
      <c r="N61" s="173"/>
      <c r="O61" s="172"/>
      <c r="P61" s="172"/>
      <c r="Q61" s="173"/>
      <c r="R61" s="173"/>
      <c r="S61" s="173"/>
      <c r="T61" s="173"/>
      <c r="U61" s="173"/>
      <c r="V61" s="172"/>
      <c r="W61" s="172"/>
      <c r="X61" s="173"/>
      <c r="Y61" s="173"/>
      <c r="Z61" s="173"/>
      <c r="AA61" s="173"/>
      <c r="AB61" s="173"/>
      <c r="AC61" s="172"/>
      <c r="AD61" s="172"/>
      <c r="AE61" s="173"/>
      <c r="AF61" s="173"/>
      <c r="AG61" s="173"/>
      <c r="AH61" s="173"/>
      <c r="AI61" s="173"/>
      <c r="AJ61" s="172"/>
      <c r="AK61" s="172"/>
      <c r="AL61" s="173"/>
      <c r="AM61" s="173"/>
      <c r="AN61" s="173"/>
      <c r="AO61" s="173"/>
      <c r="AP61" s="202"/>
      <c r="AQ61" s="203">
        <f t="shared" si="9"/>
        <v>0</v>
      </c>
      <c r="AR61" s="203">
        <f t="shared" si="10"/>
        <v>0</v>
      </c>
      <c r="AS61" s="203">
        <f t="shared" si="11"/>
        <v>0</v>
      </c>
      <c r="AT61" s="203">
        <f t="shared" si="12"/>
        <v>0</v>
      </c>
      <c r="AU61" s="203">
        <f t="shared" si="13"/>
        <v>0</v>
      </c>
      <c r="AV61" s="203">
        <f t="shared" si="14"/>
        <v>0</v>
      </c>
      <c r="AW61" s="203">
        <f t="shared" si="15"/>
        <v>0</v>
      </c>
      <c r="AX61" s="203">
        <f t="shared" si="16"/>
        <v>0</v>
      </c>
      <c r="AY61" s="203">
        <f t="shared" si="17"/>
        <v>0</v>
      </c>
      <c r="AZ61" s="203">
        <f t="shared" si="18"/>
        <v>0</v>
      </c>
      <c r="BA61" s="203">
        <f t="shared" si="19"/>
        <v>0</v>
      </c>
      <c r="BB61" s="203">
        <f t="shared" si="20"/>
        <v>0</v>
      </c>
      <c r="BC61" s="203">
        <f t="shared" si="21"/>
        <v>0</v>
      </c>
      <c r="BD61" s="203">
        <f t="shared" si="22"/>
        <v>0</v>
      </c>
      <c r="BE61" s="203">
        <f t="shared" si="23"/>
        <v>0</v>
      </c>
      <c r="BF61" s="203" t="str">
        <f t="shared" ref="BF61" si="154">IF(AQ61&gt;0,($G61*AQ61*$F$14),"0")</f>
        <v>0</v>
      </c>
      <c r="BG61" s="203" t="str">
        <f t="shared" ref="BG61" si="155">IF(AR61&gt;0,($G61*AR61*$F$15),"0")</f>
        <v>0</v>
      </c>
      <c r="BH61" s="203" t="str">
        <f t="shared" ref="BH61" si="156">IF(AS61&gt;0,($G61*AS61*$F$16),"0")</f>
        <v>0</v>
      </c>
      <c r="BI61" s="203" t="str">
        <f t="shared" ref="BI61" si="157">IF(AT61&gt;0,($G61*AT61*$F$17),"0")</f>
        <v>0</v>
      </c>
      <c r="BJ61" s="203" t="str">
        <f t="shared" ref="BJ61" si="158">IF(AU61&gt;0,($G61*AU61*$F$18),"0")</f>
        <v>0</v>
      </c>
      <c r="BK61" s="203" t="str">
        <f t="shared" ref="BK61" si="159">IF(AV61&gt;0,($G61*AV61*$F$19),"0")</f>
        <v>0</v>
      </c>
      <c r="BL61" s="203" t="str">
        <f t="shared" ref="BL61" si="160">IF(AW61&gt;0,($G61*AW61*$F$20),"0")</f>
        <v>0</v>
      </c>
      <c r="BM61" s="203" t="str">
        <f t="shared" ref="BM61" si="161">IF(AX61&gt;0,($G61*AX61*$F$21),"0")</f>
        <v>0</v>
      </c>
      <c r="BN61" s="203" t="str">
        <f t="shared" ref="BN61" si="162">IF(AY61&gt;0,($G61*AY61*$F$22),"0")</f>
        <v>0</v>
      </c>
      <c r="BO61" s="203" t="str">
        <f t="shared" ref="BO61" si="163">IF(AZ61&gt;0,($G61*AZ61*$F$23),"0")</f>
        <v>0</v>
      </c>
      <c r="BP61" s="203" t="str">
        <f t="shared" ref="BP61" si="164">IF(BA61&gt;0,($G61*BA61*$F$24),"0")</f>
        <v>0</v>
      </c>
      <c r="BQ61" s="203" t="str">
        <f t="shared" ref="BQ61" si="165">IF(BB61&gt;0,($G61*BB61*$F$25),"0")</f>
        <v>0</v>
      </c>
      <c r="BR61" s="203" t="str">
        <f t="shared" ref="BR61" si="166">IF(BC61&gt;0,($G61*BC61*$F$26),"0")</f>
        <v>0</v>
      </c>
      <c r="BS61" s="203" t="str">
        <f t="shared" ref="BS61" si="167">IF(BD61&gt;0,($G61*BD61*$F$27),"0")</f>
        <v>0</v>
      </c>
      <c r="BT61" s="203" t="str">
        <f t="shared" ref="BT61" si="168">IF(BE61&gt;0,($G61*BE61*$F$28),"0")</f>
        <v>0</v>
      </c>
      <c r="BV61" s="177"/>
    </row>
    <row r="62" spans="1:74" s="131" customFormat="1" ht="20.100000000000001" customHeight="1" thickBot="1">
      <c r="A62" s="169"/>
      <c r="B62" s="79" t="s">
        <v>66</v>
      </c>
      <c r="C62" s="116">
        <v>0.49305555555555558</v>
      </c>
      <c r="D62" s="116" t="s">
        <v>344</v>
      </c>
      <c r="E62" s="116" t="s">
        <v>345</v>
      </c>
      <c r="F62" s="124">
        <v>240</v>
      </c>
      <c r="G62" s="124">
        <f>$F62*'Campaign Total'!$F$44</f>
        <v>216</v>
      </c>
      <c r="H62" s="170">
        <f>SUM(AQ62:BE62)</f>
        <v>0</v>
      </c>
      <c r="I62" s="171">
        <f>SUM(BF62:BT62)</f>
        <v>0</v>
      </c>
      <c r="J62" s="197"/>
      <c r="K62" s="173"/>
      <c r="L62" s="173"/>
      <c r="M62" s="173"/>
      <c r="N62" s="173"/>
      <c r="O62" s="176"/>
      <c r="P62" s="176"/>
      <c r="Q62" s="173"/>
      <c r="R62" s="173"/>
      <c r="S62" s="173"/>
      <c r="T62" s="173"/>
      <c r="U62" s="173"/>
      <c r="V62" s="176"/>
      <c r="W62" s="176"/>
      <c r="X62" s="173"/>
      <c r="Y62" s="173"/>
      <c r="Z62" s="173"/>
      <c r="AA62" s="173"/>
      <c r="AB62" s="173"/>
      <c r="AC62" s="176"/>
      <c r="AD62" s="176"/>
      <c r="AE62" s="173"/>
      <c r="AF62" s="173"/>
      <c r="AG62" s="173"/>
      <c r="AH62" s="173"/>
      <c r="AI62" s="173"/>
      <c r="AJ62" s="176"/>
      <c r="AK62" s="176"/>
      <c r="AL62" s="173"/>
      <c r="AM62" s="173"/>
      <c r="AN62" s="173"/>
      <c r="AO62" s="173"/>
      <c r="AP62" s="202"/>
      <c r="AQ62" s="203">
        <f t="shared" si="9"/>
        <v>0</v>
      </c>
      <c r="AR62" s="203">
        <f t="shared" si="10"/>
        <v>0</v>
      </c>
      <c r="AS62" s="203">
        <f t="shared" si="11"/>
        <v>0</v>
      </c>
      <c r="AT62" s="203">
        <f t="shared" si="12"/>
        <v>0</v>
      </c>
      <c r="AU62" s="203">
        <f t="shared" si="13"/>
        <v>0</v>
      </c>
      <c r="AV62" s="203">
        <f t="shared" si="14"/>
        <v>0</v>
      </c>
      <c r="AW62" s="203">
        <f t="shared" si="15"/>
        <v>0</v>
      </c>
      <c r="AX62" s="203">
        <f t="shared" si="16"/>
        <v>0</v>
      </c>
      <c r="AY62" s="203">
        <f t="shared" si="17"/>
        <v>0</v>
      </c>
      <c r="AZ62" s="203">
        <f t="shared" si="18"/>
        <v>0</v>
      </c>
      <c r="BA62" s="203">
        <f t="shared" si="19"/>
        <v>0</v>
      </c>
      <c r="BB62" s="203">
        <f t="shared" si="20"/>
        <v>0</v>
      </c>
      <c r="BC62" s="203">
        <f t="shared" si="21"/>
        <v>0</v>
      </c>
      <c r="BD62" s="203">
        <f t="shared" si="22"/>
        <v>0</v>
      </c>
      <c r="BE62" s="203">
        <f t="shared" si="23"/>
        <v>0</v>
      </c>
      <c r="BF62" s="203" t="str">
        <f t="shared" si="24"/>
        <v>0</v>
      </c>
      <c r="BG62" s="203" t="str">
        <f t="shared" si="25"/>
        <v>0</v>
      </c>
      <c r="BH62" s="203" t="str">
        <f t="shared" si="26"/>
        <v>0</v>
      </c>
      <c r="BI62" s="203" t="str">
        <f t="shared" si="27"/>
        <v>0</v>
      </c>
      <c r="BJ62" s="203" t="str">
        <f t="shared" si="28"/>
        <v>0</v>
      </c>
      <c r="BK62" s="203" t="str">
        <f t="shared" si="29"/>
        <v>0</v>
      </c>
      <c r="BL62" s="203" t="str">
        <f t="shared" si="30"/>
        <v>0</v>
      </c>
      <c r="BM62" s="203" t="str">
        <f t="shared" si="31"/>
        <v>0</v>
      </c>
      <c r="BN62" s="203" t="str">
        <f t="shared" si="32"/>
        <v>0</v>
      </c>
      <c r="BO62" s="203" t="str">
        <f t="shared" si="33"/>
        <v>0</v>
      </c>
      <c r="BP62" s="203" t="str">
        <f t="shared" si="34"/>
        <v>0</v>
      </c>
      <c r="BQ62" s="203" t="str">
        <f t="shared" si="35"/>
        <v>0</v>
      </c>
      <c r="BR62" s="203" t="str">
        <f t="shared" si="36"/>
        <v>0</v>
      </c>
      <c r="BS62" s="203" t="str">
        <f t="shared" si="37"/>
        <v>0</v>
      </c>
      <c r="BT62" s="203" t="str">
        <f t="shared" si="38"/>
        <v>0</v>
      </c>
      <c r="BV62" s="177"/>
    </row>
    <row r="63" spans="1:74" s="131" customFormat="1" ht="20.100000000000001" customHeight="1" thickBot="1">
      <c r="A63" s="169"/>
      <c r="B63" s="109" t="s">
        <v>65</v>
      </c>
      <c r="C63" s="129">
        <v>0.49652777777777779</v>
      </c>
      <c r="D63" s="240" t="s">
        <v>465</v>
      </c>
      <c r="E63" s="241"/>
      <c r="F63" s="83"/>
      <c r="G63" s="83"/>
      <c r="H63" s="170"/>
      <c r="I63" s="171"/>
      <c r="J63" s="197"/>
      <c r="K63" s="173"/>
      <c r="L63" s="173"/>
      <c r="M63" s="173"/>
      <c r="N63" s="173"/>
      <c r="O63" s="172"/>
      <c r="P63" s="172"/>
      <c r="Q63" s="173"/>
      <c r="R63" s="173"/>
      <c r="S63" s="173"/>
      <c r="T63" s="173"/>
      <c r="U63" s="173"/>
      <c r="V63" s="172"/>
      <c r="W63" s="172"/>
      <c r="X63" s="173"/>
      <c r="Y63" s="173"/>
      <c r="Z63" s="173"/>
      <c r="AA63" s="173"/>
      <c r="AB63" s="173"/>
      <c r="AC63" s="172"/>
      <c r="AD63" s="172"/>
      <c r="AE63" s="173"/>
      <c r="AF63" s="173"/>
      <c r="AG63" s="173"/>
      <c r="AH63" s="173"/>
      <c r="AI63" s="173"/>
      <c r="AJ63" s="172"/>
      <c r="AK63" s="172"/>
      <c r="AL63" s="173"/>
      <c r="AM63" s="173"/>
      <c r="AN63" s="173"/>
      <c r="AO63" s="173"/>
      <c r="AP63" s="202"/>
      <c r="AQ63" s="203">
        <f t="shared" si="9"/>
        <v>0</v>
      </c>
      <c r="AR63" s="203">
        <f t="shared" si="10"/>
        <v>0</v>
      </c>
      <c r="AS63" s="203">
        <f t="shared" si="11"/>
        <v>0</v>
      </c>
      <c r="AT63" s="203">
        <f t="shared" si="12"/>
        <v>0</v>
      </c>
      <c r="AU63" s="203">
        <f t="shared" si="13"/>
        <v>0</v>
      </c>
      <c r="AV63" s="203">
        <f t="shared" si="14"/>
        <v>0</v>
      </c>
      <c r="AW63" s="203">
        <f t="shared" si="15"/>
        <v>0</v>
      </c>
      <c r="AX63" s="203">
        <f t="shared" si="16"/>
        <v>0</v>
      </c>
      <c r="AY63" s="203">
        <f t="shared" si="17"/>
        <v>0</v>
      </c>
      <c r="AZ63" s="203">
        <f t="shared" si="18"/>
        <v>0</v>
      </c>
      <c r="BA63" s="203">
        <f t="shared" si="19"/>
        <v>0</v>
      </c>
      <c r="BB63" s="203">
        <f t="shared" si="20"/>
        <v>0</v>
      </c>
      <c r="BC63" s="203">
        <f t="shared" si="21"/>
        <v>0</v>
      </c>
      <c r="BD63" s="203">
        <f t="shared" si="22"/>
        <v>0</v>
      </c>
      <c r="BE63" s="203">
        <f t="shared" si="23"/>
        <v>0</v>
      </c>
      <c r="BF63" s="203" t="str">
        <f t="shared" si="24"/>
        <v>0</v>
      </c>
      <c r="BG63" s="203" t="str">
        <f t="shared" si="25"/>
        <v>0</v>
      </c>
      <c r="BH63" s="203" t="str">
        <f t="shared" si="26"/>
        <v>0</v>
      </c>
      <c r="BI63" s="203" t="str">
        <f t="shared" si="27"/>
        <v>0</v>
      </c>
      <c r="BJ63" s="203" t="str">
        <f t="shared" si="28"/>
        <v>0</v>
      </c>
      <c r="BK63" s="203" t="str">
        <f t="shared" si="29"/>
        <v>0</v>
      </c>
      <c r="BL63" s="203" t="str">
        <f t="shared" si="30"/>
        <v>0</v>
      </c>
      <c r="BM63" s="203" t="str">
        <f t="shared" si="31"/>
        <v>0</v>
      </c>
      <c r="BN63" s="203" t="str">
        <f t="shared" si="32"/>
        <v>0</v>
      </c>
      <c r="BO63" s="203" t="str">
        <f t="shared" si="33"/>
        <v>0</v>
      </c>
      <c r="BP63" s="203" t="str">
        <f t="shared" si="34"/>
        <v>0</v>
      </c>
      <c r="BQ63" s="203" t="str">
        <f t="shared" si="35"/>
        <v>0</v>
      </c>
      <c r="BR63" s="203" t="str">
        <f t="shared" si="36"/>
        <v>0</v>
      </c>
      <c r="BS63" s="203" t="str">
        <f t="shared" si="37"/>
        <v>0</v>
      </c>
      <c r="BT63" s="203" t="str">
        <f t="shared" si="38"/>
        <v>0</v>
      </c>
      <c r="BV63" s="177"/>
    </row>
    <row r="64" spans="1:74" s="131" customFormat="1" ht="20.100000000000001" customHeight="1" thickBot="1">
      <c r="A64" s="169"/>
      <c r="B64" s="79" t="s">
        <v>66</v>
      </c>
      <c r="C64" s="116">
        <v>0.51041666666666663</v>
      </c>
      <c r="D64" s="116" t="s">
        <v>240</v>
      </c>
      <c r="E64" s="124" t="s">
        <v>258</v>
      </c>
      <c r="F64" s="124">
        <v>210</v>
      </c>
      <c r="G64" s="124">
        <f>$F64*'Campaign Total'!$F$44</f>
        <v>189</v>
      </c>
      <c r="H64" s="170">
        <f t="shared" ref="H64" si="169">SUM(AQ64:BE64)</f>
        <v>0</v>
      </c>
      <c r="I64" s="171">
        <f t="shared" ref="I64" si="170">SUM(BF64:BT64)</f>
        <v>0</v>
      </c>
      <c r="J64" s="197"/>
      <c r="K64" s="173"/>
      <c r="L64" s="173"/>
      <c r="M64" s="173"/>
      <c r="N64" s="173"/>
      <c r="O64" s="176"/>
      <c r="P64" s="176"/>
      <c r="Q64" s="173"/>
      <c r="R64" s="173"/>
      <c r="S64" s="173"/>
      <c r="T64" s="173"/>
      <c r="U64" s="173"/>
      <c r="V64" s="176"/>
      <c r="W64" s="176"/>
      <c r="X64" s="173"/>
      <c r="Y64" s="173"/>
      <c r="Z64" s="173"/>
      <c r="AA64" s="173"/>
      <c r="AB64" s="173"/>
      <c r="AC64" s="176"/>
      <c r="AD64" s="176"/>
      <c r="AE64" s="173"/>
      <c r="AF64" s="173"/>
      <c r="AG64" s="173"/>
      <c r="AH64" s="173"/>
      <c r="AI64" s="173"/>
      <c r="AJ64" s="176"/>
      <c r="AK64" s="176"/>
      <c r="AL64" s="173"/>
      <c r="AM64" s="173"/>
      <c r="AN64" s="173"/>
      <c r="AO64" s="173"/>
      <c r="AP64" s="202"/>
      <c r="AQ64" s="203">
        <f t="shared" si="9"/>
        <v>0</v>
      </c>
      <c r="AR64" s="203">
        <f t="shared" si="10"/>
        <v>0</v>
      </c>
      <c r="AS64" s="203">
        <f t="shared" si="11"/>
        <v>0</v>
      </c>
      <c r="AT64" s="203">
        <f t="shared" si="12"/>
        <v>0</v>
      </c>
      <c r="AU64" s="203">
        <f t="shared" si="13"/>
        <v>0</v>
      </c>
      <c r="AV64" s="203">
        <f t="shared" si="14"/>
        <v>0</v>
      </c>
      <c r="AW64" s="203">
        <f t="shared" si="15"/>
        <v>0</v>
      </c>
      <c r="AX64" s="203">
        <f t="shared" si="16"/>
        <v>0</v>
      </c>
      <c r="AY64" s="203">
        <f t="shared" si="17"/>
        <v>0</v>
      </c>
      <c r="AZ64" s="203">
        <f t="shared" si="18"/>
        <v>0</v>
      </c>
      <c r="BA64" s="203">
        <f t="shared" si="19"/>
        <v>0</v>
      </c>
      <c r="BB64" s="203">
        <f t="shared" si="20"/>
        <v>0</v>
      </c>
      <c r="BC64" s="203">
        <f t="shared" si="21"/>
        <v>0</v>
      </c>
      <c r="BD64" s="203">
        <f t="shared" si="22"/>
        <v>0</v>
      </c>
      <c r="BE64" s="203">
        <f t="shared" si="23"/>
        <v>0</v>
      </c>
      <c r="BF64" s="203" t="str">
        <f t="shared" si="24"/>
        <v>0</v>
      </c>
      <c r="BG64" s="203" t="str">
        <f t="shared" si="25"/>
        <v>0</v>
      </c>
      <c r="BH64" s="203" t="str">
        <f t="shared" si="26"/>
        <v>0</v>
      </c>
      <c r="BI64" s="203" t="str">
        <f t="shared" si="27"/>
        <v>0</v>
      </c>
      <c r="BJ64" s="203" t="str">
        <f t="shared" si="28"/>
        <v>0</v>
      </c>
      <c r="BK64" s="203" t="str">
        <f t="shared" si="29"/>
        <v>0</v>
      </c>
      <c r="BL64" s="203" t="str">
        <f t="shared" si="30"/>
        <v>0</v>
      </c>
      <c r="BM64" s="203" t="str">
        <f t="shared" si="31"/>
        <v>0</v>
      </c>
      <c r="BN64" s="203" t="str">
        <f t="shared" si="32"/>
        <v>0</v>
      </c>
      <c r="BO64" s="203" t="str">
        <f t="shared" si="33"/>
        <v>0</v>
      </c>
      <c r="BP64" s="203" t="str">
        <f t="shared" si="34"/>
        <v>0</v>
      </c>
      <c r="BQ64" s="203" t="str">
        <f t="shared" si="35"/>
        <v>0</v>
      </c>
      <c r="BR64" s="203" t="str">
        <f t="shared" si="36"/>
        <v>0</v>
      </c>
      <c r="BS64" s="203" t="str">
        <f t="shared" si="37"/>
        <v>0</v>
      </c>
      <c r="BT64" s="203" t="str">
        <f t="shared" si="38"/>
        <v>0</v>
      </c>
      <c r="BV64" s="177"/>
    </row>
    <row r="65" spans="1:74" s="131" customFormat="1" ht="20.100000000000001" customHeight="1" thickBot="1">
      <c r="A65" s="169"/>
      <c r="B65" s="109" t="s">
        <v>65</v>
      </c>
      <c r="C65" s="129">
        <v>0.51388888888888884</v>
      </c>
      <c r="D65" s="240" t="s">
        <v>465</v>
      </c>
      <c r="E65" s="241"/>
      <c r="F65" s="83"/>
      <c r="G65" s="83"/>
      <c r="H65" s="170"/>
      <c r="I65" s="171"/>
      <c r="J65" s="197"/>
      <c r="K65" s="173"/>
      <c r="L65" s="173"/>
      <c r="M65" s="173"/>
      <c r="N65" s="173"/>
      <c r="O65" s="172"/>
      <c r="P65" s="172"/>
      <c r="Q65" s="173"/>
      <c r="R65" s="173"/>
      <c r="S65" s="173"/>
      <c r="T65" s="173"/>
      <c r="U65" s="173"/>
      <c r="V65" s="172"/>
      <c r="W65" s="172"/>
      <c r="X65" s="173"/>
      <c r="Y65" s="173"/>
      <c r="Z65" s="173"/>
      <c r="AA65" s="173"/>
      <c r="AB65" s="173"/>
      <c r="AC65" s="172"/>
      <c r="AD65" s="172"/>
      <c r="AE65" s="173"/>
      <c r="AF65" s="173"/>
      <c r="AG65" s="173"/>
      <c r="AH65" s="173"/>
      <c r="AI65" s="173"/>
      <c r="AJ65" s="172"/>
      <c r="AK65" s="172"/>
      <c r="AL65" s="173"/>
      <c r="AM65" s="173"/>
      <c r="AN65" s="173"/>
      <c r="AO65" s="173"/>
      <c r="AP65" s="202"/>
      <c r="AQ65" s="203">
        <f t="shared" si="9"/>
        <v>0</v>
      </c>
      <c r="AR65" s="203">
        <f t="shared" si="10"/>
        <v>0</v>
      </c>
      <c r="AS65" s="203">
        <f t="shared" si="11"/>
        <v>0</v>
      </c>
      <c r="AT65" s="203">
        <f t="shared" si="12"/>
        <v>0</v>
      </c>
      <c r="AU65" s="203">
        <f t="shared" si="13"/>
        <v>0</v>
      </c>
      <c r="AV65" s="203">
        <f t="shared" si="14"/>
        <v>0</v>
      </c>
      <c r="AW65" s="203">
        <f t="shared" si="15"/>
        <v>0</v>
      </c>
      <c r="AX65" s="203">
        <f t="shared" si="16"/>
        <v>0</v>
      </c>
      <c r="AY65" s="203">
        <f t="shared" si="17"/>
        <v>0</v>
      </c>
      <c r="AZ65" s="203">
        <f t="shared" si="18"/>
        <v>0</v>
      </c>
      <c r="BA65" s="203">
        <f t="shared" si="19"/>
        <v>0</v>
      </c>
      <c r="BB65" s="203">
        <f t="shared" si="20"/>
        <v>0</v>
      </c>
      <c r="BC65" s="203">
        <f t="shared" si="21"/>
        <v>0</v>
      </c>
      <c r="BD65" s="203">
        <f t="shared" si="22"/>
        <v>0</v>
      </c>
      <c r="BE65" s="203">
        <f t="shared" si="23"/>
        <v>0</v>
      </c>
      <c r="BF65" s="203" t="str">
        <f t="shared" ref="BF65:BF66" si="171">IF(AQ65&gt;0,($G65*AQ65*$F$14),"0")</f>
        <v>0</v>
      </c>
      <c r="BG65" s="203" t="str">
        <f t="shared" ref="BG65:BG66" si="172">IF(AR65&gt;0,($G65*AR65*$F$15),"0")</f>
        <v>0</v>
      </c>
      <c r="BH65" s="203" t="str">
        <f t="shared" ref="BH65:BH66" si="173">IF(AS65&gt;0,($G65*AS65*$F$16),"0")</f>
        <v>0</v>
      </c>
      <c r="BI65" s="203" t="str">
        <f t="shared" ref="BI65:BI66" si="174">IF(AT65&gt;0,($G65*AT65*$F$17),"0")</f>
        <v>0</v>
      </c>
      <c r="BJ65" s="203" t="str">
        <f t="shared" ref="BJ65:BJ66" si="175">IF(AU65&gt;0,($G65*AU65*$F$18),"0")</f>
        <v>0</v>
      </c>
      <c r="BK65" s="203" t="str">
        <f t="shared" ref="BK65:BK66" si="176">IF(AV65&gt;0,($G65*AV65*$F$19),"0")</f>
        <v>0</v>
      </c>
      <c r="BL65" s="203" t="str">
        <f t="shared" ref="BL65:BL66" si="177">IF(AW65&gt;0,($G65*AW65*$F$20),"0")</f>
        <v>0</v>
      </c>
      <c r="BM65" s="203" t="str">
        <f t="shared" ref="BM65:BM66" si="178">IF(AX65&gt;0,($G65*AX65*$F$21),"0")</f>
        <v>0</v>
      </c>
      <c r="BN65" s="203" t="str">
        <f t="shared" ref="BN65:BN66" si="179">IF(AY65&gt;0,($G65*AY65*$F$22),"0")</f>
        <v>0</v>
      </c>
      <c r="BO65" s="203" t="str">
        <f t="shared" ref="BO65:BO66" si="180">IF(AZ65&gt;0,($G65*AZ65*$F$23),"0")</f>
        <v>0</v>
      </c>
      <c r="BP65" s="203" t="str">
        <f t="shared" ref="BP65:BP66" si="181">IF(BA65&gt;0,($G65*BA65*$F$24),"0")</f>
        <v>0</v>
      </c>
      <c r="BQ65" s="203" t="str">
        <f t="shared" ref="BQ65:BQ66" si="182">IF(BB65&gt;0,($G65*BB65*$F$25),"0")</f>
        <v>0</v>
      </c>
      <c r="BR65" s="203" t="str">
        <f t="shared" ref="BR65:BR66" si="183">IF(BC65&gt;0,($G65*BC65*$F$26),"0")</f>
        <v>0</v>
      </c>
      <c r="BS65" s="203" t="str">
        <f t="shared" ref="BS65:BS66" si="184">IF(BD65&gt;0,($G65*BD65*$F$27),"0")</f>
        <v>0</v>
      </c>
      <c r="BT65" s="203" t="str">
        <f t="shared" ref="BT65:BT66" si="185">IF(BE65&gt;0,($G65*BE65*$F$28),"0")</f>
        <v>0</v>
      </c>
      <c r="BV65" s="177"/>
    </row>
    <row r="66" spans="1:74" s="131" customFormat="1" ht="19.5" customHeight="1" thickBot="1">
      <c r="A66" s="169"/>
      <c r="B66" s="109" t="s">
        <v>65</v>
      </c>
      <c r="C66" s="129">
        <v>0.52083333333333337</v>
      </c>
      <c r="D66" s="239" t="s">
        <v>466</v>
      </c>
      <c r="E66" s="239"/>
      <c r="F66" s="83"/>
      <c r="G66" s="83"/>
      <c r="H66" s="170"/>
      <c r="I66" s="171"/>
      <c r="J66" s="197"/>
      <c r="K66" s="173"/>
      <c r="L66" s="173"/>
      <c r="M66" s="173"/>
      <c r="N66" s="173"/>
      <c r="O66" s="172"/>
      <c r="P66" s="172"/>
      <c r="Q66" s="173"/>
      <c r="R66" s="173"/>
      <c r="S66" s="173"/>
      <c r="T66" s="173"/>
      <c r="U66" s="173"/>
      <c r="V66" s="172"/>
      <c r="W66" s="172"/>
      <c r="X66" s="173"/>
      <c r="Y66" s="173"/>
      <c r="Z66" s="173"/>
      <c r="AA66" s="173"/>
      <c r="AB66" s="173"/>
      <c r="AC66" s="172"/>
      <c r="AD66" s="172"/>
      <c r="AE66" s="173"/>
      <c r="AF66" s="173"/>
      <c r="AG66" s="173"/>
      <c r="AH66" s="173"/>
      <c r="AI66" s="173"/>
      <c r="AJ66" s="172"/>
      <c r="AK66" s="172"/>
      <c r="AL66" s="173"/>
      <c r="AM66" s="173"/>
      <c r="AN66" s="173"/>
      <c r="AO66" s="173"/>
      <c r="AP66" s="202"/>
      <c r="AQ66" s="203">
        <f t="shared" si="9"/>
        <v>0</v>
      </c>
      <c r="AR66" s="203">
        <f t="shared" si="10"/>
        <v>0</v>
      </c>
      <c r="AS66" s="203">
        <f t="shared" si="11"/>
        <v>0</v>
      </c>
      <c r="AT66" s="203">
        <f t="shared" si="12"/>
        <v>0</v>
      </c>
      <c r="AU66" s="203">
        <f t="shared" si="13"/>
        <v>0</v>
      </c>
      <c r="AV66" s="203">
        <f t="shared" si="14"/>
        <v>0</v>
      </c>
      <c r="AW66" s="203">
        <f t="shared" si="15"/>
        <v>0</v>
      </c>
      <c r="AX66" s="203">
        <f t="shared" si="16"/>
        <v>0</v>
      </c>
      <c r="AY66" s="203">
        <f t="shared" si="17"/>
        <v>0</v>
      </c>
      <c r="AZ66" s="203">
        <f t="shared" si="18"/>
        <v>0</v>
      </c>
      <c r="BA66" s="203">
        <f t="shared" si="19"/>
        <v>0</v>
      </c>
      <c r="BB66" s="203">
        <f t="shared" si="20"/>
        <v>0</v>
      </c>
      <c r="BC66" s="203">
        <f t="shared" si="21"/>
        <v>0</v>
      </c>
      <c r="BD66" s="203">
        <f t="shared" si="22"/>
        <v>0</v>
      </c>
      <c r="BE66" s="203">
        <f t="shared" si="23"/>
        <v>0</v>
      </c>
      <c r="BF66" s="203" t="str">
        <f t="shared" si="171"/>
        <v>0</v>
      </c>
      <c r="BG66" s="203" t="str">
        <f t="shared" si="172"/>
        <v>0</v>
      </c>
      <c r="BH66" s="203" t="str">
        <f t="shared" si="173"/>
        <v>0</v>
      </c>
      <c r="BI66" s="203" t="str">
        <f t="shared" si="174"/>
        <v>0</v>
      </c>
      <c r="BJ66" s="203" t="str">
        <f t="shared" si="175"/>
        <v>0</v>
      </c>
      <c r="BK66" s="203" t="str">
        <f t="shared" si="176"/>
        <v>0</v>
      </c>
      <c r="BL66" s="203" t="str">
        <f t="shared" si="177"/>
        <v>0</v>
      </c>
      <c r="BM66" s="203" t="str">
        <f t="shared" si="178"/>
        <v>0</v>
      </c>
      <c r="BN66" s="203" t="str">
        <f t="shared" si="179"/>
        <v>0</v>
      </c>
      <c r="BO66" s="203" t="str">
        <f t="shared" si="180"/>
        <v>0</v>
      </c>
      <c r="BP66" s="203" t="str">
        <f t="shared" si="181"/>
        <v>0</v>
      </c>
      <c r="BQ66" s="203" t="str">
        <f t="shared" si="182"/>
        <v>0</v>
      </c>
      <c r="BR66" s="203" t="str">
        <f t="shared" si="183"/>
        <v>0</v>
      </c>
      <c r="BS66" s="203" t="str">
        <f t="shared" si="184"/>
        <v>0</v>
      </c>
      <c r="BT66" s="203" t="str">
        <f t="shared" si="185"/>
        <v>0</v>
      </c>
      <c r="BV66" s="177"/>
    </row>
    <row r="67" spans="1:74" s="131" customFormat="1" ht="20.100000000000001" customHeight="1" thickBot="1">
      <c r="A67" s="169"/>
      <c r="B67" s="79" t="s">
        <v>66</v>
      </c>
      <c r="C67" s="116">
        <v>0.53472222222222221</v>
      </c>
      <c r="D67" s="116" t="s">
        <v>431</v>
      </c>
      <c r="E67" s="124" t="s">
        <v>432</v>
      </c>
      <c r="F67" s="124">
        <v>190</v>
      </c>
      <c r="G67" s="124">
        <f>$F67*'Campaign Total'!$F$44</f>
        <v>171</v>
      </c>
      <c r="H67" s="170">
        <f t="shared" ref="H67" si="186">SUM(AQ67:BE67)</f>
        <v>0</v>
      </c>
      <c r="I67" s="171">
        <f t="shared" ref="I67" si="187">SUM(BF67:BT67)</f>
        <v>0</v>
      </c>
      <c r="J67" s="197"/>
      <c r="K67" s="173"/>
      <c r="L67" s="173"/>
      <c r="M67" s="173"/>
      <c r="N67" s="173"/>
      <c r="O67" s="176"/>
      <c r="P67" s="176"/>
      <c r="Q67" s="173"/>
      <c r="R67" s="173"/>
      <c r="S67" s="173"/>
      <c r="T67" s="173"/>
      <c r="U67" s="173"/>
      <c r="V67" s="176"/>
      <c r="W67" s="176"/>
      <c r="X67" s="173"/>
      <c r="Y67" s="173"/>
      <c r="Z67" s="173"/>
      <c r="AA67" s="173"/>
      <c r="AB67" s="173"/>
      <c r="AC67" s="176"/>
      <c r="AD67" s="176"/>
      <c r="AE67" s="173"/>
      <c r="AF67" s="173"/>
      <c r="AG67" s="173"/>
      <c r="AH67" s="173"/>
      <c r="AI67" s="173"/>
      <c r="AJ67" s="176"/>
      <c r="AK67" s="176"/>
      <c r="AL67" s="173"/>
      <c r="AM67" s="173"/>
      <c r="AN67" s="173"/>
      <c r="AO67" s="173"/>
      <c r="AP67" s="202"/>
      <c r="AQ67" s="203">
        <f t="shared" si="9"/>
        <v>0</v>
      </c>
      <c r="AR67" s="203">
        <f t="shared" si="10"/>
        <v>0</v>
      </c>
      <c r="AS67" s="203">
        <f t="shared" si="11"/>
        <v>0</v>
      </c>
      <c r="AT67" s="203">
        <f t="shared" si="12"/>
        <v>0</v>
      </c>
      <c r="AU67" s="203">
        <f t="shared" si="13"/>
        <v>0</v>
      </c>
      <c r="AV67" s="203">
        <f t="shared" si="14"/>
        <v>0</v>
      </c>
      <c r="AW67" s="203">
        <f t="shared" si="15"/>
        <v>0</v>
      </c>
      <c r="AX67" s="203">
        <f t="shared" si="16"/>
        <v>0</v>
      </c>
      <c r="AY67" s="203">
        <f t="shared" si="17"/>
        <v>0</v>
      </c>
      <c r="AZ67" s="203">
        <f t="shared" si="18"/>
        <v>0</v>
      </c>
      <c r="BA67" s="203">
        <f t="shared" si="19"/>
        <v>0</v>
      </c>
      <c r="BB67" s="203">
        <f t="shared" si="20"/>
        <v>0</v>
      </c>
      <c r="BC67" s="203">
        <f t="shared" si="21"/>
        <v>0</v>
      </c>
      <c r="BD67" s="203">
        <f t="shared" si="22"/>
        <v>0</v>
      </c>
      <c r="BE67" s="203">
        <f t="shared" si="23"/>
        <v>0</v>
      </c>
      <c r="BF67" s="203" t="str">
        <f t="shared" ref="BF67" si="188">IF(AQ67&gt;0,($G67*AQ67*$F$14),"0")</f>
        <v>0</v>
      </c>
      <c r="BG67" s="203" t="str">
        <f t="shared" ref="BG67" si="189">IF(AR67&gt;0,($G67*AR67*$F$15),"0")</f>
        <v>0</v>
      </c>
      <c r="BH67" s="203" t="str">
        <f t="shared" ref="BH67" si="190">IF(AS67&gt;0,($G67*AS67*$F$16),"0")</f>
        <v>0</v>
      </c>
      <c r="BI67" s="203" t="str">
        <f t="shared" ref="BI67" si="191">IF(AT67&gt;0,($G67*AT67*$F$17),"0")</f>
        <v>0</v>
      </c>
      <c r="BJ67" s="203" t="str">
        <f t="shared" ref="BJ67" si="192">IF(AU67&gt;0,($G67*AU67*$F$18),"0")</f>
        <v>0</v>
      </c>
      <c r="BK67" s="203" t="str">
        <f t="shared" ref="BK67" si="193">IF(AV67&gt;0,($G67*AV67*$F$19),"0")</f>
        <v>0</v>
      </c>
      <c r="BL67" s="203" t="str">
        <f t="shared" ref="BL67" si="194">IF(AW67&gt;0,($G67*AW67*$F$20),"0")</f>
        <v>0</v>
      </c>
      <c r="BM67" s="203" t="str">
        <f t="shared" ref="BM67" si="195">IF(AX67&gt;0,($G67*AX67*$F$21),"0")</f>
        <v>0</v>
      </c>
      <c r="BN67" s="203" t="str">
        <f t="shared" ref="BN67" si="196">IF(AY67&gt;0,($G67*AY67*$F$22),"0")</f>
        <v>0</v>
      </c>
      <c r="BO67" s="203" t="str">
        <f t="shared" ref="BO67" si="197">IF(AZ67&gt;0,($G67*AZ67*$F$23),"0")</f>
        <v>0</v>
      </c>
      <c r="BP67" s="203" t="str">
        <f t="shared" ref="BP67" si="198">IF(BA67&gt;0,($G67*BA67*$F$24),"0")</f>
        <v>0</v>
      </c>
      <c r="BQ67" s="203" t="str">
        <f t="shared" ref="BQ67" si="199">IF(BB67&gt;0,($G67*BB67*$F$25),"0")</f>
        <v>0</v>
      </c>
      <c r="BR67" s="203" t="str">
        <f t="shared" ref="BR67" si="200">IF(BC67&gt;0,($G67*BC67*$F$26),"0")</f>
        <v>0</v>
      </c>
      <c r="BS67" s="203" t="str">
        <f t="shared" ref="BS67" si="201">IF(BD67&gt;0,($G67*BD67*$F$27),"0")</f>
        <v>0</v>
      </c>
      <c r="BT67" s="203" t="str">
        <f t="shared" ref="BT67" si="202">IF(BE67&gt;0,($G67*BE67*$F$28),"0")</f>
        <v>0</v>
      </c>
      <c r="BV67" s="177"/>
    </row>
    <row r="68" spans="1:74" s="131" customFormat="1" ht="20.100000000000001" customHeight="1" thickBot="1">
      <c r="A68" s="169"/>
      <c r="B68" s="109" t="s">
        <v>65</v>
      </c>
      <c r="C68" s="129">
        <v>0.53819444444444442</v>
      </c>
      <c r="D68" s="239" t="s">
        <v>466</v>
      </c>
      <c r="E68" s="239"/>
      <c r="F68" s="83"/>
      <c r="G68" s="83"/>
      <c r="H68" s="170"/>
      <c r="I68" s="171"/>
      <c r="J68" s="197"/>
      <c r="K68" s="173"/>
      <c r="L68" s="173"/>
      <c r="M68" s="173"/>
      <c r="N68" s="173"/>
      <c r="O68" s="172"/>
      <c r="P68" s="172"/>
      <c r="Q68" s="173"/>
      <c r="R68" s="173"/>
      <c r="S68" s="173"/>
      <c r="T68" s="173"/>
      <c r="U68" s="173"/>
      <c r="V68" s="172"/>
      <c r="W68" s="172"/>
      <c r="X68" s="173"/>
      <c r="Y68" s="173"/>
      <c r="Z68" s="173"/>
      <c r="AA68" s="173"/>
      <c r="AB68" s="173"/>
      <c r="AC68" s="172"/>
      <c r="AD68" s="172"/>
      <c r="AE68" s="173"/>
      <c r="AF68" s="173"/>
      <c r="AG68" s="173"/>
      <c r="AH68" s="173"/>
      <c r="AI68" s="173"/>
      <c r="AJ68" s="172"/>
      <c r="AK68" s="172"/>
      <c r="AL68" s="173"/>
      <c r="AM68" s="173"/>
      <c r="AN68" s="173"/>
      <c r="AO68" s="173"/>
      <c r="AP68" s="202"/>
      <c r="AQ68" s="203">
        <f t="shared" si="9"/>
        <v>0</v>
      </c>
      <c r="AR68" s="203">
        <f t="shared" si="10"/>
        <v>0</v>
      </c>
      <c r="AS68" s="203">
        <f t="shared" si="11"/>
        <v>0</v>
      </c>
      <c r="AT68" s="203">
        <f t="shared" si="12"/>
        <v>0</v>
      </c>
      <c r="AU68" s="203">
        <f t="shared" si="13"/>
        <v>0</v>
      </c>
      <c r="AV68" s="203">
        <f t="shared" si="14"/>
        <v>0</v>
      </c>
      <c r="AW68" s="203">
        <f t="shared" si="15"/>
        <v>0</v>
      </c>
      <c r="AX68" s="203">
        <f t="shared" si="16"/>
        <v>0</v>
      </c>
      <c r="AY68" s="203">
        <f t="shared" si="17"/>
        <v>0</v>
      </c>
      <c r="AZ68" s="203">
        <f t="shared" si="18"/>
        <v>0</v>
      </c>
      <c r="BA68" s="203">
        <f t="shared" si="19"/>
        <v>0</v>
      </c>
      <c r="BB68" s="203">
        <f t="shared" si="20"/>
        <v>0</v>
      </c>
      <c r="BC68" s="203">
        <f t="shared" si="21"/>
        <v>0</v>
      </c>
      <c r="BD68" s="203">
        <f t="shared" si="22"/>
        <v>0</v>
      </c>
      <c r="BE68" s="203">
        <f t="shared" si="23"/>
        <v>0</v>
      </c>
      <c r="BF68" s="203" t="str">
        <f t="shared" si="24"/>
        <v>0</v>
      </c>
      <c r="BG68" s="203" t="str">
        <f t="shared" si="25"/>
        <v>0</v>
      </c>
      <c r="BH68" s="203" t="str">
        <f t="shared" si="26"/>
        <v>0</v>
      </c>
      <c r="BI68" s="203" t="str">
        <f t="shared" si="27"/>
        <v>0</v>
      </c>
      <c r="BJ68" s="203" t="str">
        <f t="shared" si="28"/>
        <v>0</v>
      </c>
      <c r="BK68" s="203" t="str">
        <f t="shared" si="29"/>
        <v>0</v>
      </c>
      <c r="BL68" s="203" t="str">
        <f t="shared" si="30"/>
        <v>0</v>
      </c>
      <c r="BM68" s="203" t="str">
        <f t="shared" si="31"/>
        <v>0</v>
      </c>
      <c r="BN68" s="203" t="str">
        <f t="shared" si="32"/>
        <v>0</v>
      </c>
      <c r="BO68" s="203" t="str">
        <f t="shared" si="33"/>
        <v>0</v>
      </c>
      <c r="BP68" s="203" t="str">
        <f t="shared" si="34"/>
        <v>0</v>
      </c>
      <c r="BQ68" s="203" t="str">
        <f t="shared" si="35"/>
        <v>0</v>
      </c>
      <c r="BR68" s="203" t="str">
        <f t="shared" si="36"/>
        <v>0</v>
      </c>
      <c r="BS68" s="203" t="str">
        <f t="shared" si="37"/>
        <v>0</v>
      </c>
      <c r="BT68" s="203" t="str">
        <f t="shared" si="38"/>
        <v>0</v>
      </c>
      <c r="BV68" s="177"/>
    </row>
    <row r="69" spans="1:74" s="131" customFormat="1" ht="20.100000000000001" customHeight="1" thickBot="1">
      <c r="A69" s="169"/>
      <c r="B69" s="79" t="s">
        <v>66</v>
      </c>
      <c r="C69" s="116">
        <v>0.55555555555555558</v>
      </c>
      <c r="D69" s="116" t="s">
        <v>241</v>
      </c>
      <c r="E69" s="116" t="s">
        <v>259</v>
      </c>
      <c r="F69" s="124">
        <v>190</v>
      </c>
      <c r="G69" s="124">
        <f>$F69*'Campaign Total'!$F$44</f>
        <v>171</v>
      </c>
      <c r="H69" s="170">
        <f t="shared" ref="H69" si="203">SUM(AQ69:BE69)</f>
        <v>0</v>
      </c>
      <c r="I69" s="171">
        <f t="shared" ref="I69" si="204">SUM(BF69:BT69)</f>
        <v>0</v>
      </c>
      <c r="J69" s="197"/>
      <c r="K69" s="173"/>
      <c r="L69" s="173"/>
      <c r="M69" s="173"/>
      <c r="N69" s="173"/>
      <c r="O69" s="176"/>
      <c r="P69" s="176"/>
      <c r="Q69" s="173"/>
      <c r="R69" s="173"/>
      <c r="S69" s="173"/>
      <c r="T69" s="173"/>
      <c r="U69" s="173"/>
      <c r="V69" s="176"/>
      <c r="W69" s="176"/>
      <c r="X69" s="173"/>
      <c r="Y69" s="173"/>
      <c r="Z69" s="173"/>
      <c r="AA69" s="173"/>
      <c r="AB69" s="173"/>
      <c r="AC69" s="176"/>
      <c r="AD69" s="176"/>
      <c r="AE69" s="173"/>
      <c r="AF69" s="173"/>
      <c r="AG69" s="173"/>
      <c r="AH69" s="173"/>
      <c r="AI69" s="173"/>
      <c r="AJ69" s="176"/>
      <c r="AK69" s="176"/>
      <c r="AL69" s="173"/>
      <c r="AM69" s="173"/>
      <c r="AN69" s="173"/>
      <c r="AO69" s="173"/>
      <c r="AP69" s="202"/>
      <c r="AQ69" s="203">
        <f t="shared" ref="AQ69:AQ100" si="205">COUNTIF($K69:$AO69,"a")</f>
        <v>0</v>
      </c>
      <c r="AR69" s="203">
        <f t="shared" ref="AR69:AR100" si="206">COUNTIF($K69:$AO69,"b")</f>
        <v>0</v>
      </c>
      <c r="AS69" s="203">
        <f t="shared" ref="AS69:AS100" si="207">COUNTIF($K69:$AO69,"c")</f>
        <v>0</v>
      </c>
      <c r="AT69" s="203">
        <f t="shared" ref="AT69:AT100" si="208">COUNTIF($K69:$AO69,"d")</f>
        <v>0</v>
      </c>
      <c r="AU69" s="203">
        <f t="shared" ref="AU69:AU100" si="209">COUNTIF($K69:$AO69,"e")</f>
        <v>0</v>
      </c>
      <c r="AV69" s="203">
        <f t="shared" ref="AV69:AV100" si="210">COUNTIF($K69:$AO69,"f")</f>
        <v>0</v>
      </c>
      <c r="AW69" s="203">
        <f t="shared" ref="AW69:AW100" si="211">COUNTIF($K69:$AO69,"g")</f>
        <v>0</v>
      </c>
      <c r="AX69" s="203">
        <f t="shared" ref="AX69:AX100" si="212">COUNTIF($K69:$AO69,"h")</f>
        <v>0</v>
      </c>
      <c r="AY69" s="203">
        <f t="shared" ref="AY69:AY100" si="213">COUNTIF($K69:$AO69,"i")</f>
        <v>0</v>
      </c>
      <c r="AZ69" s="203">
        <f t="shared" ref="AZ69:AZ100" si="214">COUNTIF($K69:$AO69,"j")</f>
        <v>0</v>
      </c>
      <c r="BA69" s="203">
        <f t="shared" ref="BA69:BA100" si="215">COUNTIF($K69:$AO69,"k")</f>
        <v>0</v>
      </c>
      <c r="BB69" s="203">
        <f t="shared" ref="BB69:BB100" si="216">COUNTIF($K69:$AO69,"l")</f>
        <v>0</v>
      </c>
      <c r="BC69" s="203">
        <f t="shared" ref="BC69:BC100" si="217">COUNTIF($K69:$AO69,"m")</f>
        <v>0</v>
      </c>
      <c r="BD69" s="203">
        <f t="shared" ref="BD69:BD100" si="218">COUNTIF($K69:$AO69,"n")</f>
        <v>0</v>
      </c>
      <c r="BE69" s="203">
        <f t="shared" ref="BE69:BE100" si="219">COUNTIF($K69:$AO69,"o")</f>
        <v>0</v>
      </c>
      <c r="BF69" s="203" t="str">
        <f t="shared" si="24"/>
        <v>0</v>
      </c>
      <c r="BG69" s="203" t="str">
        <f t="shared" si="25"/>
        <v>0</v>
      </c>
      <c r="BH69" s="203" t="str">
        <f t="shared" si="26"/>
        <v>0</v>
      </c>
      <c r="BI69" s="203" t="str">
        <f t="shared" si="27"/>
        <v>0</v>
      </c>
      <c r="BJ69" s="203" t="str">
        <f t="shared" si="28"/>
        <v>0</v>
      </c>
      <c r="BK69" s="203" t="str">
        <f t="shared" si="29"/>
        <v>0</v>
      </c>
      <c r="BL69" s="203" t="str">
        <f t="shared" si="30"/>
        <v>0</v>
      </c>
      <c r="BM69" s="203" t="str">
        <f t="shared" si="31"/>
        <v>0</v>
      </c>
      <c r="BN69" s="203" t="str">
        <f t="shared" si="32"/>
        <v>0</v>
      </c>
      <c r="BO69" s="203" t="str">
        <f t="shared" si="33"/>
        <v>0</v>
      </c>
      <c r="BP69" s="203" t="str">
        <f t="shared" si="34"/>
        <v>0</v>
      </c>
      <c r="BQ69" s="203" t="str">
        <f t="shared" si="35"/>
        <v>0</v>
      </c>
      <c r="BR69" s="203" t="str">
        <f t="shared" si="36"/>
        <v>0</v>
      </c>
      <c r="BS69" s="203" t="str">
        <f t="shared" si="37"/>
        <v>0</v>
      </c>
      <c r="BT69" s="203" t="str">
        <f t="shared" si="38"/>
        <v>0</v>
      </c>
      <c r="BV69" s="177"/>
    </row>
    <row r="70" spans="1:74" s="131" customFormat="1" ht="20.100000000000001" customHeight="1" thickBot="1">
      <c r="A70" s="169"/>
      <c r="B70" s="109" t="s">
        <v>65</v>
      </c>
      <c r="C70" s="129">
        <v>0.55902777777777779</v>
      </c>
      <c r="D70" s="239" t="s">
        <v>466</v>
      </c>
      <c r="E70" s="239"/>
      <c r="F70" s="83"/>
      <c r="G70" s="83"/>
      <c r="H70" s="170"/>
      <c r="I70" s="171"/>
      <c r="J70" s="197"/>
      <c r="K70" s="173"/>
      <c r="L70" s="173"/>
      <c r="M70" s="173"/>
      <c r="N70" s="173"/>
      <c r="O70" s="172"/>
      <c r="P70" s="172"/>
      <c r="Q70" s="173"/>
      <c r="R70" s="173"/>
      <c r="S70" s="173"/>
      <c r="T70" s="173"/>
      <c r="U70" s="173"/>
      <c r="V70" s="172"/>
      <c r="W70" s="172"/>
      <c r="X70" s="173"/>
      <c r="Y70" s="173"/>
      <c r="Z70" s="173"/>
      <c r="AA70" s="173"/>
      <c r="AB70" s="173"/>
      <c r="AC70" s="172"/>
      <c r="AD70" s="172"/>
      <c r="AE70" s="173"/>
      <c r="AF70" s="173"/>
      <c r="AG70" s="173"/>
      <c r="AH70" s="173"/>
      <c r="AI70" s="173"/>
      <c r="AJ70" s="172"/>
      <c r="AK70" s="172"/>
      <c r="AL70" s="173"/>
      <c r="AM70" s="173"/>
      <c r="AN70" s="173"/>
      <c r="AO70" s="173"/>
      <c r="AP70" s="202"/>
      <c r="AQ70" s="203">
        <f t="shared" si="205"/>
        <v>0</v>
      </c>
      <c r="AR70" s="203">
        <f t="shared" si="206"/>
        <v>0</v>
      </c>
      <c r="AS70" s="203">
        <f t="shared" si="207"/>
        <v>0</v>
      </c>
      <c r="AT70" s="203">
        <f t="shared" si="208"/>
        <v>0</v>
      </c>
      <c r="AU70" s="203">
        <f t="shared" si="209"/>
        <v>0</v>
      </c>
      <c r="AV70" s="203">
        <f t="shared" si="210"/>
        <v>0</v>
      </c>
      <c r="AW70" s="203">
        <f t="shared" si="211"/>
        <v>0</v>
      </c>
      <c r="AX70" s="203">
        <f t="shared" si="212"/>
        <v>0</v>
      </c>
      <c r="AY70" s="203">
        <f t="shared" si="213"/>
        <v>0</v>
      </c>
      <c r="AZ70" s="203">
        <f t="shared" si="214"/>
        <v>0</v>
      </c>
      <c r="BA70" s="203">
        <f t="shared" si="215"/>
        <v>0</v>
      </c>
      <c r="BB70" s="203">
        <f t="shared" si="216"/>
        <v>0</v>
      </c>
      <c r="BC70" s="203">
        <f t="shared" si="217"/>
        <v>0</v>
      </c>
      <c r="BD70" s="203">
        <f t="shared" si="218"/>
        <v>0</v>
      </c>
      <c r="BE70" s="203">
        <f t="shared" si="219"/>
        <v>0</v>
      </c>
      <c r="BF70" s="203" t="str">
        <f t="shared" ref="BF70" si="220">IF(AQ70&gt;0,($G70*AQ70*$F$14),"0")</f>
        <v>0</v>
      </c>
      <c r="BG70" s="203" t="str">
        <f t="shared" ref="BG70" si="221">IF(AR70&gt;0,($G70*AR70*$F$15),"0")</f>
        <v>0</v>
      </c>
      <c r="BH70" s="203" t="str">
        <f t="shared" ref="BH70" si="222">IF(AS70&gt;0,($G70*AS70*$F$16),"0")</f>
        <v>0</v>
      </c>
      <c r="BI70" s="203" t="str">
        <f t="shared" ref="BI70" si="223">IF(AT70&gt;0,($G70*AT70*$F$17),"0")</f>
        <v>0</v>
      </c>
      <c r="BJ70" s="203" t="str">
        <f t="shared" ref="BJ70" si="224">IF(AU70&gt;0,($G70*AU70*$F$18),"0")</f>
        <v>0</v>
      </c>
      <c r="BK70" s="203" t="str">
        <f t="shared" ref="BK70" si="225">IF(AV70&gt;0,($G70*AV70*$F$19),"0")</f>
        <v>0</v>
      </c>
      <c r="BL70" s="203" t="str">
        <f t="shared" ref="BL70" si="226">IF(AW70&gt;0,($G70*AW70*$F$20),"0")</f>
        <v>0</v>
      </c>
      <c r="BM70" s="203" t="str">
        <f t="shared" ref="BM70" si="227">IF(AX70&gt;0,($G70*AX70*$F$21),"0")</f>
        <v>0</v>
      </c>
      <c r="BN70" s="203" t="str">
        <f t="shared" ref="BN70" si="228">IF(AY70&gt;0,($G70*AY70*$F$22),"0")</f>
        <v>0</v>
      </c>
      <c r="BO70" s="203" t="str">
        <f t="shared" ref="BO70" si="229">IF(AZ70&gt;0,($G70*AZ70*$F$23),"0")</f>
        <v>0</v>
      </c>
      <c r="BP70" s="203" t="str">
        <f t="shared" ref="BP70" si="230">IF(BA70&gt;0,($G70*BA70*$F$24),"0")</f>
        <v>0</v>
      </c>
      <c r="BQ70" s="203" t="str">
        <f t="shared" ref="BQ70" si="231">IF(BB70&gt;0,($G70*BB70*$F$25),"0")</f>
        <v>0</v>
      </c>
      <c r="BR70" s="203" t="str">
        <f t="shared" ref="BR70" si="232">IF(BC70&gt;0,($G70*BC70*$F$26),"0")</f>
        <v>0</v>
      </c>
      <c r="BS70" s="203" t="str">
        <f t="shared" ref="BS70" si="233">IF(BD70&gt;0,($G70*BD70*$F$27),"0")</f>
        <v>0</v>
      </c>
      <c r="BT70" s="203" t="str">
        <f t="shared" ref="BT70" si="234">IF(BE70&gt;0,($G70*BE70*$F$28),"0")</f>
        <v>0</v>
      </c>
      <c r="BV70" s="177"/>
    </row>
    <row r="71" spans="1:74" s="131" customFormat="1" ht="20.100000000000001" customHeight="1" thickBot="1">
      <c r="A71" s="175"/>
      <c r="B71" s="109" t="s">
        <v>65</v>
      </c>
      <c r="C71" s="129">
        <v>0.5625</v>
      </c>
      <c r="D71" s="239" t="s">
        <v>82</v>
      </c>
      <c r="E71" s="239"/>
      <c r="F71" s="83"/>
      <c r="G71" s="83"/>
      <c r="H71" s="170"/>
      <c r="I71" s="171"/>
      <c r="J71" s="197"/>
      <c r="K71" s="173"/>
      <c r="L71" s="173"/>
      <c r="M71" s="173"/>
      <c r="N71" s="173"/>
      <c r="O71" s="172"/>
      <c r="P71" s="172"/>
      <c r="Q71" s="173"/>
      <c r="R71" s="173"/>
      <c r="S71" s="173"/>
      <c r="T71" s="173"/>
      <c r="U71" s="173"/>
      <c r="V71" s="172"/>
      <c r="W71" s="172"/>
      <c r="X71" s="173"/>
      <c r="Y71" s="173"/>
      <c r="Z71" s="173"/>
      <c r="AA71" s="173"/>
      <c r="AB71" s="173"/>
      <c r="AC71" s="172"/>
      <c r="AD71" s="172"/>
      <c r="AE71" s="173"/>
      <c r="AF71" s="173"/>
      <c r="AG71" s="173"/>
      <c r="AH71" s="173"/>
      <c r="AI71" s="173"/>
      <c r="AJ71" s="172"/>
      <c r="AK71" s="172"/>
      <c r="AL71" s="173"/>
      <c r="AM71" s="173"/>
      <c r="AN71" s="173"/>
      <c r="AO71" s="173"/>
      <c r="AP71" s="202"/>
      <c r="AQ71" s="203">
        <f t="shared" si="205"/>
        <v>0</v>
      </c>
      <c r="AR71" s="203">
        <f t="shared" si="206"/>
        <v>0</v>
      </c>
      <c r="AS71" s="203">
        <f t="shared" si="207"/>
        <v>0</v>
      </c>
      <c r="AT71" s="203">
        <f t="shared" si="208"/>
        <v>0</v>
      </c>
      <c r="AU71" s="203">
        <f t="shared" si="209"/>
        <v>0</v>
      </c>
      <c r="AV71" s="203">
        <f t="shared" si="210"/>
        <v>0</v>
      </c>
      <c r="AW71" s="203">
        <f t="shared" si="211"/>
        <v>0</v>
      </c>
      <c r="AX71" s="203">
        <f t="shared" si="212"/>
        <v>0</v>
      </c>
      <c r="AY71" s="203">
        <f t="shared" si="213"/>
        <v>0</v>
      </c>
      <c r="AZ71" s="203">
        <f t="shared" si="214"/>
        <v>0</v>
      </c>
      <c r="BA71" s="203">
        <f t="shared" si="215"/>
        <v>0</v>
      </c>
      <c r="BB71" s="203">
        <f t="shared" si="216"/>
        <v>0</v>
      </c>
      <c r="BC71" s="203">
        <f t="shared" si="217"/>
        <v>0</v>
      </c>
      <c r="BD71" s="203">
        <f t="shared" si="218"/>
        <v>0</v>
      </c>
      <c r="BE71" s="203">
        <f t="shared" si="219"/>
        <v>0</v>
      </c>
      <c r="BF71" s="203" t="str">
        <f t="shared" ref="BF71" si="235">IF(AQ71&gt;0,($G71*AQ71*$F$14),"0")</f>
        <v>0</v>
      </c>
      <c r="BG71" s="203" t="str">
        <f t="shared" ref="BG71" si="236">IF(AR71&gt;0,($G71*AR71*$F$15),"0")</f>
        <v>0</v>
      </c>
      <c r="BH71" s="203" t="str">
        <f t="shared" ref="BH71" si="237">IF(AS71&gt;0,($G71*AS71*$F$16),"0")</f>
        <v>0</v>
      </c>
      <c r="BI71" s="203" t="str">
        <f t="shared" ref="BI71" si="238">IF(AT71&gt;0,($G71*AT71*$F$17),"0")</f>
        <v>0</v>
      </c>
      <c r="BJ71" s="203" t="str">
        <f t="shared" ref="BJ71" si="239">IF(AU71&gt;0,($G71*AU71*$F$18),"0")</f>
        <v>0</v>
      </c>
      <c r="BK71" s="203" t="str">
        <f t="shared" ref="BK71" si="240">IF(AV71&gt;0,($G71*AV71*$F$19),"0")</f>
        <v>0</v>
      </c>
      <c r="BL71" s="203" t="str">
        <f t="shared" ref="BL71" si="241">IF(AW71&gt;0,($G71*AW71*$F$20),"0")</f>
        <v>0</v>
      </c>
      <c r="BM71" s="203" t="str">
        <f t="shared" ref="BM71" si="242">IF(AX71&gt;0,($G71*AX71*$F$21),"0")</f>
        <v>0</v>
      </c>
      <c r="BN71" s="203" t="str">
        <f t="shared" ref="BN71" si="243">IF(AY71&gt;0,($G71*AY71*$F$22),"0")</f>
        <v>0</v>
      </c>
      <c r="BO71" s="203" t="str">
        <f t="shared" ref="BO71" si="244">IF(AZ71&gt;0,($G71*AZ71*$F$23),"0")</f>
        <v>0</v>
      </c>
      <c r="BP71" s="203" t="str">
        <f t="shared" ref="BP71" si="245">IF(BA71&gt;0,($G71*BA71*$F$24),"0")</f>
        <v>0</v>
      </c>
      <c r="BQ71" s="203" t="str">
        <f t="shared" ref="BQ71" si="246">IF(BB71&gt;0,($G71*BB71*$F$25),"0")</f>
        <v>0</v>
      </c>
      <c r="BR71" s="203" t="str">
        <f t="shared" ref="BR71" si="247">IF(BC71&gt;0,($G71*BC71*$F$26),"0")</f>
        <v>0</v>
      </c>
      <c r="BS71" s="203" t="str">
        <f t="shared" ref="BS71" si="248">IF(BD71&gt;0,($G71*BD71*$F$27),"0")</f>
        <v>0</v>
      </c>
      <c r="BT71" s="203" t="str">
        <f t="shared" ref="BT71" si="249">IF(BE71&gt;0,($G71*BE71*$F$28),"0")</f>
        <v>0</v>
      </c>
      <c r="BV71" s="177"/>
    </row>
    <row r="72" spans="1:74" s="131" customFormat="1" ht="20.100000000000001" customHeight="1" thickBot="1">
      <c r="A72" s="169"/>
      <c r="B72" s="79" t="s">
        <v>66</v>
      </c>
      <c r="C72" s="116">
        <v>0.57291666666666663</v>
      </c>
      <c r="D72" s="116" t="s">
        <v>338</v>
      </c>
      <c r="E72" s="116" t="s">
        <v>339</v>
      </c>
      <c r="F72" s="124">
        <v>600</v>
      </c>
      <c r="G72" s="124">
        <f>$F72*'Campaign Total'!$F$44</f>
        <v>540</v>
      </c>
      <c r="H72" s="170">
        <f>SUM(AQ72:BE72)</f>
        <v>0</v>
      </c>
      <c r="I72" s="171">
        <f>SUM(BF72:BT72)</f>
        <v>0</v>
      </c>
      <c r="J72" s="197"/>
      <c r="K72" s="173"/>
      <c r="L72" s="173"/>
      <c r="M72" s="173"/>
      <c r="N72" s="173"/>
      <c r="O72" s="176"/>
      <c r="P72" s="176"/>
      <c r="Q72" s="173"/>
      <c r="R72" s="173"/>
      <c r="S72" s="173"/>
      <c r="T72" s="173"/>
      <c r="U72" s="173"/>
      <c r="V72" s="176"/>
      <c r="W72" s="176"/>
      <c r="X72" s="173"/>
      <c r="Y72" s="173"/>
      <c r="Z72" s="173"/>
      <c r="AA72" s="173"/>
      <c r="AB72" s="173"/>
      <c r="AC72" s="176"/>
      <c r="AD72" s="176"/>
      <c r="AE72" s="173"/>
      <c r="AF72" s="173"/>
      <c r="AG72" s="173"/>
      <c r="AH72" s="173"/>
      <c r="AI72" s="173"/>
      <c r="AJ72" s="176"/>
      <c r="AK72" s="176"/>
      <c r="AL72" s="173"/>
      <c r="AM72" s="173"/>
      <c r="AN72" s="173"/>
      <c r="AO72" s="173"/>
      <c r="AP72" s="202"/>
      <c r="AQ72" s="203">
        <f t="shared" si="205"/>
        <v>0</v>
      </c>
      <c r="AR72" s="203">
        <f t="shared" si="206"/>
        <v>0</v>
      </c>
      <c r="AS72" s="203">
        <f t="shared" si="207"/>
        <v>0</v>
      </c>
      <c r="AT72" s="203">
        <f t="shared" si="208"/>
        <v>0</v>
      </c>
      <c r="AU72" s="203">
        <f t="shared" si="209"/>
        <v>0</v>
      </c>
      <c r="AV72" s="203">
        <f t="shared" si="210"/>
        <v>0</v>
      </c>
      <c r="AW72" s="203">
        <f t="shared" si="211"/>
        <v>0</v>
      </c>
      <c r="AX72" s="203">
        <f t="shared" si="212"/>
        <v>0</v>
      </c>
      <c r="AY72" s="203">
        <f t="shared" si="213"/>
        <v>0</v>
      </c>
      <c r="AZ72" s="203">
        <f t="shared" si="214"/>
        <v>0</v>
      </c>
      <c r="BA72" s="203">
        <f t="shared" si="215"/>
        <v>0</v>
      </c>
      <c r="BB72" s="203">
        <f t="shared" si="216"/>
        <v>0</v>
      </c>
      <c r="BC72" s="203">
        <f t="shared" si="217"/>
        <v>0</v>
      </c>
      <c r="BD72" s="203">
        <f t="shared" si="218"/>
        <v>0</v>
      </c>
      <c r="BE72" s="203">
        <f t="shared" si="219"/>
        <v>0</v>
      </c>
      <c r="BF72" s="203" t="str">
        <f t="shared" si="24"/>
        <v>0</v>
      </c>
      <c r="BG72" s="203" t="str">
        <f t="shared" si="25"/>
        <v>0</v>
      </c>
      <c r="BH72" s="203" t="str">
        <f t="shared" si="26"/>
        <v>0</v>
      </c>
      <c r="BI72" s="203" t="str">
        <f t="shared" si="27"/>
        <v>0</v>
      </c>
      <c r="BJ72" s="203" t="str">
        <f t="shared" si="28"/>
        <v>0</v>
      </c>
      <c r="BK72" s="203" t="str">
        <f t="shared" si="29"/>
        <v>0</v>
      </c>
      <c r="BL72" s="203" t="str">
        <f t="shared" si="30"/>
        <v>0</v>
      </c>
      <c r="BM72" s="203" t="str">
        <f t="shared" si="31"/>
        <v>0</v>
      </c>
      <c r="BN72" s="203" t="str">
        <f t="shared" si="32"/>
        <v>0</v>
      </c>
      <c r="BO72" s="203" t="str">
        <f t="shared" si="33"/>
        <v>0</v>
      </c>
      <c r="BP72" s="203" t="str">
        <f t="shared" si="34"/>
        <v>0</v>
      </c>
      <c r="BQ72" s="203" t="str">
        <f t="shared" si="35"/>
        <v>0</v>
      </c>
      <c r="BR72" s="203" t="str">
        <f t="shared" si="36"/>
        <v>0</v>
      </c>
      <c r="BS72" s="203" t="str">
        <f t="shared" si="37"/>
        <v>0</v>
      </c>
      <c r="BT72" s="203" t="str">
        <f t="shared" si="38"/>
        <v>0</v>
      </c>
      <c r="BV72" s="177"/>
    </row>
    <row r="73" spans="1:74" s="131" customFormat="1" ht="20.100000000000001" customHeight="1" thickBot="1">
      <c r="A73" s="169"/>
      <c r="B73" s="109" t="s">
        <v>65</v>
      </c>
      <c r="C73" s="129">
        <v>0.57638888888888884</v>
      </c>
      <c r="D73" s="239" t="s">
        <v>82</v>
      </c>
      <c r="E73" s="239"/>
      <c r="F73" s="83"/>
      <c r="G73" s="83"/>
      <c r="H73" s="170"/>
      <c r="I73" s="171"/>
      <c r="J73" s="197"/>
      <c r="K73" s="173"/>
      <c r="L73" s="173"/>
      <c r="M73" s="173"/>
      <c r="N73" s="173"/>
      <c r="O73" s="172"/>
      <c r="P73" s="172"/>
      <c r="Q73" s="173"/>
      <c r="R73" s="173"/>
      <c r="S73" s="173"/>
      <c r="T73" s="173"/>
      <c r="U73" s="173"/>
      <c r="V73" s="172"/>
      <c r="W73" s="172"/>
      <c r="X73" s="173"/>
      <c r="Y73" s="173"/>
      <c r="Z73" s="173"/>
      <c r="AA73" s="173"/>
      <c r="AB73" s="173"/>
      <c r="AC73" s="172"/>
      <c r="AD73" s="172"/>
      <c r="AE73" s="173"/>
      <c r="AF73" s="173"/>
      <c r="AG73" s="173"/>
      <c r="AH73" s="173"/>
      <c r="AI73" s="173"/>
      <c r="AJ73" s="172"/>
      <c r="AK73" s="172"/>
      <c r="AL73" s="173"/>
      <c r="AM73" s="173"/>
      <c r="AN73" s="173"/>
      <c r="AO73" s="173"/>
      <c r="AP73" s="202"/>
      <c r="AQ73" s="203">
        <f t="shared" si="205"/>
        <v>0</v>
      </c>
      <c r="AR73" s="203">
        <f t="shared" si="206"/>
        <v>0</v>
      </c>
      <c r="AS73" s="203">
        <f t="shared" si="207"/>
        <v>0</v>
      </c>
      <c r="AT73" s="203">
        <f t="shared" si="208"/>
        <v>0</v>
      </c>
      <c r="AU73" s="203">
        <f t="shared" si="209"/>
        <v>0</v>
      </c>
      <c r="AV73" s="203">
        <f t="shared" si="210"/>
        <v>0</v>
      </c>
      <c r="AW73" s="203">
        <f t="shared" si="211"/>
        <v>0</v>
      </c>
      <c r="AX73" s="203">
        <f t="shared" si="212"/>
        <v>0</v>
      </c>
      <c r="AY73" s="203">
        <f t="shared" si="213"/>
        <v>0</v>
      </c>
      <c r="AZ73" s="203">
        <f t="shared" si="214"/>
        <v>0</v>
      </c>
      <c r="BA73" s="203">
        <f t="shared" si="215"/>
        <v>0</v>
      </c>
      <c r="BB73" s="203">
        <f t="shared" si="216"/>
        <v>0</v>
      </c>
      <c r="BC73" s="203">
        <f t="shared" si="217"/>
        <v>0</v>
      </c>
      <c r="BD73" s="203">
        <f t="shared" si="218"/>
        <v>0</v>
      </c>
      <c r="BE73" s="203">
        <f t="shared" si="219"/>
        <v>0</v>
      </c>
      <c r="BF73" s="203" t="str">
        <f t="shared" si="24"/>
        <v>0</v>
      </c>
      <c r="BG73" s="203" t="str">
        <f t="shared" si="25"/>
        <v>0</v>
      </c>
      <c r="BH73" s="203" t="str">
        <f t="shared" si="26"/>
        <v>0</v>
      </c>
      <c r="BI73" s="203" t="str">
        <f t="shared" si="27"/>
        <v>0</v>
      </c>
      <c r="BJ73" s="203" t="str">
        <f t="shared" si="28"/>
        <v>0</v>
      </c>
      <c r="BK73" s="203" t="str">
        <f t="shared" si="29"/>
        <v>0</v>
      </c>
      <c r="BL73" s="203" t="str">
        <f t="shared" si="30"/>
        <v>0</v>
      </c>
      <c r="BM73" s="203" t="str">
        <f t="shared" si="31"/>
        <v>0</v>
      </c>
      <c r="BN73" s="203" t="str">
        <f t="shared" si="32"/>
        <v>0</v>
      </c>
      <c r="BO73" s="203" t="str">
        <f t="shared" si="33"/>
        <v>0</v>
      </c>
      <c r="BP73" s="203" t="str">
        <f t="shared" si="34"/>
        <v>0</v>
      </c>
      <c r="BQ73" s="203" t="str">
        <f t="shared" si="35"/>
        <v>0</v>
      </c>
      <c r="BR73" s="203" t="str">
        <f t="shared" si="36"/>
        <v>0</v>
      </c>
      <c r="BS73" s="203" t="str">
        <f t="shared" si="37"/>
        <v>0</v>
      </c>
      <c r="BT73" s="203" t="str">
        <f t="shared" si="38"/>
        <v>0</v>
      </c>
      <c r="BV73" s="177"/>
    </row>
    <row r="74" spans="1:74" s="131" customFormat="1" ht="19.5" customHeight="1" thickBot="1">
      <c r="A74" s="175"/>
      <c r="B74" s="109" t="s">
        <v>65</v>
      </c>
      <c r="C74" s="129">
        <v>0.58333333333333337</v>
      </c>
      <c r="D74" s="122" t="s">
        <v>475</v>
      </c>
      <c r="E74" s="200" t="s">
        <v>430</v>
      </c>
      <c r="F74" s="83"/>
      <c r="G74" s="83"/>
      <c r="H74" s="170"/>
      <c r="I74" s="171"/>
      <c r="J74" s="197"/>
      <c r="K74" s="173"/>
      <c r="L74" s="173"/>
      <c r="M74" s="173"/>
      <c r="N74" s="173"/>
      <c r="O74" s="172"/>
      <c r="P74" s="172"/>
      <c r="Q74" s="173"/>
      <c r="R74" s="173"/>
      <c r="S74" s="173"/>
      <c r="T74" s="173"/>
      <c r="U74" s="173"/>
      <c r="V74" s="172"/>
      <c r="W74" s="172"/>
      <c r="X74" s="173"/>
      <c r="Y74" s="173"/>
      <c r="Z74" s="173"/>
      <c r="AA74" s="173"/>
      <c r="AB74" s="173"/>
      <c r="AC74" s="172"/>
      <c r="AD74" s="172"/>
      <c r="AE74" s="173"/>
      <c r="AF74" s="173"/>
      <c r="AG74" s="173"/>
      <c r="AH74" s="173"/>
      <c r="AI74" s="173"/>
      <c r="AJ74" s="172"/>
      <c r="AK74" s="172"/>
      <c r="AL74" s="173"/>
      <c r="AM74" s="173"/>
      <c r="AN74" s="173"/>
      <c r="AO74" s="173"/>
      <c r="AP74" s="202"/>
      <c r="AQ74" s="203">
        <f t="shared" si="205"/>
        <v>0</v>
      </c>
      <c r="AR74" s="203">
        <f t="shared" si="206"/>
        <v>0</v>
      </c>
      <c r="AS74" s="203">
        <f t="shared" si="207"/>
        <v>0</v>
      </c>
      <c r="AT74" s="203">
        <f t="shared" si="208"/>
        <v>0</v>
      </c>
      <c r="AU74" s="203">
        <f t="shared" si="209"/>
        <v>0</v>
      </c>
      <c r="AV74" s="203">
        <f t="shared" si="210"/>
        <v>0</v>
      </c>
      <c r="AW74" s="203">
        <f t="shared" si="211"/>
        <v>0</v>
      </c>
      <c r="AX74" s="203">
        <f t="shared" si="212"/>
        <v>0</v>
      </c>
      <c r="AY74" s="203">
        <f t="shared" si="213"/>
        <v>0</v>
      </c>
      <c r="AZ74" s="203">
        <f t="shared" si="214"/>
        <v>0</v>
      </c>
      <c r="BA74" s="203">
        <f t="shared" si="215"/>
        <v>0</v>
      </c>
      <c r="BB74" s="203">
        <f t="shared" si="216"/>
        <v>0</v>
      </c>
      <c r="BC74" s="203">
        <f t="shared" si="217"/>
        <v>0</v>
      </c>
      <c r="BD74" s="203">
        <f t="shared" si="218"/>
        <v>0</v>
      </c>
      <c r="BE74" s="203">
        <f t="shared" si="219"/>
        <v>0</v>
      </c>
      <c r="BF74" s="203" t="str">
        <f t="shared" ref="BF74:BF109" si="250">IF(AQ74&gt;0,($G74*AQ74*$F$14),"0")</f>
        <v>0</v>
      </c>
      <c r="BG74" s="203" t="str">
        <f t="shared" ref="BG74:BG109" si="251">IF(AR74&gt;0,($G74*AR74*$F$15),"0")</f>
        <v>0</v>
      </c>
      <c r="BH74" s="203" t="str">
        <f t="shared" ref="BH74:BH109" si="252">IF(AS74&gt;0,($G74*AS74*$F$16),"0")</f>
        <v>0</v>
      </c>
      <c r="BI74" s="203" t="str">
        <f t="shared" ref="BI74:BI109" si="253">IF(AT74&gt;0,($G74*AT74*$F$17),"0")</f>
        <v>0</v>
      </c>
      <c r="BJ74" s="203" t="str">
        <f t="shared" ref="BJ74:BJ109" si="254">IF(AU74&gt;0,($G74*AU74*$F$18),"0")</f>
        <v>0</v>
      </c>
      <c r="BK74" s="203" t="str">
        <f t="shared" ref="BK74:BK109" si="255">IF(AV74&gt;0,($G74*AV74*$F$19),"0")</f>
        <v>0</v>
      </c>
      <c r="BL74" s="203" t="str">
        <f t="shared" ref="BL74:BL109" si="256">IF(AW74&gt;0,($G74*AW74*$F$20),"0")</f>
        <v>0</v>
      </c>
      <c r="BM74" s="203" t="str">
        <f t="shared" ref="BM74:BM109" si="257">IF(AX74&gt;0,($G74*AX74*$F$21),"0")</f>
        <v>0</v>
      </c>
      <c r="BN74" s="203" t="str">
        <f t="shared" ref="BN74:BN109" si="258">IF(AY74&gt;0,($G74*AY74*$F$22),"0")</f>
        <v>0</v>
      </c>
      <c r="BO74" s="203" t="str">
        <f t="shared" ref="BO74:BO109" si="259">IF(AZ74&gt;0,($G74*AZ74*$F$23),"0")</f>
        <v>0</v>
      </c>
      <c r="BP74" s="203" t="str">
        <f t="shared" ref="BP74:BP109" si="260">IF(BA74&gt;0,($G74*BA74*$F$24),"0")</f>
        <v>0</v>
      </c>
      <c r="BQ74" s="203" t="str">
        <f t="shared" ref="BQ74:BQ109" si="261">IF(BB74&gt;0,($G74*BB74*$F$25),"0")</f>
        <v>0</v>
      </c>
      <c r="BR74" s="203" t="str">
        <f t="shared" ref="BR74:BR109" si="262">IF(BC74&gt;0,($G74*BC74*$F$26),"0")</f>
        <v>0</v>
      </c>
      <c r="BS74" s="203" t="str">
        <f t="shared" ref="BS74:BS109" si="263">IF(BD74&gt;0,($G74*BD74*$F$27),"0")</f>
        <v>0</v>
      </c>
      <c r="BT74" s="203" t="str">
        <f t="shared" ref="BT74:BT109" si="264">IF(BE74&gt;0,($G74*BE74*$F$28),"0")</f>
        <v>0</v>
      </c>
      <c r="BV74" s="177"/>
    </row>
    <row r="75" spans="1:74" s="131" customFormat="1" ht="19.5" customHeight="1" thickBot="1">
      <c r="A75" s="175"/>
      <c r="B75" s="79" t="s">
        <v>66</v>
      </c>
      <c r="C75" s="116">
        <v>0.59722222222222221</v>
      </c>
      <c r="D75" s="116" t="s">
        <v>242</v>
      </c>
      <c r="E75" s="116" t="s">
        <v>260</v>
      </c>
      <c r="F75" s="124">
        <v>370</v>
      </c>
      <c r="G75" s="124">
        <f>$F75*'Campaign Total'!$F$44</f>
        <v>333</v>
      </c>
      <c r="H75" s="170">
        <f t="shared" ref="H75" si="265">SUM(AQ75:BE75)</f>
        <v>0</v>
      </c>
      <c r="I75" s="171">
        <f t="shared" ref="I75" si="266">SUM(BF75:BT75)</f>
        <v>0</v>
      </c>
      <c r="J75" s="197"/>
      <c r="K75" s="173"/>
      <c r="L75" s="173"/>
      <c r="M75" s="173"/>
      <c r="N75" s="173"/>
      <c r="O75" s="176"/>
      <c r="P75" s="176"/>
      <c r="Q75" s="173"/>
      <c r="R75" s="173"/>
      <c r="S75" s="173"/>
      <c r="T75" s="173"/>
      <c r="U75" s="173"/>
      <c r="V75" s="176"/>
      <c r="W75" s="176"/>
      <c r="X75" s="173"/>
      <c r="Y75" s="173"/>
      <c r="Z75" s="173"/>
      <c r="AA75" s="173"/>
      <c r="AB75" s="173"/>
      <c r="AC75" s="176"/>
      <c r="AD75" s="176"/>
      <c r="AE75" s="173"/>
      <c r="AF75" s="173"/>
      <c r="AG75" s="173"/>
      <c r="AH75" s="173"/>
      <c r="AI75" s="173"/>
      <c r="AJ75" s="176"/>
      <c r="AK75" s="176"/>
      <c r="AL75" s="173"/>
      <c r="AM75" s="173"/>
      <c r="AN75" s="173"/>
      <c r="AO75" s="173"/>
      <c r="AP75" s="202"/>
      <c r="AQ75" s="203">
        <f t="shared" si="205"/>
        <v>0</v>
      </c>
      <c r="AR75" s="203">
        <f t="shared" si="206"/>
        <v>0</v>
      </c>
      <c r="AS75" s="203">
        <f t="shared" si="207"/>
        <v>0</v>
      </c>
      <c r="AT75" s="203">
        <f t="shared" si="208"/>
        <v>0</v>
      </c>
      <c r="AU75" s="203">
        <f t="shared" si="209"/>
        <v>0</v>
      </c>
      <c r="AV75" s="203">
        <f t="shared" si="210"/>
        <v>0</v>
      </c>
      <c r="AW75" s="203">
        <f t="shared" si="211"/>
        <v>0</v>
      </c>
      <c r="AX75" s="203">
        <f t="shared" si="212"/>
        <v>0</v>
      </c>
      <c r="AY75" s="203">
        <f t="shared" si="213"/>
        <v>0</v>
      </c>
      <c r="AZ75" s="203">
        <f t="shared" si="214"/>
        <v>0</v>
      </c>
      <c r="BA75" s="203">
        <f t="shared" si="215"/>
        <v>0</v>
      </c>
      <c r="BB75" s="203">
        <f t="shared" si="216"/>
        <v>0</v>
      </c>
      <c r="BC75" s="203">
        <f t="shared" si="217"/>
        <v>0</v>
      </c>
      <c r="BD75" s="203">
        <f t="shared" si="218"/>
        <v>0</v>
      </c>
      <c r="BE75" s="203">
        <f t="shared" si="219"/>
        <v>0</v>
      </c>
      <c r="BF75" s="203" t="str">
        <f t="shared" ref="BF75:BF76" si="267">IF(AQ75&gt;0,($G75*AQ75*$F$14),"0")</f>
        <v>0</v>
      </c>
      <c r="BG75" s="203" t="str">
        <f t="shared" ref="BG75:BG76" si="268">IF(AR75&gt;0,($G75*AR75*$F$15),"0")</f>
        <v>0</v>
      </c>
      <c r="BH75" s="203" t="str">
        <f t="shared" ref="BH75:BH76" si="269">IF(AS75&gt;0,($G75*AS75*$F$16),"0")</f>
        <v>0</v>
      </c>
      <c r="BI75" s="203" t="str">
        <f t="shared" ref="BI75:BI76" si="270">IF(AT75&gt;0,($G75*AT75*$F$17),"0")</f>
        <v>0</v>
      </c>
      <c r="BJ75" s="203" t="str">
        <f t="shared" ref="BJ75:BJ76" si="271">IF(AU75&gt;0,($G75*AU75*$F$18),"0")</f>
        <v>0</v>
      </c>
      <c r="BK75" s="203" t="str">
        <f t="shared" ref="BK75:BK76" si="272">IF(AV75&gt;0,($G75*AV75*$F$19),"0")</f>
        <v>0</v>
      </c>
      <c r="BL75" s="203" t="str">
        <f t="shared" ref="BL75:BL76" si="273">IF(AW75&gt;0,($G75*AW75*$F$20),"0")</f>
        <v>0</v>
      </c>
      <c r="BM75" s="203" t="str">
        <f t="shared" ref="BM75:BM76" si="274">IF(AX75&gt;0,($G75*AX75*$F$21),"0")</f>
        <v>0</v>
      </c>
      <c r="BN75" s="203" t="str">
        <f t="shared" ref="BN75:BN76" si="275">IF(AY75&gt;0,($G75*AY75*$F$22),"0")</f>
        <v>0</v>
      </c>
      <c r="BO75" s="203" t="str">
        <f t="shared" ref="BO75:BO76" si="276">IF(AZ75&gt;0,($G75*AZ75*$F$23),"0")</f>
        <v>0</v>
      </c>
      <c r="BP75" s="203" t="str">
        <f t="shared" ref="BP75:BP76" si="277">IF(BA75&gt;0,($G75*BA75*$F$24),"0")</f>
        <v>0</v>
      </c>
      <c r="BQ75" s="203" t="str">
        <f t="shared" ref="BQ75:BQ76" si="278">IF(BB75&gt;0,($G75*BB75*$F$25),"0")</f>
        <v>0</v>
      </c>
      <c r="BR75" s="203" t="str">
        <f t="shared" ref="BR75:BR76" si="279">IF(BC75&gt;0,($G75*BC75*$F$26),"0")</f>
        <v>0</v>
      </c>
      <c r="BS75" s="203" t="str">
        <f t="shared" ref="BS75:BS76" si="280">IF(BD75&gt;0,($G75*BD75*$F$27),"0")</f>
        <v>0</v>
      </c>
      <c r="BT75" s="203" t="str">
        <f t="shared" ref="BT75:BT76" si="281">IF(BE75&gt;0,($G75*BE75*$F$28),"0")</f>
        <v>0</v>
      </c>
      <c r="BV75" s="177"/>
    </row>
    <row r="76" spans="1:74" s="131" customFormat="1" ht="19.5" customHeight="1" thickBot="1">
      <c r="A76" s="175"/>
      <c r="B76" s="109" t="s">
        <v>65</v>
      </c>
      <c r="C76" s="129">
        <v>0.60069444444444442</v>
      </c>
      <c r="D76" s="122" t="s">
        <v>475</v>
      </c>
      <c r="E76" s="200" t="s">
        <v>430</v>
      </c>
      <c r="F76" s="83"/>
      <c r="G76" s="83"/>
      <c r="H76" s="170"/>
      <c r="I76" s="171"/>
      <c r="J76" s="197"/>
      <c r="K76" s="173"/>
      <c r="L76" s="173"/>
      <c r="M76" s="173"/>
      <c r="N76" s="173"/>
      <c r="O76" s="172"/>
      <c r="P76" s="172"/>
      <c r="Q76" s="173"/>
      <c r="R76" s="173"/>
      <c r="S76" s="173"/>
      <c r="T76" s="173"/>
      <c r="U76" s="173"/>
      <c r="V76" s="172"/>
      <c r="W76" s="172"/>
      <c r="X76" s="173"/>
      <c r="Y76" s="173"/>
      <c r="Z76" s="173"/>
      <c r="AA76" s="173"/>
      <c r="AB76" s="173"/>
      <c r="AC76" s="172"/>
      <c r="AD76" s="172"/>
      <c r="AE76" s="173"/>
      <c r="AF76" s="173"/>
      <c r="AG76" s="173"/>
      <c r="AH76" s="173"/>
      <c r="AI76" s="173"/>
      <c r="AJ76" s="172"/>
      <c r="AK76" s="172"/>
      <c r="AL76" s="173"/>
      <c r="AM76" s="173"/>
      <c r="AN76" s="173"/>
      <c r="AO76" s="173"/>
      <c r="AP76" s="202"/>
      <c r="AQ76" s="203">
        <f t="shared" si="205"/>
        <v>0</v>
      </c>
      <c r="AR76" s="203">
        <f t="shared" si="206"/>
        <v>0</v>
      </c>
      <c r="AS76" s="203">
        <f t="shared" si="207"/>
        <v>0</v>
      </c>
      <c r="AT76" s="203">
        <f t="shared" si="208"/>
        <v>0</v>
      </c>
      <c r="AU76" s="203">
        <f t="shared" si="209"/>
        <v>0</v>
      </c>
      <c r="AV76" s="203">
        <f t="shared" si="210"/>
        <v>0</v>
      </c>
      <c r="AW76" s="203">
        <f t="shared" si="211"/>
        <v>0</v>
      </c>
      <c r="AX76" s="203">
        <f t="shared" si="212"/>
        <v>0</v>
      </c>
      <c r="AY76" s="203">
        <f t="shared" si="213"/>
        <v>0</v>
      </c>
      <c r="AZ76" s="203">
        <f t="shared" si="214"/>
        <v>0</v>
      </c>
      <c r="BA76" s="203">
        <f t="shared" si="215"/>
        <v>0</v>
      </c>
      <c r="BB76" s="203">
        <f t="shared" si="216"/>
        <v>0</v>
      </c>
      <c r="BC76" s="203">
        <f t="shared" si="217"/>
        <v>0</v>
      </c>
      <c r="BD76" s="203">
        <f t="shared" si="218"/>
        <v>0</v>
      </c>
      <c r="BE76" s="203">
        <f t="shared" si="219"/>
        <v>0</v>
      </c>
      <c r="BF76" s="203" t="str">
        <f t="shared" si="267"/>
        <v>0</v>
      </c>
      <c r="BG76" s="203" t="str">
        <f t="shared" si="268"/>
        <v>0</v>
      </c>
      <c r="BH76" s="203" t="str">
        <f t="shared" si="269"/>
        <v>0</v>
      </c>
      <c r="BI76" s="203" t="str">
        <f t="shared" si="270"/>
        <v>0</v>
      </c>
      <c r="BJ76" s="203" t="str">
        <f t="shared" si="271"/>
        <v>0</v>
      </c>
      <c r="BK76" s="203" t="str">
        <f t="shared" si="272"/>
        <v>0</v>
      </c>
      <c r="BL76" s="203" t="str">
        <f t="shared" si="273"/>
        <v>0</v>
      </c>
      <c r="BM76" s="203" t="str">
        <f t="shared" si="274"/>
        <v>0</v>
      </c>
      <c r="BN76" s="203" t="str">
        <f t="shared" si="275"/>
        <v>0</v>
      </c>
      <c r="BO76" s="203" t="str">
        <f t="shared" si="276"/>
        <v>0</v>
      </c>
      <c r="BP76" s="203" t="str">
        <f t="shared" si="277"/>
        <v>0</v>
      </c>
      <c r="BQ76" s="203" t="str">
        <f t="shared" si="278"/>
        <v>0</v>
      </c>
      <c r="BR76" s="203" t="str">
        <f t="shared" si="279"/>
        <v>0</v>
      </c>
      <c r="BS76" s="203" t="str">
        <f t="shared" si="280"/>
        <v>0</v>
      </c>
      <c r="BT76" s="203" t="str">
        <f t="shared" si="281"/>
        <v>0</v>
      </c>
      <c r="BV76" s="177"/>
    </row>
    <row r="77" spans="1:74" s="131" customFormat="1" ht="20.100000000000001" customHeight="1" thickBot="1">
      <c r="A77" s="175"/>
      <c r="B77" s="109" t="s">
        <v>65</v>
      </c>
      <c r="C77" s="129">
        <v>0.60416666666666663</v>
      </c>
      <c r="D77" s="122" t="s">
        <v>475</v>
      </c>
      <c r="E77" s="200" t="s">
        <v>309</v>
      </c>
      <c r="F77" s="83"/>
      <c r="G77" s="83"/>
      <c r="H77" s="170"/>
      <c r="I77" s="171"/>
      <c r="J77" s="197"/>
      <c r="K77" s="173"/>
      <c r="L77" s="173"/>
      <c r="M77" s="173"/>
      <c r="N77" s="173"/>
      <c r="O77" s="172"/>
      <c r="P77" s="172"/>
      <c r="Q77" s="173"/>
      <c r="R77" s="173"/>
      <c r="S77" s="173"/>
      <c r="T77" s="173"/>
      <c r="U77" s="173"/>
      <c r="V77" s="172"/>
      <c r="W77" s="172"/>
      <c r="X77" s="173"/>
      <c r="Y77" s="173"/>
      <c r="Z77" s="173"/>
      <c r="AA77" s="173"/>
      <c r="AB77" s="173"/>
      <c r="AC77" s="172"/>
      <c r="AD77" s="172"/>
      <c r="AE77" s="173"/>
      <c r="AF77" s="173"/>
      <c r="AG77" s="173"/>
      <c r="AH77" s="173"/>
      <c r="AI77" s="173"/>
      <c r="AJ77" s="172"/>
      <c r="AK77" s="172"/>
      <c r="AL77" s="173"/>
      <c r="AM77" s="173"/>
      <c r="AN77" s="173"/>
      <c r="AO77" s="173"/>
      <c r="AP77" s="202"/>
      <c r="AQ77" s="203">
        <f t="shared" si="205"/>
        <v>0</v>
      </c>
      <c r="AR77" s="203">
        <f t="shared" si="206"/>
        <v>0</v>
      </c>
      <c r="AS77" s="203">
        <f t="shared" si="207"/>
        <v>0</v>
      </c>
      <c r="AT77" s="203">
        <f t="shared" si="208"/>
        <v>0</v>
      </c>
      <c r="AU77" s="203">
        <f t="shared" si="209"/>
        <v>0</v>
      </c>
      <c r="AV77" s="203">
        <f t="shared" si="210"/>
        <v>0</v>
      </c>
      <c r="AW77" s="203">
        <f t="shared" si="211"/>
        <v>0</v>
      </c>
      <c r="AX77" s="203">
        <f t="shared" si="212"/>
        <v>0</v>
      </c>
      <c r="AY77" s="203">
        <f t="shared" si="213"/>
        <v>0</v>
      </c>
      <c r="AZ77" s="203">
        <f t="shared" si="214"/>
        <v>0</v>
      </c>
      <c r="BA77" s="203">
        <f t="shared" si="215"/>
        <v>0</v>
      </c>
      <c r="BB77" s="203">
        <f t="shared" si="216"/>
        <v>0</v>
      </c>
      <c r="BC77" s="203">
        <f t="shared" si="217"/>
        <v>0</v>
      </c>
      <c r="BD77" s="203">
        <f t="shared" si="218"/>
        <v>0</v>
      </c>
      <c r="BE77" s="203">
        <f t="shared" si="219"/>
        <v>0</v>
      </c>
      <c r="BF77" s="203" t="str">
        <f t="shared" si="250"/>
        <v>0</v>
      </c>
      <c r="BG77" s="203" t="str">
        <f t="shared" si="251"/>
        <v>0</v>
      </c>
      <c r="BH77" s="203" t="str">
        <f t="shared" si="252"/>
        <v>0</v>
      </c>
      <c r="BI77" s="203" t="str">
        <f t="shared" si="253"/>
        <v>0</v>
      </c>
      <c r="BJ77" s="203" t="str">
        <f t="shared" si="254"/>
        <v>0</v>
      </c>
      <c r="BK77" s="203" t="str">
        <f t="shared" si="255"/>
        <v>0</v>
      </c>
      <c r="BL77" s="203" t="str">
        <f t="shared" si="256"/>
        <v>0</v>
      </c>
      <c r="BM77" s="203" t="str">
        <f t="shared" si="257"/>
        <v>0</v>
      </c>
      <c r="BN77" s="203" t="str">
        <f t="shared" si="258"/>
        <v>0</v>
      </c>
      <c r="BO77" s="203" t="str">
        <f t="shared" si="259"/>
        <v>0</v>
      </c>
      <c r="BP77" s="203" t="str">
        <f t="shared" si="260"/>
        <v>0</v>
      </c>
      <c r="BQ77" s="203" t="str">
        <f t="shared" si="261"/>
        <v>0</v>
      </c>
      <c r="BR77" s="203" t="str">
        <f t="shared" si="262"/>
        <v>0</v>
      </c>
      <c r="BS77" s="203" t="str">
        <f t="shared" si="263"/>
        <v>0</v>
      </c>
      <c r="BT77" s="203" t="str">
        <f t="shared" si="264"/>
        <v>0</v>
      </c>
      <c r="BV77" s="177"/>
    </row>
    <row r="78" spans="1:74" s="131" customFormat="1" ht="19.5" customHeight="1" thickBot="1">
      <c r="A78" s="169"/>
      <c r="B78" s="79" t="s">
        <v>66</v>
      </c>
      <c r="C78" s="116">
        <v>0.62152777777777779</v>
      </c>
      <c r="D78" s="116" t="s">
        <v>407</v>
      </c>
      <c r="E78" s="116" t="s">
        <v>364</v>
      </c>
      <c r="F78" s="124">
        <v>370</v>
      </c>
      <c r="G78" s="124">
        <f>$F78*'Campaign Total'!$F$44</f>
        <v>333</v>
      </c>
      <c r="H78" s="170">
        <f>SUM(AQ78:BE78)</f>
        <v>0</v>
      </c>
      <c r="I78" s="171">
        <f>SUM(BF78:BT78)</f>
        <v>0</v>
      </c>
      <c r="J78" s="197"/>
      <c r="K78" s="173"/>
      <c r="L78" s="173"/>
      <c r="M78" s="173"/>
      <c r="N78" s="173"/>
      <c r="O78" s="176"/>
      <c r="P78" s="176"/>
      <c r="Q78" s="173"/>
      <c r="R78" s="173"/>
      <c r="S78" s="173"/>
      <c r="T78" s="173"/>
      <c r="U78" s="173"/>
      <c r="V78" s="176"/>
      <c r="W78" s="176"/>
      <c r="X78" s="173"/>
      <c r="Y78" s="173"/>
      <c r="Z78" s="173"/>
      <c r="AA78" s="173"/>
      <c r="AB78" s="173"/>
      <c r="AC78" s="176"/>
      <c r="AD78" s="176"/>
      <c r="AE78" s="173"/>
      <c r="AF78" s="173"/>
      <c r="AG78" s="173"/>
      <c r="AH78" s="173"/>
      <c r="AI78" s="173"/>
      <c r="AJ78" s="176"/>
      <c r="AK78" s="176"/>
      <c r="AL78" s="173"/>
      <c r="AM78" s="173"/>
      <c r="AN78" s="173"/>
      <c r="AO78" s="173"/>
      <c r="AP78" s="202"/>
      <c r="AQ78" s="203">
        <f t="shared" si="205"/>
        <v>0</v>
      </c>
      <c r="AR78" s="203">
        <f t="shared" si="206"/>
        <v>0</v>
      </c>
      <c r="AS78" s="203">
        <f t="shared" si="207"/>
        <v>0</v>
      </c>
      <c r="AT78" s="203">
        <f t="shared" si="208"/>
        <v>0</v>
      </c>
      <c r="AU78" s="203">
        <f t="shared" si="209"/>
        <v>0</v>
      </c>
      <c r="AV78" s="203">
        <f t="shared" si="210"/>
        <v>0</v>
      </c>
      <c r="AW78" s="203">
        <f t="shared" si="211"/>
        <v>0</v>
      </c>
      <c r="AX78" s="203">
        <f t="shared" si="212"/>
        <v>0</v>
      </c>
      <c r="AY78" s="203">
        <f t="shared" si="213"/>
        <v>0</v>
      </c>
      <c r="AZ78" s="203">
        <f t="shared" si="214"/>
        <v>0</v>
      </c>
      <c r="BA78" s="203">
        <f t="shared" si="215"/>
        <v>0</v>
      </c>
      <c r="BB78" s="203">
        <f t="shared" si="216"/>
        <v>0</v>
      </c>
      <c r="BC78" s="203">
        <f t="shared" si="217"/>
        <v>0</v>
      </c>
      <c r="BD78" s="203">
        <f t="shared" si="218"/>
        <v>0</v>
      </c>
      <c r="BE78" s="203">
        <f t="shared" si="219"/>
        <v>0</v>
      </c>
      <c r="BF78" s="203" t="str">
        <f t="shared" ref="BF78:BF80" si="282">IF(AQ78&gt;0,($G78*AQ78*$F$14),"0")</f>
        <v>0</v>
      </c>
      <c r="BG78" s="203" t="str">
        <f t="shared" ref="BG78:BG80" si="283">IF(AR78&gt;0,($G78*AR78*$F$15),"0")</f>
        <v>0</v>
      </c>
      <c r="BH78" s="203" t="str">
        <f t="shared" ref="BH78:BH80" si="284">IF(AS78&gt;0,($G78*AS78*$F$16),"0")</f>
        <v>0</v>
      </c>
      <c r="BI78" s="203" t="str">
        <f t="shared" ref="BI78:BI80" si="285">IF(AT78&gt;0,($G78*AT78*$F$17),"0")</f>
        <v>0</v>
      </c>
      <c r="BJ78" s="203" t="str">
        <f t="shared" ref="BJ78:BJ80" si="286">IF(AU78&gt;0,($G78*AU78*$F$18),"0")</f>
        <v>0</v>
      </c>
      <c r="BK78" s="203" t="str">
        <f t="shared" ref="BK78:BK80" si="287">IF(AV78&gt;0,($G78*AV78*$F$19),"0")</f>
        <v>0</v>
      </c>
      <c r="BL78" s="203" t="str">
        <f t="shared" ref="BL78:BL80" si="288">IF(AW78&gt;0,($G78*AW78*$F$20),"0")</f>
        <v>0</v>
      </c>
      <c r="BM78" s="203" t="str">
        <f t="shared" ref="BM78:BM80" si="289">IF(AX78&gt;0,($G78*AX78*$F$21),"0")</f>
        <v>0</v>
      </c>
      <c r="BN78" s="203" t="str">
        <f t="shared" ref="BN78:BN80" si="290">IF(AY78&gt;0,($G78*AY78*$F$22),"0")</f>
        <v>0</v>
      </c>
      <c r="BO78" s="203" t="str">
        <f t="shared" ref="BO78:BO80" si="291">IF(AZ78&gt;0,($G78*AZ78*$F$23),"0")</f>
        <v>0</v>
      </c>
      <c r="BP78" s="203" t="str">
        <f t="shared" ref="BP78:BP80" si="292">IF(BA78&gt;0,($G78*BA78*$F$24),"0")</f>
        <v>0</v>
      </c>
      <c r="BQ78" s="203" t="str">
        <f t="shared" ref="BQ78:BQ80" si="293">IF(BB78&gt;0,($G78*BB78*$F$25),"0")</f>
        <v>0</v>
      </c>
      <c r="BR78" s="203" t="str">
        <f t="shared" ref="BR78:BR80" si="294">IF(BC78&gt;0,($G78*BC78*$F$26),"0")</f>
        <v>0</v>
      </c>
      <c r="BS78" s="203" t="str">
        <f t="shared" ref="BS78:BS80" si="295">IF(BD78&gt;0,($G78*BD78*$F$27),"0")</f>
        <v>0</v>
      </c>
      <c r="BT78" s="203" t="str">
        <f t="shared" ref="BT78:BT80" si="296">IF(BE78&gt;0,($G78*BE78*$F$28),"0")</f>
        <v>0</v>
      </c>
      <c r="BV78" s="177"/>
    </row>
    <row r="79" spans="1:74" s="131" customFormat="1" ht="19.5" customHeight="1" thickBot="1">
      <c r="A79" s="175"/>
      <c r="B79" s="109" t="s">
        <v>65</v>
      </c>
      <c r="C79" s="129">
        <v>0.625</v>
      </c>
      <c r="D79" s="122" t="s">
        <v>475</v>
      </c>
      <c r="E79" s="200" t="s">
        <v>430</v>
      </c>
      <c r="F79" s="83"/>
      <c r="G79" s="83"/>
      <c r="H79" s="170"/>
      <c r="I79" s="171"/>
      <c r="J79" s="197"/>
      <c r="K79" s="173"/>
      <c r="L79" s="173"/>
      <c r="M79" s="173"/>
      <c r="N79" s="173"/>
      <c r="O79" s="172"/>
      <c r="P79" s="172"/>
      <c r="Q79" s="173"/>
      <c r="R79" s="173"/>
      <c r="S79" s="173"/>
      <c r="T79" s="173"/>
      <c r="U79" s="173"/>
      <c r="V79" s="172"/>
      <c r="W79" s="172"/>
      <c r="X79" s="173"/>
      <c r="Y79" s="173"/>
      <c r="Z79" s="173"/>
      <c r="AA79" s="173"/>
      <c r="AB79" s="173"/>
      <c r="AC79" s="172"/>
      <c r="AD79" s="172"/>
      <c r="AE79" s="173"/>
      <c r="AF79" s="173"/>
      <c r="AG79" s="173"/>
      <c r="AH79" s="173"/>
      <c r="AI79" s="173"/>
      <c r="AJ79" s="172"/>
      <c r="AK79" s="172"/>
      <c r="AL79" s="173"/>
      <c r="AM79" s="173"/>
      <c r="AN79" s="173"/>
      <c r="AO79" s="173"/>
      <c r="AP79" s="202"/>
      <c r="AQ79" s="203">
        <f t="shared" si="205"/>
        <v>0</v>
      </c>
      <c r="AR79" s="203">
        <f t="shared" si="206"/>
        <v>0</v>
      </c>
      <c r="AS79" s="203">
        <f t="shared" si="207"/>
        <v>0</v>
      </c>
      <c r="AT79" s="203">
        <f t="shared" si="208"/>
        <v>0</v>
      </c>
      <c r="AU79" s="203">
        <f t="shared" si="209"/>
        <v>0</v>
      </c>
      <c r="AV79" s="203">
        <f t="shared" si="210"/>
        <v>0</v>
      </c>
      <c r="AW79" s="203">
        <f t="shared" si="211"/>
        <v>0</v>
      </c>
      <c r="AX79" s="203">
        <f t="shared" si="212"/>
        <v>0</v>
      </c>
      <c r="AY79" s="203">
        <f t="shared" si="213"/>
        <v>0</v>
      </c>
      <c r="AZ79" s="203">
        <f t="shared" si="214"/>
        <v>0</v>
      </c>
      <c r="BA79" s="203">
        <f t="shared" si="215"/>
        <v>0</v>
      </c>
      <c r="BB79" s="203">
        <f t="shared" si="216"/>
        <v>0</v>
      </c>
      <c r="BC79" s="203">
        <f t="shared" si="217"/>
        <v>0</v>
      </c>
      <c r="BD79" s="203">
        <f t="shared" si="218"/>
        <v>0</v>
      </c>
      <c r="BE79" s="203">
        <f t="shared" si="219"/>
        <v>0</v>
      </c>
      <c r="BF79" s="203" t="str">
        <f t="shared" si="282"/>
        <v>0</v>
      </c>
      <c r="BG79" s="203" t="str">
        <f t="shared" si="283"/>
        <v>0</v>
      </c>
      <c r="BH79" s="203" t="str">
        <f t="shared" si="284"/>
        <v>0</v>
      </c>
      <c r="BI79" s="203" t="str">
        <f t="shared" si="285"/>
        <v>0</v>
      </c>
      <c r="BJ79" s="203" t="str">
        <f t="shared" si="286"/>
        <v>0</v>
      </c>
      <c r="BK79" s="203" t="str">
        <f t="shared" si="287"/>
        <v>0</v>
      </c>
      <c r="BL79" s="203" t="str">
        <f t="shared" si="288"/>
        <v>0</v>
      </c>
      <c r="BM79" s="203" t="str">
        <f t="shared" si="289"/>
        <v>0</v>
      </c>
      <c r="BN79" s="203" t="str">
        <f t="shared" si="290"/>
        <v>0</v>
      </c>
      <c r="BO79" s="203" t="str">
        <f t="shared" si="291"/>
        <v>0</v>
      </c>
      <c r="BP79" s="203" t="str">
        <f t="shared" si="292"/>
        <v>0</v>
      </c>
      <c r="BQ79" s="203" t="str">
        <f t="shared" si="293"/>
        <v>0</v>
      </c>
      <c r="BR79" s="203" t="str">
        <f t="shared" si="294"/>
        <v>0</v>
      </c>
      <c r="BS79" s="203" t="str">
        <f t="shared" si="295"/>
        <v>0</v>
      </c>
      <c r="BT79" s="203" t="str">
        <f t="shared" si="296"/>
        <v>0</v>
      </c>
      <c r="BV79" s="177"/>
    </row>
    <row r="80" spans="1:74" s="131" customFormat="1" ht="19.5" customHeight="1" thickBot="1">
      <c r="A80" s="169"/>
      <c r="B80" s="79" t="s">
        <v>66</v>
      </c>
      <c r="C80" s="116">
        <v>0.64236111111111116</v>
      </c>
      <c r="D80" s="116" t="s">
        <v>243</v>
      </c>
      <c r="E80" s="116" t="s">
        <v>261</v>
      </c>
      <c r="F80" s="124">
        <v>410</v>
      </c>
      <c r="G80" s="124">
        <f>$F80*'Campaign Total'!$F$44</f>
        <v>369</v>
      </c>
      <c r="H80" s="170">
        <f>SUM(AQ80:BE80)</f>
        <v>0</v>
      </c>
      <c r="I80" s="171">
        <f>SUM(BF80:BT80)</f>
        <v>0</v>
      </c>
      <c r="J80" s="197"/>
      <c r="K80" s="173"/>
      <c r="L80" s="173"/>
      <c r="M80" s="173"/>
      <c r="N80" s="173"/>
      <c r="O80" s="176"/>
      <c r="P80" s="176"/>
      <c r="Q80" s="173"/>
      <c r="R80" s="173"/>
      <c r="S80" s="173"/>
      <c r="T80" s="173"/>
      <c r="U80" s="173"/>
      <c r="V80" s="176"/>
      <c r="W80" s="176"/>
      <c r="X80" s="173"/>
      <c r="Y80" s="173"/>
      <c r="Z80" s="173"/>
      <c r="AA80" s="173"/>
      <c r="AB80" s="173"/>
      <c r="AC80" s="176"/>
      <c r="AD80" s="176"/>
      <c r="AE80" s="173"/>
      <c r="AF80" s="173"/>
      <c r="AG80" s="173"/>
      <c r="AH80" s="173"/>
      <c r="AI80" s="173"/>
      <c r="AJ80" s="176"/>
      <c r="AK80" s="176"/>
      <c r="AL80" s="173"/>
      <c r="AM80" s="173"/>
      <c r="AN80" s="173"/>
      <c r="AO80" s="173"/>
      <c r="AP80" s="202"/>
      <c r="AQ80" s="203">
        <f t="shared" si="205"/>
        <v>0</v>
      </c>
      <c r="AR80" s="203">
        <f t="shared" si="206"/>
        <v>0</v>
      </c>
      <c r="AS80" s="203">
        <f t="shared" si="207"/>
        <v>0</v>
      </c>
      <c r="AT80" s="203">
        <f t="shared" si="208"/>
        <v>0</v>
      </c>
      <c r="AU80" s="203">
        <f t="shared" si="209"/>
        <v>0</v>
      </c>
      <c r="AV80" s="203">
        <f t="shared" si="210"/>
        <v>0</v>
      </c>
      <c r="AW80" s="203">
        <f t="shared" si="211"/>
        <v>0</v>
      </c>
      <c r="AX80" s="203">
        <f t="shared" si="212"/>
        <v>0</v>
      </c>
      <c r="AY80" s="203">
        <f t="shared" si="213"/>
        <v>0</v>
      </c>
      <c r="AZ80" s="203">
        <f t="shared" si="214"/>
        <v>0</v>
      </c>
      <c r="BA80" s="203">
        <f t="shared" si="215"/>
        <v>0</v>
      </c>
      <c r="BB80" s="203">
        <f t="shared" si="216"/>
        <v>0</v>
      </c>
      <c r="BC80" s="203">
        <f t="shared" si="217"/>
        <v>0</v>
      </c>
      <c r="BD80" s="203">
        <f t="shared" si="218"/>
        <v>0</v>
      </c>
      <c r="BE80" s="203">
        <f t="shared" si="219"/>
        <v>0</v>
      </c>
      <c r="BF80" s="203" t="str">
        <f t="shared" si="282"/>
        <v>0</v>
      </c>
      <c r="BG80" s="203" t="str">
        <f t="shared" si="283"/>
        <v>0</v>
      </c>
      <c r="BH80" s="203" t="str">
        <f t="shared" si="284"/>
        <v>0</v>
      </c>
      <c r="BI80" s="203" t="str">
        <f t="shared" si="285"/>
        <v>0</v>
      </c>
      <c r="BJ80" s="203" t="str">
        <f t="shared" si="286"/>
        <v>0</v>
      </c>
      <c r="BK80" s="203" t="str">
        <f t="shared" si="287"/>
        <v>0</v>
      </c>
      <c r="BL80" s="203" t="str">
        <f t="shared" si="288"/>
        <v>0</v>
      </c>
      <c r="BM80" s="203" t="str">
        <f t="shared" si="289"/>
        <v>0</v>
      </c>
      <c r="BN80" s="203" t="str">
        <f t="shared" si="290"/>
        <v>0</v>
      </c>
      <c r="BO80" s="203" t="str">
        <f t="shared" si="291"/>
        <v>0</v>
      </c>
      <c r="BP80" s="203" t="str">
        <f t="shared" si="292"/>
        <v>0</v>
      </c>
      <c r="BQ80" s="203" t="str">
        <f t="shared" si="293"/>
        <v>0</v>
      </c>
      <c r="BR80" s="203" t="str">
        <f t="shared" si="294"/>
        <v>0</v>
      </c>
      <c r="BS80" s="203" t="str">
        <f t="shared" si="295"/>
        <v>0</v>
      </c>
      <c r="BT80" s="203" t="str">
        <f t="shared" si="296"/>
        <v>0</v>
      </c>
      <c r="BV80" s="177"/>
    </row>
    <row r="81" spans="1:74" s="131" customFormat="1" ht="22.5" customHeight="1" thickBot="1">
      <c r="A81" s="175"/>
      <c r="B81" s="109" t="s">
        <v>65</v>
      </c>
      <c r="C81" s="130">
        <v>0.64583333333333337</v>
      </c>
      <c r="D81" s="239" t="s">
        <v>82</v>
      </c>
      <c r="E81" s="239"/>
      <c r="F81" s="83"/>
      <c r="G81" s="83"/>
      <c r="H81" s="170"/>
      <c r="I81" s="171"/>
      <c r="J81" s="197"/>
      <c r="K81" s="173"/>
      <c r="L81" s="173"/>
      <c r="M81" s="173"/>
      <c r="N81" s="173"/>
      <c r="O81" s="172"/>
      <c r="P81" s="172"/>
      <c r="Q81" s="173"/>
      <c r="R81" s="173"/>
      <c r="S81" s="173"/>
      <c r="T81" s="173"/>
      <c r="U81" s="173"/>
      <c r="V81" s="172"/>
      <c r="W81" s="172"/>
      <c r="X81" s="173"/>
      <c r="Y81" s="173"/>
      <c r="Z81" s="173"/>
      <c r="AA81" s="173"/>
      <c r="AB81" s="173"/>
      <c r="AC81" s="172"/>
      <c r="AD81" s="172"/>
      <c r="AE81" s="173"/>
      <c r="AF81" s="173"/>
      <c r="AG81" s="173"/>
      <c r="AH81" s="173"/>
      <c r="AI81" s="173"/>
      <c r="AJ81" s="172"/>
      <c r="AK81" s="172"/>
      <c r="AL81" s="173"/>
      <c r="AM81" s="173"/>
      <c r="AN81" s="173"/>
      <c r="AO81" s="173"/>
      <c r="AP81" s="202"/>
      <c r="AQ81" s="203">
        <f t="shared" si="205"/>
        <v>0</v>
      </c>
      <c r="AR81" s="203">
        <f t="shared" si="206"/>
        <v>0</v>
      </c>
      <c r="AS81" s="203">
        <f t="shared" si="207"/>
        <v>0</v>
      </c>
      <c r="AT81" s="203">
        <f t="shared" si="208"/>
        <v>0</v>
      </c>
      <c r="AU81" s="203">
        <f t="shared" si="209"/>
        <v>0</v>
      </c>
      <c r="AV81" s="203">
        <f t="shared" si="210"/>
        <v>0</v>
      </c>
      <c r="AW81" s="203">
        <f t="shared" si="211"/>
        <v>0</v>
      </c>
      <c r="AX81" s="203">
        <f t="shared" si="212"/>
        <v>0</v>
      </c>
      <c r="AY81" s="203">
        <f t="shared" si="213"/>
        <v>0</v>
      </c>
      <c r="AZ81" s="203">
        <f t="shared" si="214"/>
        <v>0</v>
      </c>
      <c r="BA81" s="203">
        <f t="shared" si="215"/>
        <v>0</v>
      </c>
      <c r="BB81" s="203">
        <f t="shared" si="216"/>
        <v>0</v>
      </c>
      <c r="BC81" s="203">
        <f t="shared" si="217"/>
        <v>0</v>
      </c>
      <c r="BD81" s="203">
        <f t="shared" si="218"/>
        <v>0</v>
      </c>
      <c r="BE81" s="203">
        <f t="shared" si="219"/>
        <v>0</v>
      </c>
      <c r="BF81" s="203" t="str">
        <f t="shared" si="250"/>
        <v>0</v>
      </c>
      <c r="BG81" s="203" t="str">
        <f t="shared" si="251"/>
        <v>0</v>
      </c>
      <c r="BH81" s="203" t="str">
        <f t="shared" si="252"/>
        <v>0</v>
      </c>
      <c r="BI81" s="203" t="str">
        <f t="shared" si="253"/>
        <v>0</v>
      </c>
      <c r="BJ81" s="203" t="str">
        <f t="shared" si="254"/>
        <v>0</v>
      </c>
      <c r="BK81" s="203" t="str">
        <f t="shared" si="255"/>
        <v>0</v>
      </c>
      <c r="BL81" s="203" t="str">
        <f t="shared" si="256"/>
        <v>0</v>
      </c>
      <c r="BM81" s="203" t="str">
        <f t="shared" si="257"/>
        <v>0</v>
      </c>
      <c r="BN81" s="203" t="str">
        <f t="shared" si="258"/>
        <v>0</v>
      </c>
      <c r="BO81" s="203" t="str">
        <f t="shared" si="259"/>
        <v>0</v>
      </c>
      <c r="BP81" s="203" t="str">
        <f t="shared" si="260"/>
        <v>0</v>
      </c>
      <c r="BQ81" s="203" t="str">
        <f t="shared" si="261"/>
        <v>0</v>
      </c>
      <c r="BR81" s="203" t="str">
        <f t="shared" si="262"/>
        <v>0</v>
      </c>
      <c r="BS81" s="203" t="str">
        <f t="shared" si="263"/>
        <v>0</v>
      </c>
      <c r="BT81" s="203" t="str">
        <f t="shared" si="264"/>
        <v>0</v>
      </c>
      <c r="BV81" s="177"/>
    </row>
    <row r="82" spans="1:74" s="131" customFormat="1" ht="19.5" customHeight="1" thickBot="1">
      <c r="A82" s="169"/>
      <c r="B82" s="79" t="s">
        <v>66</v>
      </c>
      <c r="C82" s="116">
        <v>0.65486111111111112</v>
      </c>
      <c r="D82" s="116" t="s">
        <v>454</v>
      </c>
      <c r="E82" s="116" t="s">
        <v>455</v>
      </c>
      <c r="F82" s="124">
        <v>520</v>
      </c>
      <c r="G82" s="124">
        <f>$F82*'Campaign Total'!$F$44</f>
        <v>468</v>
      </c>
      <c r="H82" s="170">
        <f>SUM(AQ82:BE82)</f>
        <v>0</v>
      </c>
      <c r="I82" s="171">
        <f>SUM(BF82:BT82)</f>
        <v>0</v>
      </c>
      <c r="J82" s="197"/>
      <c r="K82" s="173"/>
      <c r="L82" s="173"/>
      <c r="M82" s="173"/>
      <c r="N82" s="173"/>
      <c r="O82" s="176"/>
      <c r="P82" s="176"/>
      <c r="Q82" s="173"/>
      <c r="R82" s="173"/>
      <c r="S82" s="173"/>
      <c r="T82" s="173"/>
      <c r="U82" s="173"/>
      <c r="V82" s="176"/>
      <c r="W82" s="176"/>
      <c r="X82" s="173"/>
      <c r="Y82" s="173"/>
      <c r="Z82" s="173"/>
      <c r="AA82" s="173"/>
      <c r="AB82" s="173"/>
      <c r="AC82" s="176"/>
      <c r="AD82" s="176"/>
      <c r="AE82" s="173"/>
      <c r="AF82" s="173"/>
      <c r="AG82" s="173"/>
      <c r="AH82" s="173"/>
      <c r="AI82" s="173"/>
      <c r="AJ82" s="176"/>
      <c r="AK82" s="176"/>
      <c r="AL82" s="173"/>
      <c r="AM82" s="173"/>
      <c r="AN82" s="173"/>
      <c r="AO82" s="173"/>
      <c r="AP82" s="202"/>
      <c r="AQ82" s="203">
        <f t="shared" si="205"/>
        <v>0</v>
      </c>
      <c r="AR82" s="203">
        <f t="shared" si="206"/>
        <v>0</v>
      </c>
      <c r="AS82" s="203">
        <f t="shared" si="207"/>
        <v>0</v>
      </c>
      <c r="AT82" s="203">
        <f t="shared" si="208"/>
        <v>0</v>
      </c>
      <c r="AU82" s="203">
        <f t="shared" si="209"/>
        <v>0</v>
      </c>
      <c r="AV82" s="203">
        <f t="shared" si="210"/>
        <v>0</v>
      </c>
      <c r="AW82" s="203">
        <f t="shared" si="211"/>
        <v>0</v>
      </c>
      <c r="AX82" s="203">
        <f t="shared" si="212"/>
        <v>0</v>
      </c>
      <c r="AY82" s="203">
        <f t="shared" si="213"/>
        <v>0</v>
      </c>
      <c r="AZ82" s="203">
        <f t="shared" si="214"/>
        <v>0</v>
      </c>
      <c r="BA82" s="203">
        <f t="shared" si="215"/>
        <v>0</v>
      </c>
      <c r="BB82" s="203">
        <f t="shared" si="216"/>
        <v>0</v>
      </c>
      <c r="BC82" s="203">
        <f t="shared" si="217"/>
        <v>0</v>
      </c>
      <c r="BD82" s="203">
        <f t="shared" si="218"/>
        <v>0</v>
      </c>
      <c r="BE82" s="203">
        <f t="shared" si="219"/>
        <v>0</v>
      </c>
      <c r="BF82" s="203" t="str">
        <f t="shared" si="250"/>
        <v>0</v>
      </c>
      <c r="BG82" s="203" t="str">
        <f t="shared" si="251"/>
        <v>0</v>
      </c>
      <c r="BH82" s="203" t="str">
        <f t="shared" si="252"/>
        <v>0</v>
      </c>
      <c r="BI82" s="203" t="str">
        <f t="shared" si="253"/>
        <v>0</v>
      </c>
      <c r="BJ82" s="203" t="str">
        <f t="shared" si="254"/>
        <v>0</v>
      </c>
      <c r="BK82" s="203" t="str">
        <f t="shared" si="255"/>
        <v>0</v>
      </c>
      <c r="BL82" s="203" t="str">
        <f t="shared" si="256"/>
        <v>0</v>
      </c>
      <c r="BM82" s="203" t="str">
        <f t="shared" si="257"/>
        <v>0</v>
      </c>
      <c r="BN82" s="203" t="str">
        <f t="shared" si="258"/>
        <v>0</v>
      </c>
      <c r="BO82" s="203" t="str">
        <f t="shared" si="259"/>
        <v>0</v>
      </c>
      <c r="BP82" s="203" t="str">
        <f t="shared" si="260"/>
        <v>0</v>
      </c>
      <c r="BQ82" s="203" t="str">
        <f t="shared" si="261"/>
        <v>0</v>
      </c>
      <c r="BR82" s="203" t="str">
        <f t="shared" si="262"/>
        <v>0</v>
      </c>
      <c r="BS82" s="203" t="str">
        <f t="shared" si="263"/>
        <v>0</v>
      </c>
      <c r="BT82" s="203" t="str">
        <f t="shared" si="264"/>
        <v>0</v>
      </c>
      <c r="BV82" s="177"/>
    </row>
    <row r="83" spans="1:74" s="131" customFormat="1" ht="20.100000000000001" customHeight="1" thickBot="1">
      <c r="A83" s="175"/>
      <c r="B83" s="109" t="s">
        <v>65</v>
      </c>
      <c r="C83" s="129">
        <v>0.65625</v>
      </c>
      <c r="D83" s="239" t="s">
        <v>144</v>
      </c>
      <c r="E83" s="239"/>
      <c r="F83" s="83"/>
      <c r="G83" s="83"/>
      <c r="H83" s="170"/>
      <c r="I83" s="171"/>
      <c r="J83" s="197"/>
      <c r="K83" s="173"/>
      <c r="L83" s="173"/>
      <c r="M83" s="173"/>
      <c r="N83" s="173"/>
      <c r="O83" s="172"/>
      <c r="P83" s="172"/>
      <c r="Q83" s="173"/>
      <c r="R83" s="173"/>
      <c r="S83" s="173"/>
      <c r="T83" s="173"/>
      <c r="U83" s="173"/>
      <c r="V83" s="172"/>
      <c r="W83" s="172"/>
      <c r="X83" s="173"/>
      <c r="Y83" s="173"/>
      <c r="Z83" s="173"/>
      <c r="AA83" s="173"/>
      <c r="AB83" s="173"/>
      <c r="AC83" s="172"/>
      <c r="AD83" s="172"/>
      <c r="AE83" s="173"/>
      <c r="AF83" s="173"/>
      <c r="AG83" s="173"/>
      <c r="AH83" s="173"/>
      <c r="AI83" s="173"/>
      <c r="AJ83" s="172"/>
      <c r="AK83" s="172"/>
      <c r="AL83" s="173"/>
      <c r="AM83" s="173"/>
      <c r="AN83" s="173"/>
      <c r="AO83" s="173"/>
      <c r="AP83" s="202"/>
      <c r="AQ83" s="203">
        <f t="shared" si="205"/>
        <v>0</v>
      </c>
      <c r="AR83" s="203">
        <f t="shared" si="206"/>
        <v>0</v>
      </c>
      <c r="AS83" s="203">
        <f t="shared" si="207"/>
        <v>0</v>
      </c>
      <c r="AT83" s="203">
        <f t="shared" si="208"/>
        <v>0</v>
      </c>
      <c r="AU83" s="203">
        <f t="shared" si="209"/>
        <v>0</v>
      </c>
      <c r="AV83" s="203">
        <f t="shared" si="210"/>
        <v>0</v>
      </c>
      <c r="AW83" s="203">
        <f t="shared" si="211"/>
        <v>0</v>
      </c>
      <c r="AX83" s="203">
        <f t="shared" si="212"/>
        <v>0</v>
      </c>
      <c r="AY83" s="203">
        <f t="shared" si="213"/>
        <v>0</v>
      </c>
      <c r="AZ83" s="203">
        <f t="shared" si="214"/>
        <v>0</v>
      </c>
      <c r="BA83" s="203">
        <f t="shared" si="215"/>
        <v>0</v>
      </c>
      <c r="BB83" s="203">
        <f t="shared" si="216"/>
        <v>0</v>
      </c>
      <c r="BC83" s="203">
        <f t="shared" si="217"/>
        <v>0</v>
      </c>
      <c r="BD83" s="203">
        <f t="shared" si="218"/>
        <v>0</v>
      </c>
      <c r="BE83" s="203">
        <f t="shared" si="219"/>
        <v>0</v>
      </c>
      <c r="BF83" s="203" t="str">
        <f t="shared" si="250"/>
        <v>0</v>
      </c>
      <c r="BG83" s="203" t="str">
        <f t="shared" si="251"/>
        <v>0</v>
      </c>
      <c r="BH83" s="203" t="str">
        <f t="shared" si="252"/>
        <v>0</v>
      </c>
      <c r="BI83" s="203" t="str">
        <f t="shared" si="253"/>
        <v>0</v>
      </c>
      <c r="BJ83" s="203" t="str">
        <f t="shared" si="254"/>
        <v>0</v>
      </c>
      <c r="BK83" s="203" t="str">
        <f t="shared" si="255"/>
        <v>0</v>
      </c>
      <c r="BL83" s="203" t="str">
        <f t="shared" si="256"/>
        <v>0</v>
      </c>
      <c r="BM83" s="203" t="str">
        <f t="shared" si="257"/>
        <v>0</v>
      </c>
      <c r="BN83" s="203" t="str">
        <f t="shared" si="258"/>
        <v>0</v>
      </c>
      <c r="BO83" s="203" t="str">
        <f t="shared" si="259"/>
        <v>0</v>
      </c>
      <c r="BP83" s="203" t="str">
        <f t="shared" si="260"/>
        <v>0</v>
      </c>
      <c r="BQ83" s="203" t="str">
        <f t="shared" si="261"/>
        <v>0</v>
      </c>
      <c r="BR83" s="203" t="str">
        <f t="shared" si="262"/>
        <v>0</v>
      </c>
      <c r="BS83" s="203" t="str">
        <f t="shared" si="263"/>
        <v>0</v>
      </c>
      <c r="BT83" s="203" t="str">
        <f t="shared" si="264"/>
        <v>0</v>
      </c>
      <c r="BV83" s="177"/>
    </row>
    <row r="84" spans="1:74" s="131" customFormat="1" ht="19.5" customHeight="1" thickBot="1">
      <c r="A84" s="175"/>
      <c r="B84" s="109" t="s">
        <v>65</v>
      </c>
      <c r="C84" s="129">
        <v>0.66666666666666663</v>
      </c>
      <c r="D84" s="129" t="s">
        <v>98</v>
      </c>
      <c r="E84" s="129" t="s">
        <v>78</v>
      </c>
      <c r="F84" s="83"/>
      <c r="G84" s="83"/>
      <c r="H84" s="170"/>
      <c r="I84" s="171"/>
      <c r="J84" s="197"/>
      <c r="K84" s="173"/>
      <c r="L84" s="173"/>
      <c r="M84" s="173"/>
      <c r="N84" s="173"/>
      <c r="O84" s="172"/>
      <c r="P84" s="172"/>
      <c r="Q84" s="173"/>
      <c r="R84" s="173"/>
      <c r="S84" s="173"/>
      <c r="T84" s="173"/>
      <c r="U84" s="173"/>
      <c r="V84" s="172"/>
      <c r="W84" s="172"/>
      <c r="X84" s="173"/>
      <c r="Y84" s="173"/>
      <c r="Z84" s="173"/>
      <c r="AA84" s="173"/>
      <c r="AB84" s="173"/>
      <c r="AC84" s="172"/>
      <c r="AD84" s="172"/>
      <c r="AE84" s="173"/>
      <c r="AF84" s="173"/>
      <c r="AG84" s="173"/>
      <c r="AH84" s="173"/>
      <c r="AI84" s="173"/>
      <c r="AJ84" s="172"/>
      <c r="AK84" s="172"/>
      <c r="AL84" s="173"/>
      <c r="AM84" s="173"/>
      <c r="AN84" s="173"/>
      <c r="AO84" s="173"/>
      <c r="AP84" s="202"/>
      <c r="AQ84" s="203">
        <f t="shared" si="205"/>
        <v>0</v>
      </c>
      <c r="AR84" s="203">
        <f t="shared" si="206"/>
        <v>0</v>
      </c>
      <c r="AS84" s="203">
        <f t="shared" si="207"/>
        <v>0</v>
      </c>
      <c r="AT84" s="203">
        <f t="shared" si="208"/>
        <v>0</v>
      </c>
      <c r="AU84" s="203">
        <f t="shared" si="209"/>
        <v>0</v>
      </c>
      <c r="AV84" s="203">
        <f t="shared" si="210"/>
        <v>0</v>
      </c>
      <c r="AW84" s="203">
        <f t="shared" si="211"/>
        <v>0</v>
      </c>
      <c r="AX84" s="203">
        <f t="shared" si="212"/>
        <v>0</v>
      </c>
      <c r="AY84" s="203">
        <f t="shared" si="213"/>
        <v>0</v>
      </c>
      <c r="AZ84" s="203">
        <f t="shared" si="214"/>
        <v>0</v>
      </c>
      <c r="BA84" s="203">
        <f t="shared" si="215"/>
        <v>0</v>
      </c>
      <c r="BB84" s="203">
        <f t="shared" si="216"/>
        <v>0</v>
      </c>
      <c r="BC84" s="203">
        <f t="shared" si="217"/>
        <v>0</v>
      </c>
      <c r="BD84" s="203">
        <f t="shared" si="218"/>
        <v>0</v>
      </c>
      <c r="BE84" s="203">
        <f t="shared" si="219"/>
        <v>0</v>
      </c>
      <c r="BF84" s="203" t="str">
        <f>IF(AQ84&gt;0,($G84*AQ84*$F$14),"0")</f>
        <v>0</v>
      </c>
      <c r="BG84" s="203" t="str">
        <f>IF(AR84&gt;0,($G84*AR84*$F$15),"0")</f>
        <v>0</v>
      </c>
      <c r="BH84" s="203" t="str">
        <f>IF(AS84&gt;0,($G84*AS84*$F$16),"0")</f>
        <v>0</v>
      </c>
      <c r="BI84" s="203" t="str">
        <f>IF(AT84&gt;0,($G84*AT84*$F$17),"0")</f>
        <v>0</v>
      </c>
      <c r="BJ84" s="203" t="str">
        <f>IF(AU84&gt;0,($G84*AU84*$F$18),"0")</f>
        <v>0</v>
      </c>
      <c r="BK84" s="203" t="str">
        <f>IF(AV84&gt;0,($G84*AV84*$F$19),"0")</f>
        <v>0</v>
      </c>
      <c r="BL84" s="203" t="str">
        <f>IF(AW84&gt;0,($G84*AW84*$F$20),"0")</f>
        <v>0</v>
      </c>
      <c r="BM84" s="203" t="str">
        <f>IF(AX84&gt;0,($G84*AX84*$F$21),"0")</f>
        <v>0</v>
      </c>
      <c r="BN84" s="203" t="str">
        <f>IF(AY84&gt;0,($G84*AY84*$F$22),"0")</f>
        <v>0</v>
      </c>
      <c r="BO84" s="203" t="str">
        <f>IF(AZ84&gt;0,($G84*AZ84*$F$23),"0")</f>
        <v>0</v>
      </c>
      <c r="BP84" s="203" t="str">
        <f>IF(BA84&gt;0,($G84*BA84*$F$24),"0")</f>
        <v>0</v>
      </c>
      <c r="BQ84" s="203" t="str">
        <f>IF(BB84&gt;0,($G84*BB84*$F$25),"0")</f>
        <v>0</v>
      </c>
      <c r="BR84" s="203" t="str">
        <f>IF(BC84&gt;0,($G84*BC84*$F$26),"0")</f>
        <v>0</v>
      </c>
      <c r="BS84" s="203" t="str">
        <f>IF(BD84&gt;0,($G84*BD84*$F$27),"0")</f>
        <v>0</v>
      </c>
      <c r="BT84" s="203" t="str">
        <f>IF(BE84&gt;0,($G84*BE84*$F$28),"0")</f>
        <v>0</v>
      </c>
      <c r="BV84" s="177"/>
    </row>
    <row r="85" spans="1:74" s="131" customFormat="1" ht="19.5" customHeight="1" thickBot="1">
      <c r="A85" s="175"/>
      <c r="B85" s="79" t="s">
        <v>66</v>
      </c>
      <c r="C85" s="116">
        <v>0.68402777777777779</v>
      </c>
      <c r="D85" s="116" t="s">
        <v>244</v>
      </c>
      <c r="E85" s="116" t="s">
        <v>262</v>
      </c>
      <c r="F85" s="124">
        <v>430</v>
      </c>
      <c r="G85" s="124">
        <f>$F85*'Campaign Total'!$F$44</f>
        <v>387</v>
      </c>
      <c r="H85" s="170">
        <f>SUM(AQ85:BE85)</f>
        <v>0</v>
      </c>
      <c r="I85" s="171">
        <f>SUM(BF85:BT85)</f>
        <v>0</v>
      </c>
      <c r="J85" s="197"/>
      <c r="K85" s="173"/>
      <c r="L85" s="173"/>
      <c r="M85" s="173"/>
      <c r="N85" s="173"/>
      <c r="O85" s="176"/>
      <c r="P85" s="176"/>
      <c r="Q85" s="173"/>
      <c r="R85" s="173"/>
      <c r="S85" s="173"/>
      <c r="T85" s="173"/>
      <c r="U85" s="173"/>
      <c r="V85" s="176"/>
      <c r="W85" s="176"/>
      <c r="X85" s="173"/>
      <c r="Y85" s="173"/>
      <c r="Z85" s="173"/>
      <c r="AA85" s="173"/>
      <c r="AB85" s="173"/>
      <c r="AC85" s="176"/>
      <c r="AD85" s="176"/>
      <c r="AE85" s="173"/>
      <c r="AF85" s="173"/>
      <c r="AG85" s="173"/>
      <c r="AH85" s="173"/>
      <c r="AI85" s="173"/>
      <c r="AJ85" s="176"/>
      <c r="AK85" s="176"/>
      <c r="AL85" s="173"/>
      <c r="AM85" s="173"/>
      <c r="AN85" s="173"/>
      <c r="AO85" s="173"/>
      <c r="AP85" s="202"/>
      <c r="AQ85" s="203">
        <f t="shared" si="205"/>
        <v>0</v>
      </c>
      <c r="AR85" s="203">
        <f t="shared" si="206"/>
        <v>0</v>
      </c>
      <c r="AS85" s="203">
        <f t="shared" si="207"/>
        <v>0</v>
      </c>
      <c r="AT85" s="203">
        <f t="shared" si="208"/>
        <v>0</v>
      </c>
      <c r="AU85" s="203">
        <f t="shared" si="209"/>
        <v>0</v>
      </c>
      <c r="AV85" s="203">
        <f t="shared" si="210"/>
        <v>0</v>
      </c>
      <c r="AW85" s="203">
        <f t="shared" si="211"/>
        <v>0</v>
      </c>
      <c r="AX85" s="203">
        <f t="shared" si="212"/>
        <v>0</v>
      </c>
      <c r="AY85" s="203">
        <f t="shared" si="213"/>
        <v>0</v>
      </c>
      <c r="AZ85" s="203">
        <f t="shared" si="214"/>
        <v>0</v>
      </c>
      <c r="BA85" s="203">
        <f t="shared" si="215"/>
        <v>0</v>
      </c>
      <c r="BB85" s="203">
        <f t="shared" si="216"/>
        <v>0</v>
      </c>
      <c r="BC85" s="203">
        <f t="shared" si="217"/>
        <v>0</v>
      </c>
      <c r="BD85" s="203">
        <f t="shared" si="218"/>
        <v>0</v>
      </c>
      <c r="BE85" s="203">
        <f t="shared" si="219"/>
        <v>0</v>
      </c>
      <c r="BF85" s="203" t="str">
        <f t="shared" si="250"/>
        <v>0</v>
      </c>
      <c r="BG85" s="203" t="str">
        <f t="shared" si="251"/>
        <v>0</v>
      </c>
      <c r="BH85" s="203" t="str">
        <f t="shared" si="252"/>
        <v>0</v>
      </c>
      <c r="BI85" s="203" t="str">
        <f t="shared" si="253"/>
        <v>0</v>
      </c>
      <c r="BJ85" s="203" t="str">
        <f t="shared" si="254"/>
        <v>0</v>
      </c>
      <c r="BK85" s="203" t="str">
        <f t="shared" si="255"/>
        <v>0</v>
      </c>
      <c r="BL85" s="203" t="str">
        <f t="shared" si="256"/>
        <v>0</v>
      </c>
      <c r="BM85" s="203" t="str">
        <f t="shared" si="257"/>
        <v>0</v>
      </c>
      <c r="BN85" s="203" t="str">
        <f t="shared" si="258"/>
        <v>0</v>
      </c>
      <c r="BO85" s="203" t="str">
        <f t="shared" si="259"/>
        <v>0</v>
      </c>
      <c r="BP85" s="203" t="str">
        <f t="shared" si="260"/>
        <v>0</v>
      </c>
      <c r="BQ85" s="203" t="str">
        <f t="shared" si="261"/>
        <v>0</v>
      </c>
      <c r="BR85" s="203" t="str">
        <f t="shared" si="262"/>
        <v>0</v>
      </c>
      <c r="BS85" s="203" t="str">
        <f t="shared" si="263"/>
        <v>0</v>
      </c>
      <c r="BT85" s="203" t="str">
        <f t="shared" si="264"/>
        <v>0</v>
      </c>
      <c r="BV85" s="177"/>
    </row>
    <row r="86" spans="1:74" s="131" customFormat="1" ht="20.100000000000001" customHeight="1" thickBot="1">
      <c r="A86" s="175"/>
      <c r="B86" s="109" t="s">
        <v>65</v>
      </c>
      <c r="C86" s="129">
        <v>0.6875</v>
      </c>
      <c r="D86" s="129" t="s">
        <v>301</v>
      </c>
      <c r="E86" s="129" t="s">
        <v>97</v>
      </c>
      <c r="F86" s="83"/>
      <c r="G86" s="83"/>
      <c r="H86" s="170"/>
      <c r="I86" s="171"/>
      <c r="J86" s="197"/>
      <c r="K86" s="173"/>
      <c r="L86" s="173"/>
      <c r="M86" s="173"/>
      <c r="N86" s="173"/>
      <c r="O86" s="172"/>
      <c r="P86" s="172"/>
      <c r="Q86" s="173"/>
      <c r="R86" s="173"/>
      <c r="S86" s="173"/>
      <c r="T86" s="173"/>
      <c r="U86" s="173"/>
      <c r="V86" s="172"/>
      <c r="W86" s="172"/>
      <c r="X86" s="173"/>
      <c r="Y86" s="173"/>
      <c r="Z86" s="173"/>
      <c r="AA86" s="173"/>
      <c r="AB86" s="173"/>
      <c r="AC86" s="172"/>
      <c r="AD86" s="172"/>
      <c r="AE86" s="173"/>
      <c r="AF86" s="173"/>
      <c r="AG86" s="173"/>
      <c r="AH86" s="173"/>
      <c r="AI86" s="173"/>
      <c r="AJ86" s="172"/>
      <c r="AK86" s="172"/>
      <c r="AL86" s="173"/>
      <c r="AM86" s="173"/>
      <c r="AN86" s="173"/>
      <c r="AO86" s="173"/>
      <c r="AP86" s="202"/>
      <c r="AQ86" s="203">
        <f t="shared" si="205"/>
        <v>0</v>
      </c>
      <c r="AR86" s="203">
        <f t="shared" si="206"/>
        <v>0</v>
      </c>
      <c r="AS86" s="203">
        <f t="shared" si="207"/>
        <v>0</v>
      </c>
      <c r="AT86" s="203">
        <f t="shared" si="208"/>
        <v>0</v>
      </c>
      <c r="AU86" s="203">
        <f t="shared" si="209"/>
        <v>0</v>
      </c>
      <c r="AV86" s="203">
        <f t="shared" si="210"/>
        <v>0</v>
      </c>
      <c r="AW86" s="203">
        <f t="shared" si="211"/>
        <v>0</v>
      </c>
      <c r="AX86" s="203">
        <f t="shared" si="212"/>
        <v>0</v>
      </c>
      <c r="AY86" s="203">
        <f t="shared" si="213"/>
        <v>0</v>
      </c>
      <c r="AZ86" s="203">
        <f t="shared" si="214"/>
        <v>0</v>
      </c>
      <c r="BA86" s="203">
        <f t="shared" si="215"/>
        <v>0</v>
      </c>
      <c r="BB86" s="203">
        <f t="shared" si="216"/>
        <v>0</v>
      </c>
      <c r="BC86" s="203">
        <f t="shared" si="217"/>
        <v>0</v>
      </c>
      <c r="BD86" s="203">
        <f t="shared" si="218"/>
        <v>0</v>
      </c>
      <c r="BE86" s="203">
        <f t="shared" si="219"/>
        <v>0</v>
      </c>
      <c r="BF86" s="203" t="str">
        <f t="shared" si="250"/>
        <v>0</v>
      </c>
      <c r="BG86" s="203" t="str">
        <f t="shared" si="251"/>
        <v>0</v>
      </c>
      <c r="BH86" s="203" t="str">
        <f t="shared" si="252"/>
        <v>0</v>
      </c>
      <c r="BI86" s="203" t="str">
        <f t="shared" si="253"/>
        <v>0</v>
      </c>
      <c r="BJ86" s="203" t="str">
        <f t="shared" si="254"/>
        <v>0</v>
      </c>
      <c r="BK86" s="203" t="str">
        <f t="shared" si="255"/>
        <v>0</v>
      </c>
      <c r="BL86" s="203" t="str">
        <f t="shared" si="256"/>
        <v>0</v>
      </c>
      <c r="BM86" s="203" t="str">
        <f t="shared" si="257"/>
        <v>0</v>
      </c>
      <c r="BN86" s="203" t="str">
        <f t="shared" si="258"/>
        <v>0</v>
      </c>
      <c r="BO86" s="203" t="str">
        <f t="shared" si="259"/>
        <v>0</v>
      </c>
      <c r="BP86" s="203" t="str">
        <f t="shared" si="260"/>
        <v>0</v>
      </c>
      <c r="BQ86" s="203" t="str">
        <f t="shared" si="261"/>
        <v>0</v>
      </c>
      <c r="BR86" s="203" t="str">
        <f t="shared" si="262"/>
        <v>0</v>
      </c>
      <c r="BS86" s="203" t="str">
        <f t="shared" si="263"/>
        <v>0</v>
      </c>
      <c r="BT86" s="203" t="str">
        <f t="shared" si="264"/>
        <v>0</v>
      </c>
      <c r="BV86" s="177"/>
    </row>
    <row r="87" spans="1:74" s="131" customFormat="1" ht="19.5" customHeight="1" thickBot="1">
      <c r="A87" s="175"/>
      <c r="B87" s="79" t="s">
        <v>66</v>
      </c>
      <c r="C87" s="116">
        <v>0.70486111111111116</v>
      </c>
      <c r="D87" s="116" t="s">
        <v>402</v>
      </c>
      <c r="E87" s="116" t="s">
        <v>263</v>
      </c>
      <c r="F87" s="124">
        <v>620</v>
      </c>
      <c r="G87" s="124">
        <f>$F87*'Campaign Total'!$F$44</f>
        <v>558</v>
      </c>
      <c r="H87" s="170">
        <f>SUM(AQ87:BE87)</f>
        <v>0</v>
      </c>
      <c r="I87" s="171">
        <f>SUM(BF87:BT87)</f>
        <v>0</v>
      </c>
      <c r="J87" s="197"/>
      <c r="K87" s="173"/>
      <c r="L87" s="173"/>
      <c r="M87" s="173"/>
      <c r="N87" s="173"/>
      <c r="O87" s="176"/>
      <c r="P87" s="176"/>
      <c r="Q87" s="173"/>
      <c r="R87" s="173"/>
      <c r="S87" s="173"/>
      <c r="T87" s="173"/>
      <c r="U87" s="173"/>
      <c r="V87" s="176"/>
      <c r="W87" s="176"/>
      <c r="X87" s="173"/>
      <c r="Y87" s="173"/>
      <c r="Z87" s="173"/>
      <c r="AA87" s="173"/>
      <c r="AB87" s="173"/>
      <c r="AC87" s="176"/>
      <c r="AD87" s="176"/>
      <c r="AE87" s="173"/>
      <c r="AF87" s="173"/>
      <c r="AG87" s="173"/>
      <c r="AH87" s="173"/>
      <c r="AI87" s="173"/>
      <c r="AJ87" s="176"/>
      <c r="AK87" s="176"/>
      <c r="AL87" s="173"/>
      <c r="AM87" s="173"/>
      <c r="AN87" s="173"/>
      <c r="AO87" s="173"/>
      <c r="AP87" s="202"/>
      <c r="AQ87" s="203">
        <f t="shared" si="205"/>
        <v>0</v>
      </c>
      <c r="AR87" s="203">
        <f t="shared" si="206"/>
        <v>0</v>
      </c>
      <c r="AS87" s="203">
        <f t="shared" si="207"/>
        <v>0</v>
      </c>
      <c r="AT87" s="203">
        <f t="shared" si="208"/>
        <v>0</v>
      </c>
      <c r="AU87" s="203">
        <f t="shared" si="209"/>
        <v>0</v>
      </c>
      <c r="AV87" s="203">
        <f t="shared" si="210"/>
        <v>0</v>
      </c>
      <c r="AW87" s="203">
        <f t="shared" si="211"/>
        <v>0</v>
      </c>
      <c r="AX87" s="203">
        <f t="shared" si="212"/>
        <v>0</v>
      </c>
      <c r="AY87" s="203">
        <f t="shared" si="213"/>
        <v>0</v>
      </c>
      <c r="AZ87" s="203">
        <f t="shared" si="214"/>
        <v>0</v>
      </c>
      <c r="BA87" s="203">
        <f t="shared" si="215"/>
        <v>0</v>
      </c>
      <c r="BB87" s="203">
        <f t="shared" si="216"/>
        <v>0</v>
      </c>
      <c r="BC87" s="203">
        <f t="shared" si="217"/>
        <v>0</v>
      </c>
      <c r="BD87" s="203">
        <f t="shared" si="218"/>
        <v>0</v>
      </c>
      <c r="BE87" s="203">
        <f t="shared" si="219"/>
        <v>0</v>
      </c>
      <c r="BF87" s="203" t="str">
        <f t="shared" si="250"/>
        <v>0</v>
      </c>
      <c r="BG87" s="203" t="str">
        <f t="shared" si="251"/>
        <v>0</v>
      </c>
      <c r="BH87" s="203" t="str">
        <f t="shared" si="252"/>
        <v>0</v>
      </c>
      <c r="BI87" s="203" t="str">
        <f t="shared" si="253"/>
        <v>0</v>
      </c>
      <c r="BJ87" s="203" t="str">
        <f t="shared" si="254"/>
        <v>0</v>
      </c>
      <c r="BK87" s="203" t="str">
        <f t="shared" si="255"/>
        <v>0</v>
      </c>
      <c r="BL87" s="203" t="str">
        <f t="shared" si="256"/>
        <v>0</v>
      </c>
      <c r="BM87" s="203" t="str">
        <f t="shared" si="257"/>
        <v>0</v>
      </c>
      <c r="BN87" s="203" t="str">
        <f t="shared" si="258"/>
        <v>0</v>
      </c>
      <c r="BO87" s="203" t="str">
        <f t="shared" si="259"/>
        <v>0</v>
      </c>
      <c r="BP87" s="203" t="str">
        <f t="shared" si="260"/>
        <v>0</v>
      </c>
      <c r="BQ87" s="203" t="str">
        <f t="shared" si="261"/>
        <v>0</v>
      </c>
      <c r="BR87" s="203" t="str">
        <f t="shared" si="262"/>
        <v>0</v>
      </c>
      <c r="BS87" s="203" t="str">
        <f t="shared" si="263"/>
        <v>0</v>
      </c>
      <c r="BT87" s="203" t="str">
        <f t="shared" si="264"/>
        <v>0</v>
      </c>
      <c r="BV87" s="177"/>
    </row>
    <row r="88" spans="1:74" s="131" customFormat="1" ht="20.100000000000001" customHeight="1" thickBot="1">
      <c r="A88" s="175"/>
      <c r="B88" s="109" t="s">
        <v>65</v>
      </c>
      <c r="C88" s="129">
        <v>0.70833333333333337</v>
      </c>
      <c r="D88" s="129" t="s">
        <v>301</v>
      </c>
      <c r="E88" s="129" t="s">
        <v>97</v>
      </c>
      <c r="F88" s="83"/>
      <c r="G88" s="83"/>
      <c r="H88" s="170"/>
      <c r="I88" s="171"/>
      <c r="J88" s="197"/>
      <c r="K88" s="173"/>
      <c r="L88" s="173"/>
      <c r="M88" s="173"/>
      <c r="N88" s="173"/>
      <c r="O88" s="172"/>
      <c r="P88" s="172"/>
      <c r="Q88" s="173"/>
      <c r="R88" s="173"/>
      <c r="S88" s="173"/>
      <c r="T88" s="173"/>
      <c r="U88" s="173"/>
      <c r="V88" s="172"/>
      <c r="W88" s="172"/>
      <c r="X88" s="173"/>
      <c r="Y88" s="173"/>
      <c r="Z88" s="173"/>
      <c r="AA88" s="173"/>
      <c r="AB88" s="173"/>
      <c r="AC88" s="172"/>
      <c r="AD88" s="172"/>
      <c r="AE88" s="173"/>
      <c r="AF88" s="173"/>
      <c r="AG88" s="173"/>
      <c r="AH88" s="173"/>
      <c r="AI88" s="173"/>
      <c r="AJ88" s="172"/>
      <c r="AK88" s="172"/>
      <c r="AL88" s="173"/>
      <c r="AM88" s="173"/>
      <c r="AN88" s="173"/>
      <c r="AO88" s="173"/>
      <c r="AP88" s="202"/>
      <c r="AQ88" s="203">
        <f t="shared" si="205"/>
        <v>0</v>
      </c>
      <c r="AR88" s="203">
        <f t="shared" si="206"/>
        <v>0</v>
      </c>
      <c r="AS88" s="203">
        <f t="shared" si="207"/>
        <v>0</v>
      </c>
      <c r="AT88" s="203">
        <f t="shared" si="208"/>
        <v>0</v>
      </c>
      <c r="AU88" s="203">
        <f t="shared" si="209"/>
        <v>0</v>
      </c>
      <c r="AV88" s="203">
        <f t="shared" si="210"/>
        <v>0</v>
      </c>
      <c r="AW88" s="203">
        <f t="shared" si="211"/>
        <v>0</v>
      </c>
      <c r="AX88" s="203">
        <f t="shared" si="212"/>
        <v>0</v>
      </c>
      <c r="AY88" s="203">
        <f t="shared" si="213"/>
        <v>0</v>
      </c>
      <c r="AZ88" s="203">
        <f t="shared" si="214"/>
        <v>0</v>
      </c>
      <c r="BA88" s="203">
        <f t="shared" si="215"/>
        <v>0</v>
      </c>
      <c r="BB88" s="203">
        <f t="shared" si="216"/>
        <v>0</v>
      </c>
      <c r="BC88" s="203">
        <f t="shared" si="217"/>
        <v>0</v>
      </c>
      <c r="BD88" s="203">
        <f t="shared" si="218"/>
        <v>0</v>
      </c>
      <c r="BE88" s="203">
        <f t="shared" si="219"/>
        <v>0</v>
      </c>
      <c r="BF88" s="203" t="str">
        <f t="shared" ref="BF88:BF91" si="297">IF(AQ88&gt;0,($G88*AQ88*$F$14),"0")</f>
        <v>0</v>
      </c>
      <c r="BG88" s="203" t="str">
        <f t="shared" ref="BG88:BG91" si="298">IF(AR88&gt;0,($G88*AR88*$F$15),"0")</f>
        <v>0</v>
      </c>
      <c r="BH88" s="203" t="str">
        <f t="shared" ref="BH88:BH91" si="299">IF(AS88&gt;0,($G88*AS88*$F$16),"0")</f>
        <v>0</v>
      </c>
      <c r="BI88" s="203" t="str">
        <f t="shared" ref="BI88:BI91" si="300">IF(AT88&gt;0,($G88*AT88*$F$17),"0")</f>
        <v>0</v>
      </c>
      <c r="BJ88" s="203" t="str">
        <f t="shared" ref="BJ88:BJ91" si="301">IF(AU88&gt;0,($G88*AU88*$F$18),"0")</f>
        <v>0</v>
      </c>
      <c r="BK88" s="203" t="str">
        <f t="shared" ref="BK88:BK91" si="302">IF(AV88&gt;0,($G88*AV88*$F$19),"0")</f>
        <v>0</v>
      </c>
      <c r="BL88" s="203" t="str">
        <f t="shared" ref="BL88:BL91" si="303">IF(AW88&gt;0,($G88*AW88*$F$20),"0")</f>
        <v>0</v>
      </c>
      <c r="BM88" s="203" t="str">
        <f t="shared" ref="BM88:BM91" si="304">IF(AX88&gt;0,($G88*AX88*$F$21),"0")</f>
        <v>0</v>
      </c>
      <c r="BN88" s="203" t="str">
        <f t="shared" ref="BN88:BN91" si="305">IF(AY88&gt;0,($G88*AY88*$F$22),"0")</f>
        <v>0</v>
      </c>
      <c r="BO88" s="203" t="str">
        <f t="shared" ref="BO88:BO91" si="306">IF(AZ88&gt;0,($G88*AZ88*$F$23),"0")</f>
        <v>0</v>
      </c>
      <c r="BP88" s="203" t="str">
        <f t="shared" ref="BP88:BP91" si="307">IF(BA88&gt;0,($G88*BA88*$F$24),"0")</f>
        <v>0</v>
      </c>
      <c r="BQ88" s="203" t="str">
        <f t="shared" ref="BQ88:BQ91" si="308">IF(BB88&gt;0,($G88*BB88*$F$25),"0")</f>
        <v>0</v>
      </c>
      <c r="BR88" s="203" t="str">
        <f t="shared" ref="BR88:BR91" si="309">IF(BC88&gt;0,($G88*BC88*$F$26),"0")</f>
        <v>0</v>
      </c>
      <c r="BS88" s="203" t="str">
        <f t="shared" ref="BS88:BS91" si="310">IF(BD88&gt;0,($G88*BD88*$F$27),"0")</f>
        <v>0</v>
      </c>
      <c r="BT88" s="203" t="str">
        <f t="shared" ref="BT88:BT91" si="311">IF(BE88&gt;0,($G88*BE88*$F$28),"0")</f>
        <v>0</v>
      </c>
      <c r="BV88" s="177"/>
    </row>
    <row r="89" spans="1:74" s="131" customFormat="1" ht="20.100000000000001" customHeight="1" thickBot="1">
      <c r="A89" s="175"/>
      <c r="B89" s="79" t="s">
        <v>66</v>
      </c>
      <c r="C89" s="116">
        <v>0.72569444444444453</v>
      </c>
      <c r="D89" s="116" t="s">
        <v>245</v>
      </c>
      <c r="E89" s="116" t="s">
        <v>264</v>
      </c>
      <c r="F89" s="124">
        <v>850</v>
      </c>
      <c r="G89" s="124">
        <f>$F89*'Campaign Total'!$F$44</f>
        <v>765</v>
      </c>
      <c r="H89" s="170">
        <f t="shared" ref="H89" si="312">SUM(AQ89:BE89)</f>
        <v>0</v>
      </c>
      <c r="I89" s="171">
        <f t="shared" ref="I89" si="313">SUM(BF89:BT89)</f>
        <v>0</v>
      </c>
      <c r="J89" s="197"/>
      <c r="K89" s="173"/>
      <c r="L89" s="173"/>
      <c r="M89" s="173"/>
      <c r="N89" s="173"/>
      <c r="O89" s="176"/>
      <c r="P89" s="176"/>
      <c r="Q89" s="173"/>
      <c r="R89" s="173"/>
      <c r="S89" s="173"/>
      <c r="T89" s="173"/>
      <c r="U89" s="173"/>
      <c r="V89" s="176"/>
      <c r="W89" s="176"/>
      <c r="X89" s="173"/>
      <c r="Y89" s="173"/>
      <c r="Z89" s="173"/>
      <c r="AA89" s="173"/>
      <c r="AB89" s="173"/>
      <c r="AC89" s="176"/>
      <c r="AD89" s="176"/>
      <c r="AE89" s="173"/>
      <c r="AF89" s="173"/>
      <c r="AG89" s="173"/>
      <c r="AH89" s="173"/>
      <c r="AI89" s="173"/>
      <c r="AJ89" s="176"/>
      <c r="AK89" s="176"/>
      <c r="AL89" s="173"/>
      <c r="AM89" s="173"/>
      <c r="AN89" s="173"/>
      <c r="AO89" s="173"/>
      <c r="AP89" s="202"/>
      <c r="AQ89" s="203">
        <f t="shared" si="205"/>
        <v>0</v>
      </c>
      <c r="AR89" s="203">
        <f t="shared" si="206"/>
        <v>0</v>
      </c>
      <c r="AS89" s="203">
        <f t="shared" si="207"/>
        <v>0</v>
      </c>
      <c r="AT89" s="203">
        <f t="shared" si="208"/>
        <v>0</v>
      </c>
      <c r="AU89" s="203">
        <f t="shared" si="209"/>
        <v>0</v>
      </c>
      <c r="AV89" s="203">
        <f t="shared" si="210"/>
        <v>0</v>
      </c>
      <c r="AW89" s="203">
        <f t="shared" si="211"/>
        <v>0</v>
      </c>
      <c r="AX89" s="203">
        <f t="shared" si="212"/>
        <v>0</v>
      </c>
      <c r="AY89" s="203">
        <f t="shared" si="213"/>
        <v>0</v>
      </c>
      <c r="AZ89" s="203">
        <f t="shared" si="214"/>
        <v>0</v>
      </c>
      <c r="BA89" s="203">
        <f t="shared" si="215"/>
        <v>0</v>
      </c>
      <c r="BB89" s="203">
        <f t="shared" si="216"/>
        <v>0</v>
      </c>
      <c r="BC89" s="203">
        <f t="shared" si="217"/>
        <v>0</v>
      </c>
      <c r="BD89" s="203">
        <f t="shared" si="218"/>
        <v>0</v>
      </c>
      <c r="BE89" s="203">
        <f t="shared" si="219"/>
        <v>0</v>
      </c>
      <c r="BF89" s="203" t="str">
        <f t="shared" ref="BF89" si="314">IF(AQ89&gt;0,($G89*AQ89*$F$14),"0")</f>
        <v>0</v>
      </c>
      <c r="BG89" s="203" t="str">
        <f t="shared" ref="BG89" si="315">IF(AR89&gt;0,($G89*AR89*$F$15),"0")</f>
        <v>0</v>
      </c>
      <c r="BH89" s="203" t="str">
        <f t="shared" ref="BH89" si="316">IF(AS89&gt;0,($G89*AS89*$F$16),"0")</f>
        <v>0</v>
      </c>
      <c r="BI89" s="203" t="str">
        <f t="shared" ref="BI89" si="317">IF(AT89&gt;0,($G89*AT89*$F$17),"0")</f>
        <v>0</v>
      </c>
      <c r="BJ89" s="203" t="str">
        <f t="shared" ref="BJ89" si="318">IF(AU89&gt;0,($G89*AU89*$F$18),"0")</f>
        <v>0</v>
      </c>
      <c r="BK89" s="203" t="str">
        <f t="shared" ref="BK89" si="319">IF(AV89&gt;0,($G89*AV89*$F$19),"0")</f>
        <v>0</v>
      </c>
      <c r="BL89" s="203" t="str">
        <f t="shared" ref="BL89" si="320">IF(AW89&gt;0,($G89*AW89*$F$20),"0")</f>
        <v>0</v>
      </c>
      <c r="BM89" s="203" t="str">
        <f t="shared" ref="BM89" si="321">IF(AX89&gt;0,($G89*AX89*$F$21),"0")</f>
        <v>0</v>
      </c>
      <c r="BN89" s="203" t="str">
        <f t="shared" ref="BN89" si="322">IF(AY89&gt;0,($G89*AY89*$F$22),"0")</f>
        <v>0</v>
      </c>
      <c r="BO89" s="203" t="str">
        <f t="shared" ref="BO89" si="323">IF(AZ89&gt;0,($G89*AZ89*$F$23),"0")</f>
        <v>0</v>
      </c>
      <c r="BP89" s="203" t="str">
        <f t="shared" ref="BP89" si="324">IF(BA89&gt;0,($G89*BA89*$F$24),"0")</f>
        <v>0</v>
      </c>
      <c r="BQ89" s="203" t="str">
        <f t="shared" ref="BQ89" si="325">IF(BB89&gt;0,($G89*BB89*$F$25),"0")</f>
        <v>0</v>
      </c>
      <c r="BR89" s="203" t="str">
        <f t="shared" ref="BR89" si="326">IF(BC89&gt;0,($G89*BC89*$F$26),"0")</f>
        <v>0</v>
      </c>
      <c r="BS89" s="203" t="str">
        <f t="shared" ref="BS89" si="327">IF(BD89&gt;0,($G89*BD89*$F$27),"0")</f>
        <v>0</v>
      </c>
      <c r="BT89" s="203" t="str">
        <f t="shared" ref="BT89" si="328">IF(BE89&gt;0,($G89*BE89*$F$28),"0")</f>
        <v>0</v>
      </c>
      <c r="BV89" s="177"/>
    </row>
    <row r="90" spans="1:74" s="131" customFormat="1" ht="20.100000000000001" customHeight="1" thickBot="1">
      <c r="A90" s="175"/>
      <c r="B90" s="109" t="s">
        <v>65</v>
      </c>
      <c r="C90" s="129">
        <v>0.72916666666666663</v>
      </c>
      <c r="D90" s="129" t="s">
        <v>71</v>
      </c>
      <c r="E90" s="129" t="s">
        <v>97</v>
      </c>
      <c r="F90" s="83"/>
      <c r="G90" s="83"/>
      <c r="H90" s="170"/>
      <c r="I90" s="171"/>
      <c r="J90" s="197"/>
      <c r="K90" s="173"/>
      <c r="L90" s="173"/>
      <c r="M90" s="173"/>
      <c r="N90" s="173"/>
      <c r="O90" s="172"/>
      <c r="P90" s="172"/>
      <c r="Q90" s="173"/>
      <c r="R90" s="173"/>
      <c r="S90" s="173"/>
      <c r="T90" s="173"/>
      <c r="U90" s="173"/>
      <c r="V90" s="172"/>
      <c r="W90" s="172"/>
      <c r="X90" s="173"/>
      <c r="Y90" s="173"/>
      <c r="Z90" s="173"/>
      <c r="AA90" s="173"/>
      <c r="AB90" s="173"/>
      <c r="AC90" s="172"/>
      <c r="AD90" s="172"/>
      <c r="AE90" s="173"/>
      <c r="AF90" s="173"/>
      <c r="AG90" s="173"/>
      <c r="AH90" s="173"/>
      <c r="AI90" s="173"/>
      <c r="AJ90" s="172"/>
      <c r="AK90" s="172"/>
      <c r="AL90" s="173"/>
      <c r="AM90" s="173"/>
      <c r="AN90" s="173"/>
      <c r="AO90" s="173"/>
      <c r="AP90" s="202"/>
      <c r="AQ90" s="203">
        <f t="shared" si="205"/>
        <v>0</v>
      </c>
      <c r="AR90" s="203">
        <f t="shared" si="206"/>
        <v>0</v>
      </c>
      <c r="AS90" s="203">
        <f t="shared" si="207"/>
        <v>0</v>
      </c>
      <c r="AT90" s="203">
        <f t="shared" si="208"/>
        <v>0</v>
      </c>
      <c r="AU90" s="203">
        <f t="shared" si="209"/>
        <v>0</v>
      </c>
      <c r="AV90" s="203">
        <f t="shared" si="210"/>
        <v>0</v>
      </c>
      <c r="AW90" s="203">
        <f t="shared" si="211"/>
        <v>0</v>
      </c>
      <c r="AX90" s="203">
        <f t="shared" si="212"/>
        <v>0</v>
      </c>
      <c r="AY90" s="203">
        <f t="shared" si="213"/>
        <v>0</v>
      </c>
      <c r="AZ90" s="203">
        <f t="shared" si="214"/>
        <v>0</v>
      </c>
      <c r="BA90" s="203">
        <f t="shared" si="215"/>
        <v>0</v>
      </c>
      <c r="BB90" s="203">
        <f t="shared" si="216"/>
        <v>0</v>
      </c>
      <c r="BC90" s="203">
        <f t="shared" si="217"/>
        <v>0</v>
      </c>
      <c r="BD90" s="203">
        <f t="shared" si="218"/>
        <v>0</v>
      </c>
      <c r="BE90" s="203">
        <f t="shared" si="219"/>
        <v>0</v>
      </c>
      <c r="BF90" s="203" t="str">
        <f t="shared" si="297"/>
        <v>0</v>
      </c>
      <c r="BG90" s="203" t="str">
        <f t="shared" si="298"/>
        <v>0</v>
      </c>
      <c r="BH90" s="203" t="str">
        <f t="shared" si="299"/>
        <v>0</v>
      </c>
      <c r="BI90" s="203" t="str">
        <f t="shared" si="300"/>
        <v>0</v>
      </c>
      <c r="BJ90" s="203" t="str">
        <f t="shared" si="301"/>
        <v>0</v>
      </c>
      <c r="BK90" s="203" t="str">
        <f t="shared" si="302"/>
        <v>0</v>
      </c>
      <c r="BL90" s="203" t="str">
        <f t="shared" si="303"/>
        <v>0</v>
      </c>
      <c r="BM90" s="203" t="str">
        <f t="shared" si="304"/>
        <v>0</v>
      </c>
      <c r="BN90" s="203" t="str">
        <f t="shared" si="305"/>
        <v>0</v>
      </c>
      <c r="BO90" s="203" t="str">
        <f t="shared" si="306"/>
        <v>0</v>
      </c>
      <c r="BP90" s="203" t="str">
        <f t="shared" si="307"/>
        <v>0</v>
      </c>
      <c r="BQ90" s="203" t="str">
        <f t="shared" si="308"/>
        <v>0</v>
      </c>
      <c r="BR90" s="203" t="str">
        <f t="shared" si="309"/>
        <v>0</v>
      </c>
      <c r="BS90" s="203" t="str">
        <f t="shared" si="310"/>
        <v>0</v>
      </c>
      <c r="BT90" s="203" t="str">
        <f t="shared" si="311"/>
        <v>0</v>
      </c>
      <c r="BV90" s="177"/>
    </row>
    <row r="91" spans="1:74" s="131" customFormat="1" ht="18" thickBot="1">
      <c r="A91" s="175"/>
      <c r="B91" s="79" t="s">
        <v>66</v>
      </c>
      <c r="C91" s="116">
        <v>0.74652777777777779</v>
      </c>
      <c r="D91" s="116" t="s">
        <v>403</v>
      </c>
      <c r="E91" s="116" t="s">
        <v>404</v>
      </c>
      <c r="F91" s="124">
        <v>930</v>
      </c>
      <c r="G91" s="124">
        <f>$F91*'Campaign Total'!$F$44</f>
        <v>837</v>
      </c>
      <c r="H91" s="170">
        <f t="shared" ref="H91" si="329">SUM(AQ91:BE91)</f>
        <v>0</v>
      </c>
      <c r="I91" s="171">
        <f t="shared" ref="I91" si="330">SUM(BF91:BT91)</f>
        <v>0</v>
      </c>
      <c r="J91" s="197"/>
      <c r="K91" s="173"/>
      <c r="L91" s="173"/>
      <c r="M91" s="173"/>
      <c r="N91" s="173"/>
      <c r="O91" s="176"/>
      <c r="P91" s="176"/>
      <c r="Q91" s="173"/>
      <c r="R91" s="173"/>
      <c r="S91" s="173"/>
      <c r="T91" s="173"/>
      <c r="U91" s="173"/>
      <c r="V91" s="176"/>
      <c r="W91" s="176"/>
      <c r="X91" s="173"/>
      <c r="Y91" s="173"/>
      <c r="Z91" s="173"/>
      <c r="AA91" s="173"/>
      <c r="AB91" s="173"/>
      <c r="AC91" s="176"/>
      <c r="AD91" s="176"/>
      <c r="AE91" s="173"/>
      <c r="AF91" s="173"/>
      <c r="AG91" s="173"/>
      <c r="AH91" s="173"/>
      <c r="AI91" s="173"/>
      <c r="AJ91" s="176"/>
      <c r="AK91" s="176"/>
      <c r="AL91" s="173"/>
      <c r="AM91" s="173"/>
      <c r="AN91" s="173"/>
      <c r="AO91" s="173"/>
      <c r="AP91" s="202"/>
      <c r="AQ91" s="203">
        <f t="shared" si="205"/>
        <v>0</v>
      </c>
      <c r="AR91" s="203">
        <f t="shared" si="206"/>
        <v>0</v>
      </c>
      <c r="AS91" s="203">
        <f t="shared" si="207"/>
        <v>0</v>
      </c>
      <c r="AT91" s="203">
        <f t="shared" si="208"/>
        <v>0</v>
      </c>
      <c r="AU91" s="203">
        <f t="shared" si="209"/>
        <v>0</v>
      </c>
      <c r="AV91" s="203">
        <f t="shared" si="210"/>
        <v>0</v>
      </c>
      <c r="AW91" s="203">
        <f t="shared" si="211"/>
        <v>0</v>
      </c>
      <c r="AX91" s="203">
        <f t="shared" si="212"/>
        <v>0</v>
      </c>
      <c r="AY91" s="203">
        <f t="shared" si="213"/>
        <v>0</v>
      </c>
      <c r="AZ91" s="203">
        <f t="shared" si="214"/>
        <v>0</v>
      </c>
      <c r="BA91" s="203">
        <f t="shared" si="215"/>
        <v>0</v>
      </c>
      <c r="BB91" s="203">
        <f t="shared" si="216"/>
        <v>0</v>
      </c>
      <c r="BC91" s="203">
        <f t="shared" si="217"/>
        <v>0</v>
      </c>
      <c r="BD91" s="203">
        <f t="shared" si="218"/>
        <v>0</v>
      </c>
      <c r="BE91" s="203">
        <f t="shared" si="219"/>
        <v>0</v>
      </c>
      <c r="BF91" s="203" t="str">
        <f t="shared" si="297"/>
        <v>0</v>
      </c>
      <c r="BG91" s="203" t="str">
        <f t="shared" si="298"/>
        <v>0</v>
      </c>
      <c r="BH91" s="203" t="str">
        <f t="shared" si="299"/>
        <v>0</v>
      </c>
      <c r="BI91" s="203" t="str">
        <f t="shared" si="300"/>
        <v>0</v>
      </c>
      <c r="BJ91" s="203" t="str">
        <f t="shared" si="301"/>
        <v>0</v>
      </c>
      <c r="BK91" s="203" t="str">
        <f t="shared" si="302"/>
        <v>0</v>
      </c>
      <c r="BL91" s="203" t="str">
        <f t="shared" si="303"/>
        <v>0</v>
      </c>
      <c r="BM91" s="203" t="str">
        <f t="shared" si="304"/>
        <v>0</v>
      </c>
      <c r="BN91" s="203" t="str">
        <f t="shared" si="305"/>
        <v>0</v>
      </c>
      <c r="BO91" s="203" t="str">
        <f t="shared" si="306"/>
        <v>0</v>
      </c>
      <c r="BP91" s="203" t="str">
        <f t="shared" si="307"/>
        <v>0</v>
      </c>
      <c r="BQ91" s="203" t="str">
        <f t="shared" si="308"/>
        <v>0</v>
      </c>
      <c r="BR91" s="203" t="str">
        <f t="shared" si="309"/>
        <v>0</v>
      </c>
      <c r="BS91" s="203" t="str">
        <f t="shared" si="310"/>
        <v>0</v>
      </c>
      <c r="BT91" s="203" t="str">
        <f t="shared" si="311"/>
        <v>0</v>
      </c>
      <c r="BV91" s="177"/>
    </row>
    <row r="92" spans="1:74" s="131" customFormat="1" ht="20.100000000000001" customHeight="1" thickTop="1" thickBot="1">
      <c r="A92" s="175"/>
      <c r="B92" s="109" t="s">
        <v>65</v>
      </c>
      <c r="C92" s="129">
        <v>0.75</v>
      </c>
      <c r="D92" s="129" t="s">
        <v>71</v>
      </c>
      <c r="E92" s="123" t="s">
        <v>456</v>
      </c>
      <c r="F92" s="83"/>
      <c r="G92" s="83"/>
      <c r="H92" s="170"/>
      <c r="I92" s="171"/>
      <c r="J92" s="197"/>
      <c r="K92" s="173"/>
      <c r="L92" s="173"/>
      <c r="M92" s="173"/>
      <c r="N92" s="173"/>
      <c r="O92" s="172"/>
      <c r="P92" s="172"/>
      <c r="Q92" s="173"/>
      <c r="R92" s="173"/>
      <c r="S92" s="173"/>
      <c r="T92" s="173"/>
      <c r="U92" s="173"/>
      <c r="V92" s="172"/>
      <c r="W92" s="172"/>
      <c r="X92" s="173"/>
      <c r="Y92" s="173"/>
      <c r="Z92" s="173"/>
      <c r="AA92" s="173"/>
      <c r="AB92" s="173"/>
      <c r="AC92" s="172"/>
      <c r="AD92" s="172"/>
      <c r="AE92" s="173"/>
      <c r="AF92" s="173"/>
      <c r="AG92" s="173"/>
      <c r="AH92" s="173"/>
      <c r="AI92" s="173"/>
      <c r="AJ92" s="172"/>
      <c r="AK92" s="172"/>
      <c r="AL92" s="173"/>
      <c r="AM92" s="173"/>
      <c r="AN92" s="173"/>
      <c r="AO92" s="173"/>
      <c r="AP92" s="202"/>
      <c r="AQ92" s="203">
        <f t="shared" si="205"/>
        <v>0</v>
      </c>
      <c r="AR92" s="203">
        <f t="shared" si="206"/>
        <v>0</v>
      </c>
      <c r="AS92" s="203">
        <f t="shared" si="207"/>
        <v>0</v>
      </c>
      <c r="AT92" s="203">
        <f t="shared" si="208"/>
        <v>0</v>
      </c>
      <c r="AU92" s="203">
        <f t="shared" si="209"/>
        <v>0</v>
      </c>
      <c r="AV92" s="203">
        <f t="shared" si="210"/>
        <v>0</v>
      </c>
      <c r="AW92" s="203">
        <f t="shared" si="211"/>
        <v>0</v>
      </c>
      <c r="AX92" s="203">
        <f t="shared" si="212"/>
        <v>0</v>
      </c>
      <c r="AY92" s="203">
        <f t="shared" si="213"/>
        <v>0</v>
      </c>
      <c r="AZ92" s="203">
        <f t="shared" si="214"/>
        <v>0</v>
      </c>
      <c r="BA92" s="203">
        <f t="shared" si="215"/>
        <v>0</v>
      </c>
      <c r="BB92" s="203">
        <f t="shared" si="216"/>
        <v>0</v>
      </c>
      <c r="BC92" s="203">
        <f t="shared" si="217"/>
        <v>0</v>
      </c>
      <c r="BD92" s="203">
        <f t="shared" si="218"/>
        <v>0</v>
      </c>
      <c r="BE92" s="203">
        <f t="shared" si="219"/>
        <v>0</v>
      </c>
      <c r="BF92" s="203" t="str">
        <f t="shared" ref="BF92:BF93" si="331">IF(AQ92&gt;0,($G92*AQ92*$F$14),"0")</f>
        <v>0</v>
      </c>
      <c r="BG92" s="203" t="str">
        <f t="shared" ref="BG92:BG93" si="332">IF(AR92&gt;0,($G92*AR92*$F$15),"0")</f>
        <v>0</v>
      </c>
      <c r="BH92" s="203" t="str">
        <f t="shared" ref="BH92:BH93" si="333">IF(AS92&gt;0,($G92*AS92*$F$16),"0")</f>
        <v>0</v>
      </c>
      <c r="BI92" s="203" t="str">
        <f t="shared" ref="BI92:BI93" si="334">IF(AT92&gt;0,($G92*AT92*$F$17),"0")</f>
        <v>0</v>
      </c>
      <c r="BJ92" s="203" t="str">
        <f t="shared" ref="BJ92:BJ93" si="335">IF(AU92&gt;0,($G92*AU92*$F$18),"0")</f>
        <v>0</v>
      </c>
      <c r="BK92" s="203" t="str">
        <f t="shared" ref="BK92:BK93" si="336">IF(AV92&gt;0,($G92*AV92*$F$19),"0")</f>
        <v>0</v>
      </c>
      <c r="BL92" s="203" t="str">
        <f t="shared" ref="BL92:BL93" si="337">IF(AW92&gt;0,($G92*AW92*$F$20),"0")</f>
        <v>0</v>
      </c>
      <c r="BM92" s="203" t="str">
        <f t="shared" ref="BM92:BM93" si="338">IF(AX92&gt;0,($G92*AX92*$F$21),"0")</f>
        <v>0</v>
      </c>
      <c r="BN92" s="203" t="str">
        <f t="shared" ref="BN92:BN93" si="339">IF(AY92&gt;0,($G92*AY92*$F$22),"0")</f>
        <v>0</v>
      </c>
      <c r="BO92" s="203" t="str">
        <f t="shared" ref="BO92:BO93" si="340">IF(AZ92&gt;0,($G92*AZ92*$F$23),"0")</f>
        <v>0</v>
      </c>
      <c r="BP92" s="203" t="str">
        <f t="shared" ref="BP92:BP93" si="341">IF(BA92&gt;0,($G92*BA92*$F$24),"0")</f>
        <v>0</v>
      </c>
      <c r="BQ92" s="203" t="str">
        <f t="shared" ref="BQ92:BQ93" si="342">IF(BB92&gt;0,($G92*BB92*$F$25),"0")</f>
        <v>0</v>
      </c>
      <c r="BR92" s="203" t="str">
        <f t="shared" ref="BR92:BR93" si="343">IF(BC92&gt;0,($G92*BC92*$F$26),"0")</f>
        <v>0</v>
      </c>
      <c r="BS92" s="203" t="str">
        <f t="shared" ref="BS92:BS93" si="344">IF(BD92&gt;0,($G92*BD92*$F$27),"0")</f>
        <v>0</v>
      </c>
      <c r="BT92" s="203" t="str">
        <f t="shared" ref="BT92:BT93" si="345">IF(BE92&gt;0,($G92*BE92*$F$28),"0")</f>
        <v>0</v>
      </c>
      <c r="BV92" s="177"/>
    </row>
    <row r="93" spans="1:74" s="131" customFormat="1" ht="20.100000000000001" customHeight="1" thickBot="1">
      <c r="A93" s="175"/>
      <c r="B93" s="79" t="s">
        <v>66</v>
      </c>
      <c r="C93" s="116">
        <v>0.76736111111111116</v>
      </c>
      <c r="D93" s="116" t="s">
        <v>246</v>
      </c>
      <c r="E93" s="116" t="s">
        <v>265</v>
      </c>
      <c r="F93" s="124">
        <v>850</v>
      </c>
      <c r="G93" s="124">
        <f>$F93*'Campaign Total'!$F$44</f>
        <v>765</v>
      </c>
      <c r="H93" s="170">
        <f>SUM(AQ93:BE93)</f>
        <v>0</v>
      </c>
      <c r="I93" s="171">
        <f>SUM(BF93:BT93)</f>
        <v>0</v>
      </c>
      <c r="J93" s="197"/>
      <c r="K93" s="173"/>
      <c r="L93" s="173"/>
      <c r="M93" s="173"/>
      <c r="N93" s="173"/>
      <c r="O93" s="176"/>
      <c r="P93" s="176"/>
      <c r="Q93" s="173"/>
      <c r="R93" s="173"/>
      <c r="S93" s="173"/>
      <c r="T93" s="173"/>
      <c r="U93" s="173"/>
      <c r="V93" s="176"/>
      <c r="W93" s="176"/>
      <c r="X93" s="173"/>
      <c r="Y93" s="173"/>
      <c r="Z93" s="173"/>
      <c r="AA93" s="173"/>
      <c r="AB93" s="173"/>
      <c r="AC93" s="176"/>
      <c r="AD93" s="176"/>
      <c r="AE93" s="173"/>
      <c r="AF93" s="173"/>
      <c r="AG93" s="173"/>
      <c r="AH93" s="173"/>
      <c r="AI93" s="173"/>
      <c r="AJ93" s="176"/>
      <c r="AK93" s="176"/>
      <c r="AL93" s="173"/>
      <c r="AM93" s="173"/>
      <c r="AN93" s="173"/>
      <c r="AO93" s="173"/>
      <c r="AP93" s="202"/>
      <c r="AQ93" s="203">
        <f t="shared" si="205"/>
        <v>0</v>
      </c>
      <c r="AR93" s="203">
        <f t="shared" si="206"/>
        <v>0</v>
      </c>
      <c r="AS93" s="203">
        <f t="shared" si="207"/>
        <v>0</v>
      </c>
      <c r="AT93" s="203">
        <f t="shared" si="208"/>
        <v>0</v>
      </c>
      <c r="AU93" s="203">
        <f t="shared" si="209"/>
        <v>0</v>
      </c>
      <c r="AV93" s="203">
        <f t="shared" si="210"/>
        <v>0</v>
      </c>
      <c r="AW93" s="203">
        <f t="shared" si="211"/>
        <v>0</v>
      </c>
      <c r="AX93" s="203">
        <f t="shared" si="212"/>
        <v>0</v>
      </c>
      <c r="AY93" s="203">
        <f t="shared" si="213"/>
        <v>0</v>
      </c>
      <c r="AZ93" s="203">
        <f t="shared" si="214"/>
        <v>0</v>
      </c>
      <c r="BA93" s="203">
        <f t="shared" si="215"/>
        <v>0</v>
      </c>
      <c r="BB93" s="203">
        <f t="shared" si="216"/>
        <v>0</v>
      </c>
      <c r="BC93" s="203">
        <f t="shared" si="217"/>
        <v>0</v>
      </c>
      <c r="BD93" s="203">
        <f t="shared" si="218"/>
        <v>0</v>
      </c>
      <c r="BE93" s="203">
        <f t="shared" si="219"/>
        <v>0</v>
      </c>
      <c r="BF93" s="203" t="str">
        <f t="shared" si="331"/>
        <v>0</v>
      </c>
      <c r="BG93" s="203" t="str">
        <f t="shared" si="332"/>
        <v>0</v>
      </c>
      <c r="BH93" s="203" t="str">
        <f t="shared" si="333"/>
        <v>0</v>
      </c>
      <c r="BI93" s="203" t="str">
        <f t="shared" si="334"/>
        <v>0</v>
      </c>
      <c r="BJ93" s="203" t="str">
        <f t="shared" si="335"/>
        <v>0</v>
      </c>
      <c r="BK93" s="203" t="str">
        <f t="shared" si="336"/>
        <v>0</v>
      </c>
      <c r="BL93" s="203" t="str">
        <f t="shared" si="337"/>
        <v>0</v>
      </c>
      <c r="BM93" s="203" t="str">
        <f t="shared" si="338"/>
        <v>0</v>
      </c>
      <c r="BN93" s="203" t="str">
        <f t="shared" si="339"/>
        <v>0</v>
      </c>
      <c r="BO93" s="203" t="str">
        <f t="shared" si="340"/>
        <v>0</v>
      </c>
      <c r="BP93" s="203" t="str">
        <f t="shared" si="341"/>
        <v>0</v>
      </c>
      <c r="BQ93" s="203" t="str">
        <f t="shared" si="342"/>
        <v>0</v>
      </c>
      <c r="BR93" s="203" t="str">
        <f t="shared" si="343"/>
        <v>0</v>
      </c>
      <c r="BS93" s="203" t="str">
        <f t="shared" si="344"/>
        <v>0</v>
      </c>
      <c r="BT93" s="203" t="str">
        <f t="shared" si="345"/>
        <v>0</v>
      </c>
      <c r="BV93" s="177"/>
    </row>
    <row r="94" spans="1:74" s="131" customFormat="1" ht="20.100000000000001" customHeight="1" thickBot="1">
      <c r="A94" s="175"/>
      <c r="B94" s="109" t="s">
        <v>65</v>
      </c>
      <c r="C94" s="129">
        <v>0.77083333333333337</v>
      </c>
      <c r="D94" s="242" t="s">
        <v>83</v>
      </c>
      <c r="E94" s="242"/>
      <c r="F94" s="83"/>
      <c r="G94" s="83"/>
      <c r="H94" s="170"/>
      <c r="I94" s="171"/>
      <c r="J94" s="197"/>
      <c r="K94" s="173"/>
      <c r="L94" s="173"/>
      <c r="M94" s="173"/>
      <c r="N94" s="173"/>
      <c r="O94" s="172"/>
      <c r="P94" s="172"/>
      <c r="Q94" s="173"/>
      <c r="R94" s="173"/>
      <c r="S94" s="173"/>
      <c r="T94" s="173"/>
      <c r="U94" s="173"/>
      <c r="V94" s="172"/>
      <c r="W94" s="172"/>
      <c r="X94" s="173"/>
      <c r="Y94" s="173"/>
      <c r="Z94" s="173"/>
      <c r="AA94" s="173"/>
      <c r="AB94" s="173"/>
      <c r="AC94" s="172"/>
      <c r="AD94" s="172"/>
      <c r="AE94" s="173"/>
      <c r="AF94" s="173"/>
      <c r="AG94" s="173"/>
      <c r="AH94" s="173"/>
      <c r="AI94" s="173"/>
      <c r="AJ94" s="172"/>
      <c r="AK94" s="172"/>
      <c r="AL94" s="173"/>
      <c r="AM94" s="173"/>
      <c r="AN94" s="173"/>
      <c r="AO94" s="173"/>
      <c r="AP94" s="202"/>
      <c r="AQ94" s="203">
        <f t="shared" si="205"/>
        <v>0</v>
      </c>
      <c r="AR94" s="203">
        <f t="shared" si="206"/>
        <v>0</v>
      </c>
      <c r="AS94" s="203">
        <f t="shared" si="207"/>
        <v>0</v>
      </c>
      <c r="AT94" s="203">
        <f t="shared" si="208"/>
        <v>0</v>
      </c>
      <c r="AU94" s="203">
        <f t="shared" si="209"/>
        <v>0</v>
      </c>
      <c r="AV94" s="203">
        <f t="shared" si="210"/>
        <v>0</v>
      </c>
      <c r="AW94" s="203">
        <f t="shared" si="211"/>
        <v>0</v>
      </c>
      <c r="AX94" s="203">
        <f t="shared" si="212"/>
        <v>0</v>
      </c>
      <c r="AY94" s="203">
        <f t="shared" si="213"/>
        <v>0</v>
      </c>
      <c r="AZ94" s="203">
        <f t="shared" si="214"/>
        <v>0</v>
      </c>
      <c r="BA94" s="203">
        <f t="shared" si="215"/>
        <v>0</v>
      </c>
      <c r="BB94" s="203">
        <f t="shared" si="216"/>
        <v>0</v>
      </c>
      <c r="BC94" s="203">
        <f t="shared" si="217"/>
        <v>0</v>
      </c>
      <c r="BD94" s="203">
        <f t="shared" si="218"/>
        <v>0</v>
      </c>
      <c r="BE94" s="203">
        <f t="shared" si="219"/>
        <v>0</v>
      </c>
      <c r="BF94" s="203" t="str">
        <f t="shared" si="250"/>
        <v>0</v>
      </c>
      <c r="BG94" s="203" t="str">
        <f t="shared" si="251"/>
        <v>0</v>
      </c>
      <c r="BH94" s="203" t="str">
        <f t="shared" si="252"/>
        <v>0</v>
      </c>
      <c r="BI94" s="203" t="str">
        <f t="shared" si="253"/>
        <v>0</v>
      </c>
      <c r="BJ94" s="203" t="str">
        <f t="shared" si="254"/>
        <v>0</v>
      </c>
      <c r="BK94" s="203" t="str">
        <f t="shared" si="255"/>
        <v>0</v>
      </c>
      <c r="BL94" s="203" t="str">
        <f t="shared" si="256"/>
        <v>0</v>
      </c>
      <c r="BM94" s="203" t="str">
        <f t="shared" si="257"/>
        <v>0</v>
      </c>
      <c r="BN94" s="203" t="str">
        <f t="shared" si="258"/>
        <v>0</v>
      </c>
      <c r="BO94" s="203" t="str">
        <f t="shared" si="259"/>
        <v>0</v>
      </c>
      <c r="BP94" s="203" t="str">
        <f t="shared" si="260"/>
        <v>0</v>
      </c>
      <c r="BQ94" s="203" t="str">
        <f t="shared" si="261"/>
        <v>0</v>
      </c>
      <c r="BR94" s="203" t="str">
        <f t="shared" si="262"/>
        <v>0</v>
      </c>
      <c r="BS94" s="203" t="str">
        <f t="shared" si="263"/>
        <v>0</v>
      </c>
      <c r="BT94" s="203" t="str">
        <f t="shared" si="264"/>
        <v>0</v>
      </c>
      <c r="BV94" s="177"/>
    </row>
    <row r="95" spans="1:74" s="131" customFormat="1" ht="20.100000000000001" customHeight="1" thickBot="1">
      <c r="A95" s="175"/>
      <c r="B95" s="79" t="s">
        <v>66</v>
      </c>
      <c r="C95" s="116">
        <v>0.78333333333333333</v>
      </c>
      <c r="D95" s="116" t="s">
        <v>458</v>
      </c>
      <c r="E95" s="116" t="s">
        <v>457</v>
      </c>
      <c r="F95" s="124">
        <v>860</v>
      </c>
      <c r="G95" s="124">
        <f>$F95*'Campaign Total'!$F$44</f>
        <v>774</v>
      </c>
      <c r="H95" s="170">
        <f>SUM(AQ95:BE95)</f>
        <v>0</v>
      </c>
      <c r="I95" s="171">
        <f>SUM(BF95:BT95)</f>
        <v>0</v>
      </c>
      <c r="J95" s="197"/>
      <c r="K95" s="173"/>
      <c r="L95" s="173"/>
      <c r="M95" s="173"/>
      <c r="N95" s="173"/>
      <c r="O95" s="176"/>
      <c r="P95" s="176"/>
      <c r="Q95" s="173"/>
      <c r="R95" s="173"/>
      <c r="S95" s="173"/>
      <c r="T95" s="173"/>
      <c r="U95" s="173"/>
      <c r="V95" s="176"/>
      <c r="W95" s="176"/>
      <c r="X95" s="173"/>
      <c r="Y95" s="173"/>
      <c r="Z95" s="173"/>
      <c r="AA95" s="173"/>
      <c r="AB95" s="173"/>
      <c r="AC95" s="176"/>
      <c r="AD95" s="176"/>
      <c r="AE95" s="173"/>
      <c r="AF95" s="173"/>
      <c r="AG95" s="173"/>
      <c r="AH95" s="173"/>
      <c r="AI95" s="173"/>
      <c r="AJ95" s="176"/>
      <c r="AK95" s="176"/>
      <c r="AL95" s="173"/>
      <c r="AM95" s="173"/>
      <c r="AN95" s="173"/>
      <c r="AO95" s="173"/>
      <c r="AP95" s="202"/>
      <c r="AQ95" s="203">
        <f t="shared" si="205"/>
        <v>0</v>
      </c>
      <c r="AR95" s="203">
        <f t="shared" si="206"/>
        <v>0</v>
      </c>
      <c r="AS95" s="203">
        <f t="shared" si="207"/>
        <v>0</v>
      </c>
      <c r="AT95" s="203">
        <f t="shared" si="208"/>
        <v>0</v>
      </c>
      <c r="AU95" s="203">
        <f t="shared" si="209"/>
        <v>0</v>
      </c>
      <c r="AV95" s="203">
        <f t="shared" si="210"/>
        <v>0</v>
      </c>
      <c r="AW95" s="203">
        <f t="shared" si="211"/>
        <v>0</v>
      </c>
      <c r="AX95" s="203">
        <f t="shared" si="212"/>
        <v>0</v>
      </c>
      <c r="AY95" s="203">
        <f t="shared" si="213"/>
        <v>0</v>
      </c>
      <c r="AZ95" s="203">
        <f t="shared" si="214"/>
        <v>0</v>
      </c>
      <c r="BA95" s="203">
        <f t="shared" si="215"/>
        <v>0</v>
      </c>
      <c r="BB95" s="203">
        <f t="shared" si="216"/>
        <v>0</v>
      </c>
      <c r="BC95" s="203">
        <f t="shared" si="217"/>
        <v>0</v>
      </c>
      <c r="BD95" s="203">
        <f t="shared" si="218"/>
        <v>0</v>
      </c>
      <c r="BE95" s="203">
        <f t="shared" si="219"/>
        <v>0</v>
      </c>
      <c r="BF95" s="203" t="str">
        <f t="shared" ref="BF95" si="346">IF(AQ95&gt;0,($G95*AQ95*$F$14),"0")</f>
        <v>0</v>
      </c>
      <c r="BG95" s="203" t="str">
        <f t="shared" ref="BG95" si="347">IF(AR95&gt;0,($G95*AR95*$F$15),"0")</f>
        <v>0</v>
      </c>
      <c r="BH95" s="203" t="str">
        <f t="shared" ref="BH95" si="348">IF(AS95&gt;0,($G95*AS95*$F$16),"0")</f>
        <v>0</v>
      </c>
      <c r="BI95" s="203" t="str">
        <f t="shared" ref="BI95" si="349">IF(AT95&gt;0,($G95*AT95*$F$17),"0")</f>
        <v>0</v>
      </c>
      <c r="BJ95" s="203" t="str">
        <f t="shared" ref="BJ95" si="350">IF(AU95&gt;0,($G95*AU95*$F$18),"0")</f>
        <v>0</v>
      </c>
      <c r="BK95" s="203" t="str">
        <f t="shared" ref="BK95" si="351">IF(AV95&gt;0,($G95*AV95*$F$19),"0")</f>
        <v>0</v>
      </c>
      <c r="BL95" s="203" t="str">
        <f t="shared" ref="BL95" si="352">IF(AW95&gt;0,($G95*AW95*$F$20),"0")</f>
        <v>0</v>
      </c>
      <c r="BM95" s="203" t="str">
        <f t="shared" ref="BM95" si="353">IF(AX95&gt;0,($G95*AX95*$F$21),"0")</f>
        <v>0</v>
      </c>
      <c r="BN95" s="203" t="str">
        <f t="shared" ref="BN95" si="354">IF(AY95&gt;0,($G95*AY95*$F$22),"0")</f>
        <v>0</v>
      </c>
      <c r="BO95" s="203" t="str">
        <f t="shared" ref="BO95" si="355">IF(AZ95&gt;0,($G95*AZ95*$F$23),"0")</f>
        <v>0</v>
      </c>
      <c r="BP95" s="203" t="str">
        <f t="shared" ref="BP95" si="356">IF(BA95&gt;0,($G95*BA95*$F$24),"0")</f>
        <v>0</v>
      </c>
      <c r="BQ95" s="203" t="str">
        <f t="shared" ref="BQ95" si="357">IF(BB95&gt;0,($G95*BB95*$F$25),"0")</f>
        <v>0</v>
      </c>
      <c r="BR95" s="203" t="str">
        <f t="shared" ref="BR95" si="358">IF(BC95&gt;0,($G95*BC95*$F$26),"0")</f>
        <v>0</v>
      </c>
      <c r="BS95" s="203" t="str">
        <f t="shared" ref="BS95" si="359">IF(BD95&gt;0,($G95*BD95*$F$27),"0")</f>
        <v>0</v>
      </c>
      <c r="BT95" s="203" t="str">
        <f t="shared" ref="BT95" si="360">IF(BE95&gt;0,($G95*BE95*$F$28),"0")</f>
        <v>0</v>
      </c>
      <c r="BV95" s="177"/>
    </row>
    <row r="96" spans="1:74" s="131" customFormat="1" ht="20.100000000000001" customHeight="1" thickBot="1">
      <c r="A96" s="175"/>
      <c r="B96" s="109" t="s">
        <v>65</v>
      </c>
      <c r="C96" s="129">
        <v>0.78680555555555554</v>
      </c>
      <c r="D96" s="242" t="s">
        <v>83</v>
      </c>
      <c r="E96" s="242"/>
      <c r="F96" s="83"/>
      <c r="G96" s="83"/>
      <c r="H96" s="170"/>
      <c r="I96" s="171"/>
      <c r="J96" s="197"/>
      <c r="K96" s="173"/>
      <c r="L96" s="173"/>
      <c r="M96" s="173"/>
      <c r="N96" s="173"/>
      <c r="O96" s="172"/>
      <c r="P96" s="172"/>
      <c r="Q96" s="173"/>
      <c r="R96" s="173"/>
      <c r="S96" s="173"/>
      <c r="T96" s="173"/>
      <c r="U96" s="173"/>
      <c r="V96" s="172"/>
      <c r="W96" s="172"/>
      <c r="X96" s="173"/>
      <c r="Y96" s="173"/>
      <c r="Z96" s="173"/>
      <c r="AA96" s="173"/>
      <c r="AB96" s="173"/>
      <c r="AC96" s="172"/>
      <c r="AD96" s="172"/>
      <c r="AE96" s="173"/>
      <c r="AF96" s="173"/>
      <c r="AG96" s="173"/>
      <c r="AH96" s="173"/>
      <c r="AI96" s="173"/>
      <c r="AJ96" s="172"/>
      <c r="AK96" s="172"/>
      <c r="AL96" s="173"/>
      <c r="AM96" s="173"/>
      <c r="AN96" s="173"/>
      <c r="AO96" s="173"/>
      <c r="AP96" s="202"/>
      <c r="AQ96" s="203">
        <f t="shared" si="205"/>
        <v>0</v>
      </c>
      <c r="AR96" s="203">
        <f t="shared" si="206"/>
        <v>0</v>
      </c>
      <c r="AS96" s="203">
        <f t="shared" si="207"/>
        <v>0</v>
      </c>
      <c r="AT96" s="203">
        <f t="shared" si="208"/>
        <v>0</v>
      </c>
      <c r="AU96" s="203">
        <f t="shared" si="209"/>
        <v>0</v>
      </c>
      <c r="AV96" s="203">
        <f t="shared" si="210"/>
        <v>0</v>
      </c>
      <c r="AW96" s="203">
        <f t="shared" si="211"/>
        <v>0</v>
      </c>
      <c r="AX96" s="203">
        <f t="shared" si="212"/>
        <v>0</v>
      </c>
      <c r="AY96" s="203">
        <f t="shared" si="213"/>
        <v>0</v>
      </c>
      <c r="AZ96" s="203">
        <f t="shared" si="214"/>
        <v>0</v>
      </c>
      <c r="BA96" s="203">
        <f t="shared" si="215"/>
        <v>0</v>
      </c>
      <c r="BB96" s="203">
        <f t="shared" si="216"/>
        <v>0</v>
      </c>
      <c r="BC96" s="203">
        <f t="shared" si="217"/>
        <v>0</v>
      </c>
      <c r="BD96" s="203">
        <f t="shared" si="218"/>
        <v>0</v>
      </c>
      <c r="BE96" s="203">
        <f t="shared" si="219"/>
        <v>0</v>
      </c>
      <c r="BF96" s="203" t="str">
        <f t="shared" si="250"/>
        <v>0</v>
      </c>
      <c r="BG96" s="203" t="str">
        <f t="shared" si="251"/>
        <v>0</v>
      </c>
      <c r="BH96" s="203" t="str">
        <f t="shared" si="252"/>
        <v>0</v>
      </c>
      <c r="BI96" s="203" t="str">
        <f t="shared" si="253"/>
        <v>0</v>
      </c>
      <c r="BJ96" s="203" t="str">
        <f t="shared" si="254"/>
        <v>0</v>
      </c>
      <c r="BK96" s="203" t="str">
        <f t="shared" si="255"/>
        <v>0</v>
      </c>
      <c r="BL96" s="203" t="str">
        <f t="shared" si="256"/>
        <v>0</v>
      </c>
      <c r="BM96" s="203" t="str">
        <f t="shared" si="257"/>
        <v>0</v>
      </c>
      <c r="BN96" s="203" t="str">
        <f t="shared" si="258"/>
        <v>0</v>
      </c>
      <c r="BO96" s="203" t="str">
        <f t="shared" si="259"/>
        <v>0</v>
      </c>
      <c r="BP96" s="203" t="str">
        <f t="shared" si="260"/>
        <v>0</v>
      </c>
      <c r="BQ96" s="203" t="str">
        <f t="shared" si="261"/>
        <v>0</v>
      </c>
      <c r="BR96" s="203" t="str">
        <f t="shared" si="262"/>
        <v>0</v>
      </c>
      <c r="BS96" s="203" t="str">
        <f t="shared" si="263"/>
        <v>0</v>
      </c>
      <c r="BT96" s="203" t="str">
        <f t="shared" si="264"/>
        <v>0</v>
      </c>
      <c r="BV96" s="177"/>
    </row>
    <row r="97" spans="1:74" s="131" customFormat="1" ht="18.600000000000001" thickBot="1">
      <c r="A97" s="169"/>
      <c r="B97" s="109" t="s">
        <v>65</v>
      </c>
      <c r="C97" s="129">
        <v>0.79166666666666663</v>
      </c>
      <c r="D97" s="205" t="s">
        <v>453</v>
      </c>
      <c r="E97" s="129" t="s">
        <v>468</v>
      </c>
      <c r="F97" s="83"/>
      <c r="G97" s="83"/>
      <c r="H97" s="170"/>
      <c r="I97" s="171"/>
      <c r="J97" s="197"/>
      <c r="K97" s="173"/>
      <c r="L97" s="173"/>
      <c r="M97" s="173"/>
      <c r="N97" s="173"/>
      <c r="O97" s="172"/>
      <c r="P97" s="172"/>
      <c r="Q97" s="173"/>
      <c r="R97" s="173"/>
      <c r="S97" s="173"/>
      <c r="T97" s="173"/>
      <c r="U97" s="173"/>
      <c r="V97" s="172"/>
      <c r="W97" s="172"/>
      <c r="X97" s="173"/>
      <c r="Y97" s="173"/>
      <c r="Z97" s="173"/>
      <c r="AA97" s="173"/>
      <c r="AB97" s="173"/>
      <c r="AC97" s="172"/>
      <c r="AD97" s="172"/>
      <c r="AE97" s="173"/>
      <c r="AF97" s="173"/>
      <c r="AG97" s="173"/>
      <c r="AH97" s="173"/>
      <c r="AI97" s="173"/>
      <c r="AJ97" s="172"/>
      <c r="AK97" s="172"/>
      <c r="AL97" s="173"/>
      <c r="AM97" s="173"/>
      <c r="AN97" s="173"/>
      <c r="AO97" s="173"/>
      <c r="AP97" s="202"/>
      <c r="AQ97" s="203">
        <f t="shared" si="205"/>
        <v>0</v>
      </c>
      <c r="AR97" s="203">
        <f t="shared" si="206"/>
        <v>0</v>
      </c>
      <c r="AS97" s="203">
        <f t="shared" si="207"/>
        <v>0</v>
      </c>
      <c r="AT97" s="203">
        <f t="shared" si="208"/>
        <v>0</v>
      </c>
      <c r="AU97" s="203">
        <f t="shared" si="209"/>
        <v>0</v>
      </c>
      <c r="AV97" s="203">
        <f t="shared" si="210"/>
        <v>0</v>
      </c>
      <c r="AW97" s="203">
        <f t="shared" si="211"/>
        <v>0</v>
      </c>
      <c r="AX97" s="203">
        <f t="shared" si="212"/>
        <v>0</v>
      </c>
      <c r="AY97" s="203">
        <f t="shared" si="213"/>
        <v>0</v>
      </c>
      <c r="AZ97" s="203">
        <f t="shared" si="214"/>
        <v>0</v>
      </c>
      <c r="BA97" s="203">
        <f t="shared" si="215"/>
        <v>0</v>
      </c>
      <c r="BB97" s="203">
        <f t="shared" si="216"/>
        <v>0</v>
      </c>
      <c r="BC97" s="203">
        <f t="shared" si="217"/>
        <v>0</v>
      </c>
      <c r="BD97" s="203">
        <f t="shared" si="218"/>
        <v>0</v>
      </c>
      <c r="BE97" s="203">
        <f t="shared" si="219"/>
        <v>0</v>
      </c>
      <c r="BF97" s="203" t="str">
        <f t="shared" si="250"/>
        <v>0</v>
      </c>
      <c r="BG97" s="203" t="str">
        <f t="shared" si="251"/>
        <v>0</v>
      </c>
      <c r="BH97" s="203" t="str">
        <f t="shared" si="252"/>
        <v>0</v>
      </c>
      <c r="BI97" s="203" t="str">
        <f t="shared" si="253"/>
        <v>0</v>
      </c>
      <c r="BJ97" s="203" t="str">
        <f t="shared" si="254"/>
        <v>0</v>
      </c>
      <c r="BK97" s="203" t="str">
        <f t="shared" si="255"/>
        <v>0</v>
      </c>
      <c r="BL97" s="203" t="str">
        <f t="shared" si="256"/>
        <v>0</v>
      </c>
      <c r="BM97" s="203" t="str">
        <f t="shared" si="257"/>
        <v>0</v>
      </c>
      <c r="BN97" s="203" t="str">
        <f t="shared" si="258"/>
        <v>0</v>
      </c>
      <c r="BO97" s="203" t="str">
        <f t="shared" si="259"/>
        <v>0</v>
      </c>
      <c r="BP97" s="203" t="str">
        <f t="shared" si="260"/>
        <v>0</v>
      </c>
      <c r="BQ97" s="203" t="str">
        <f t="shared" si="261"/>
        <v>0</v>
      </c>
      <c r="BR97" s="203" t="str">
        <f t="shared" si="262"/>
        <v>0</v>
      </c>
      <c r="BS97" s="203" t="str">
        <f t="shared" si="263"/>
        <v>0</v>
      </c>
      <c r="BT97" s="203" t="str">
        <f t="shared" si="264"/>
        <v>0</v>
      </c>
      <c r="BV97" s="177"/>
    </row>
    <row r="98" spans="1:74" s="131" customFormat="1" ht="20.100000000000001" customHeight="1" thickBot="1">
      <c r="A98" s="169"/>
      <c r="B98" s="79" t="s">
        <v>66</v>
      </c>
      <c r="C98" s="116">
        <v>0.80902777777777779</v>
      </c>
      <c r="D98" s="116" t="s">
        <v>247</v>
      </c>
      <c r="E98" s="116" t="s">
        <v>266</v>
      </c>
      <c r="F98" s="124">
        <v>600</v>
      </c>
      <c r="G98" s="124">
        <f>$F98*'Campaign Total'!$F$44</f>
        <v>540</v>
      </c>
      <c r="H98" s="170">
        <f>SUM(AQ98:BE98)</f>
        <v>0</v>
      </c>
      <c r="I98" s="171">
        <f>SUM(BF98:BT98)</f>
        <v>0</v>
      </c>
      <c r="J98" s="197"/>
      <c r="K98" s="173"/>
      <c r="L98" s="173"/>
      <c r="M98" s="173"/>
      <c r="N98" s="173"/>
      <c r="O98" s="176"/>
      <c r="P98" s="176"/>
      <c r="Q98" s="173"/>
      <c r="R98" s="173"/>
      <c r="S98" s="173"/>
      <c r="T98" s="173"/>
      <c r="U98" s="173"/>
      <c r="V98" s="176"/>
      <c r="W98" s="176"/>
      <c r="X98" s="173"/>
      <c r="Y98" s="173"/>
      <c r="Z98" s="173"/>
      <c r="AA98" s="173"/>
      <c r="AB98" s="173"/>
      <c r="AC98" s="176"/>
      <c r="AD98" s="176"/>
      <c r="AE98" s="173"/>
      <c r="AF98" s="173"/>
      <c r="AG98" s="173"/>
      <c r="AH98" s="173"/>
      <c r="AI98" s="173"/>
      <c r="AJ98" s="176"/>
      <c r="AK98" s="176"/>
      <c r="AL98" s="173"/>
      <c r="AM98" s="173"/>
      <c r="AN98" s="173"/>
      <c r="AO98" s="173"/>
      <c r="AP98" s="202"/>
      <c r="AQ98" s="203">
        <f t="shared" si="205"/>
        <v>0</v>
      </c>
      <c r="AR98" s="203">
        <f t="shared" si="206"/>
        <v>0</v>
      </c>
      <c r="AS98" s="203">
        <f t="shared" si="207"/>
        <v>0</v>
      </c>
      <c r="AT98" s="203">
        <f t="shared" si="208"/>
        <v>0</v>
      </c>
      <c r="AU98" s="203">
        <f t="shared" si="209"/>
        <v>0</v>
      </c>
      <c r="AV98" s="203">
        <f t="shared" si="210"/>
        <v>0</v>
      </c>
      <c r="AW98" s="203">
        <f t="shared" si="211"/>
        <v>0</v>
      </c>
      <c r="AX98" s="203">
        <f t="shared" si="212"/>
        <v>0</v>
      </c>
      <c r="AY98" s="203">
        <f t="shared" si="213"/>
        <v>0</v>
      </c>
      <c r="AZ98" s="203">
        <f t="shared" si="214"/>
        <v>0</v>
      </c>
      <c r="BA98" s="203">
        <f t="shared" si="215"/>
        <v>0</v>
      </c>
      <c r="BB98" s="203">
        <f t="shared" si="216"/>
        <v>0</v>
      </c>
      <c r="BC98" s="203">
        <f t="shared" si="217"/>
        <v>0</v>
      </c>
      <c r="BD98" s="203">
        <f t="shared" si="218"/>
        <v>0</v>
      </c>
      <c r="BE98" s="203">
        <f t="shared" si="219"/>
        <v>0</v>
      </c>
      <c r="BF98" s="203" t="str">
        <f t="shared" si="250"/>
        <v>0</v>
      </c>
      <c r="BG98" s="203" t="str">
        <f t="shared" si="251"/>
        <v>0</v>
      </c>
      <c r="BH98" s="203" t="str">
        <f t="shared" si="252"/>
        <v>0</v>
      </c>
      <c r="BI98" s="203" t="str">
        <f t="shared" si="253"/>
        <v>0</v>
      </c>
      <c r="BJ98" s="203" t="str">
        <f t="shared" si="254"/>
        <v>0</v>
      </c>
      <c r="BK98" s="203" t="str">
        <f t="shared" si="255"/>
        <v>0</v>
      </c>
      <c r="BL98" s="203" t="str">
        <f t="shared" si="256"/>
        <v>0</v>
      </c>
      <c r="BM98" s="203" t="str">
        <f t="shared" si="257"/>
        <v>0</v>
      </c>
      <c r="BN98" s="203" t="str">
        <f t="shared" si="258"/>
        <v>0</v>
      </c>
      <c r="BO98" s="203" t="str">
        <f t="shared" si="259"/>
        <v>0</v>
      </c>
      <c r="BP98" s="203" t="str">
        <f t="shared" si="260"/>
        <v>0</v>
      </c>
      <c r="BQ98" s="203" t="str">
        <f t="shared" si="261"/>
        <v>0</v>
      </c>
      <c r="BR98" s="203" t="str">
        <f t="shared" si="262"/>
        <v>0</v>
      </c>
      <c r="BS98" s="203" t="str">
        <f t="shared" si="263"/>
        <v>0</v>
      </c>
      <c r="BT98" s="203" t="str">
        <f t="shared" si="264"/>
        <v>0</v>
      </c>
      <c r="BV98" s="177"/>
    </row>
    <row r="99" spans="1:74" s="131" customFormat="1" ht="18.600000000000001" thickBot="1">
      <c r="A99" s="169"/>
      <c r="B99" s="109" t="s">
        <v>65</v>
      </c>
      <c r="C99" s="129">
        <v>0.8125</v>
      </c>
      <c r="D99" s="129" t="s">
        <v>89</v>
      </c>
      <c r="E99" s="129" t="s">
        <v>470</v>
      </c>
      <c r="F99" s="83"/>
      <c r="G99" s="83"/>
      <c r="H99" s="170"/>
      <c r="I99" s="171"/>
      <c r="J99" s="197"/>
      <c r="K99" s="173"/>
      <c r="L99" s="173"/>
      <c r="M99" s="173"/>
      <c r="N99" s="173"/>
      <c r="O99" s="172"/>
      <c r="P99" s="172"/>
      <c r="Q99" s="173"/>
      <c r="R99" s="173"/>
      <c r="S99" s="173"/>
      <c r="T99" s="173"/>
      <c r="U99" s="173"/>
      <c r="V99" s="172"/>
      <c r="W99" s="172"/>
      <c r="X99" s="173"/>
      <c r="Y99" s="173"/>
      <c r="Z99" s="173"/>
      <c r="AA99" s="173"/>
      <c r="AB99" s="173"/>
      <c r="AC99" s="172"/>
      <c r="AD99" s="172"/>
      <c r="AE99" s="173"/>
      <c r="AF99" s="173"/>
      <c r="AG99" s="173"/>
      <c r="AH99" s="173"/>
      <c r="AI99" s="173"/>
      <c r="AJ99" s="172"/>
      <c r="AK99" s="172"/>
      <c r="AL99" s="173"/>
      <c r="AM99" s="173"/>
      <c r="AN99" s="173"/>
      <c r="AO99" s="173"/>
      <c r="AP99" s="202"/>
      <c r="AQ99" s="203">
        <f t="shared" si="205"/>
        <v>0</v>
      </c>
      <c r="AR99" s="203">
        <f t="shared" si="206"/>
        <v>0</v>
      </c>
      <c r="AS99" s="203">
        <f t="shared" si="207"/>
        <v>0</v>
      </c>
      <c r="AT99" s="203">
        <f t="shared" si="208"/>
        <v>0</v>
      </c>
      <c r="AU99" s="203">
        <f t="shared" si="209"/>
        <v>0</v>
      </c>
      <c r="AV99" s="203">
        <f t="shared" si="210"/>
        <v>0</v>
      </c>
      <c r="AW99" s="203">
        <f t="shared" si="211"/>
        <v>0</v>
      </c>
      <c r="AX99" s="203">
        <f t="shared" si="212"/>
        <v>0</v>
      </c>
      <c r="AY99" s="203">
        <f t="shared" si="213"/>
        <v>0</v>
      </c>
      <c r="AZ99" s="203">
        <f t="shared" si="214"/>
        <v>0</v>
      </c>
      <c r="BA99" s="203">
        <f t="shared" si="215"/>
        <v>0</v>
      </c>
      <c r="BB99" s="203">
        <f t="shared" si="216"/>
        <v>0</v>
      </c>
      <c r="BC99" s="203">
        <f t="shared" si="217"/>
        <v>0</v>
      </c>
      <c r="BD99" s="203">
        <f t="shared" si="218"/>
        <v>0</v>
      </c>
      <c r="BE99" s="203">
        <f t="shared" si="219"/>
        <v>0</v>
      </c>
      <c r="BF99" s="203" t="str">
        <f t="shared" ref="BF99" si="361">IF(AQ99&gt;0,($G99*AQ99*$F$14),"0")</f>
        <v>0</v>
      </c>
      <c r="BG99" s="203" t="str">
        <f t="shared" ref="BG99" si="362">IF(AR99&gt;0,($G99*AR99*$F$15),"0")</f>
        <v>0</v>
      </c>
      <c r="BH99" s="203" t="str">
        <f t="shared" ref="BH99" si="363">IF(AS99&gt;0,($G99*AS99*$F$16),"0")</f>
        <v>0</v>
      </c>
      <c r="BI99" s="203" t="str">
        <f t="shared" ref="BI99" si="364">IF(AT99&gt;0,($G99*AT99*$F$17),"0")</f>
        <v>0</v>
      </c>
      <c r="BJ99" s="203" t="str">
        <f t="shared" ref="BJ99" si="365">IF(AU99&gt;0,($G99*AU99*$F$18),"0")</f>
        <v>0</v>
      </c>
      <c r="BK99" s="203" t="str">
        <f t="shared" ref="BK99" si="366">IF(AV99&gt;0,($G99*AV99*$F$19),"0")</f>
        <v>0</v>
      </c>
      <c r="BL99" s="203" t="str">
        <f t="shared" ref="BL99" si="367">IF(AW99&gt;0,($G99*AW99*$F$20),"0")</f>
        <v>0</v>
      </c>
      <c r="BM99" s="203" t="str">
        <f t="shared" ref="BM99" si="368">IF(AX99&gt;0,($G99*AX99*$F$21),"0")</f>
        <v>0</v>
      </c>
      <c r="BN99" s="203" t="str">
        <f t="shared" ref="BN99" si="369">IF(AY99&gt;0,($G99*AY99*$F$22),"0")</f>
        <v>0</v>
      </c>
      <c r="BO99" s="203" t="str">
        <f t="shared" ref="BO99" si="370">IF(AZ99&gt;0,($G99*AZ99*$F$23),"0")</f>
        <v>0</v>
      </c>
      <c r="BP99" s="203" t="str">
        <f t="shared" ref="BP99" si="371">IF(BA99&gt;0,($G99*BA99*$F$24),"0")</f>
        <v>0</v>
      </c>
      <c r="BQ99" s="203" t="str">
        <f t="shared" ref="BQ99" si="372">IF(BB99&gt;0,($G99*BB99*$F$25),"0")</f>
        <v>0</v>
      </c>
      <c r="BR99" s="203" t="str">
        <f t="shared" ref="BR99" si="373">IF(BC99&gt;0,($G99*BC99*$F$26),"0")</f>
        <v>0</v>
      </c>
      <c r="BS99" s="203" t="str">
        <f t="shared" ref="BS99" si="374">IF(BD99&gt;0,($G99*BD99*$F$27),"0")</f>
        <v>0</v>
      </c>
      <c r="BT99" s="203" t="str">
        <f t="shared" ref="BT99" si="375">IF(BE99&gt;0,($G99*BE99*$F$28),"0")</f>
        <v>0</v>
      </c>
      <c r="BV99" s="177"/>
    </row>
    <row r="100" spans="1:74" s="131" customFormat="1" ht="20.100000000000001" customHeight="1" thickBot="1">
      <c r="A100" s="169"/>
      <c r="B100" s="79" t="s">
        <v>66</v>
      </c>
      <c r="C100" s="116">
        <v>0.82638888888888884</v>
      </c>
      <c r="D100" s="116" t="s">
        <v>248</v>
      </c>
      <c r="E100" s="116" t="s">
        <v>267</v>
      </c>
      <c r="F100" s="124">
        <v>550</v>
      </c>
      <c r="G100" s="124">
        <f>$F100*'Campaign Total'!$F$44</f>
        <v>495</v>
      </c>
      <c r="H100" s="170">
        <f>SUM(AQ100:BE100)</f>
        <v>0</v>
      </c>
      <c r="I100" s="171">
        <f>SUM(BF100:BT100)</f>
        <v>0</v>
      </c>
      <c r="J100" s="197"/>
      <c r="K100" s="173"/>
      <c r="L100" s="173"/>
      <c r="M100" s="173"/>
      <c r="N100" s="173"/>
      <c r="O100" s="176"/>
      <c r="P100" s="176"/>
      <c r="Q100" s="173"/>
      <c r="R100" s="173"/>
      <c r="S100" s="173"/>
      <c r="T100" s="173"/>
      <c r="U100" s="173"/>
      <c r="V100" s="176"/>
      <c r="W100" s="176"/>
      <c r="X100" s="173"/>
      <c r="Y100" s="173"/>
      <c r="Z100" s="173"/>
      <c r="AA100" s="173"/>
      <c r="AB100" s="173"/>
      <c r="AC100" s="176"/>
      <c r="AD100" s="176"/>
      <c r="AE100" s="173"/>
      <c r="AF100" s="173"/>
      <c r="AG100" s="173"/>
      <c r="AH100" s="173"/>
      <c r="AI100" s="173"/>
      <c r="AJ100" s="176"/>
      <c r="AK100" s="176"/>
      <c r="AL100" s="173"/>
      <c r="AM100" s="173"/>
      <c r="AN100" s="173"/>
      <c r="AO100" s="173"/>
      <c r="AP100" s="202"/>
      <c r="AQ100" s="203">
        <f t="shared" si="205"/>
        <v>0</v>
      </c>
      <c r="AR100" s="203">
        <f t="shared" si="206"/>
        <v>0</v>
      </c>
      <c r="AS100" s="203">
        <f t="shared" si="207"/>
        <v>0</v>
      </c>
      <c r="AT100" s="203">
        <f t="shared" si="208"/>
        <v>0</v>
      </c>
      <c r="AU100" s="203">
        <f t="shared" si="209"/>
        <v>0</v>
      </c>
      <c r="AV100" s="203">
        <f t="shared" si="210"/>
        <v>0</v>
      </c>
      <c r="AW100" s="203">
        <f t="shared" si="211"/>
        <v>0</v>
      </c>
      <c r="AX100" s="203">
        <f t="shared" si="212"/>
        <v>0</v>
      </c>
      <c r="AY100" s="203">
        <f t="shared" si="213"/>
        <v>0</v>
      </c>
      <c r="AZ100" s="203">
        <f t="shared" si="214"/>
        <v>0</v>
      </c>
      <c r="BA100" s="203">
        <f t="shared" si="215"/>
        <v>0</v>
      </c>
      <c r="BB100" s="203">
        <f t="shared" si="216"/>
        <v>0</v>
      </c>
      <c r="BC100" s="203">
        <f t="shared" si="217"/>
        <v>0</v>
      </c>
      <c r="BD100" s="203">
        <f t="shared" si="218"/>
        <v>0</v>
      </c>
      <c r="BE100" s="203">
        <f t="shared" si="219"/>
        <v>0</v>
      </c>
      <c r="BF100" s="203" t="str">
        <f t="shared" si="250"/>
        <v>0</v>
      </c>
      <c r="BG100" s="203" t="str">
        <f t="shared" si="251"/>
        <v>0</v>
      </c>
      <c r="BH100" s="203" t="str">
        <f t="shared" si="252"/>
        <v>0</v>
      </c>
      <c r="BI100" s="203" t="str">
        <f t="shared" si="253"/>
        <v>0</v>
      </c>
      <c r="BJ100" s="203" t="str">
        <f t="shared" si="254"/>
        <v>0</v>
      </c>
      <c r="BK100" s="203" t="str">
        <f t="shared" si="255"/>
        <v>0</v>
      </c>
      <c r="BL100" s="203" t="str">
        <f t="shared" si="256"/>
        <v>0</v>
      </c>
      <c r="BM100" s="203" t="str">
        <f t="shared" si="257"/>
        <v>0</v>
      </c>
      <c r="BN100" s="203" t="str">
        <f t="shared" si="258"/>
        <v>0</v>
      </c>
      <c r="BO100" s="203" t="str">
        <f t="shared" si="259"/>
        <v>0</v>
      </c>
      <c r="BP100" s="203" t="str">
        <f t="shared" si="260"/>
        <v>0</v>
      </c>
      <c r="BQ100" s="203" t="str">
        <f t="shared" si="261"/>
        <v>0</v>
      </c>
      <c r="BR100" s="203" t="str">
        <f t="shared" si="262"/>
        <v>0</v>
      </c>
      <c r="BS100" s="203" t="str">
        <f t="shared" si="263"/>
        <v>0</v>
      </c>
      <c r="BT100" s="203" t="str">
        <f t="shared" si="264"/>
        <v>0</v>
      </c>
      <c r="BV100" s="177"/>
    </row>
    <row r="101" spans="1:74" s="131" customFormat="1" ht="20.100000000000001" customHeight="1" thickBot="1">
      <c r="A101" s="169"/>
      <c r="B101" s="109" t="s">
        <v>65</v>
      </c>
      <c r="C101" s="129">
        <v>0.82986111111111116</v>
      </c>
      <c r="D101" s="129" t="s">
        <v>89</v>
      </c>
      <c r="E101" s="129" t="s">
        <v>470</v>
      </c>
      <c r="F101" s="83"/>
      <c r="G101" s="83"/>
      <c r="H101" s="170"/>
      <c r="I101" s="171"/>
      <c r="J101" s="197"/>
      <c r="K101" s="173"/>
      <c r="L101" s="173"/>
      <c r="M101" s="173"/>
      <c r="N101" s="173"/>
      <c r="O101" s="172"/>
      <c r="P101" s="172"/>
      <c r="Q101" s="173"/>
      <c r="R101" s="173"/>
      <c r="S101" s="173"/>
      <c r="T101" s="173"/>
      <c r="U101" s="173"/>
      <c r="V101" s="172"/>
      <c r="W101" s="172"/>
      <c r="X101" s="173"/>
      <c r="Y101" s="173"/>
      <c r="Z101" s="173"/>
      <c r="AA101" s="173"/>
      <c r="AB101" s="173"/>
      <c r="AC101" s="172"/>
      <c r="AD101" s="172"/>
      <c r="AE101" s="173"/>
      <c r="AF101" s="173"/>
      <c r="AG101" s="173"/>
      <c r="AH101" s="173"/>
      <c r="AI101" s="173"/>
      <c r="AJ101" s="172"/>
      <c r="AK101" s="172"/>
      <c r="AL101" s="173"/>
      <c r="AM101" s="173"/>
      <c r="AN101" s="173"/>
      <c r="AO101" s="173"/>
      <c r="AP101" s="202"/>
      <c r="AQ101" s="203">
        <f t="shared" ref="AQ101:AQ126" si="376">COUNTIF($K101:$AO101,"a")</f>
        <v>0</v>
      </c>
      <c r="AR101" s="203">
        <f t="shared" ref="AR101:AR126" si="377">COUNTIF($K101:$AO101,"b")</f>
        <v>0</v>
      </c>
      <c r="AS101" s="203">
        <f t="shared" ref="AS101:AS126" si="378">COUNTIF($K101:$AO101,"c")</f>
        <v>0</v>
      </c>
      <c r="AT101" s="203">
        <f t="shared" ref="AT101:AT126" si="379">COUNTIF($K101:$AO101,"d")</f>
        <v>0</v>
      </c>
      <c r="AU101" s="203">
        <f t="shared" ref="AU101:AU126" si="380">COUNTIF($K101:$AO101,"e")</f>
        <v>0</v>
      </c>
      <c r="AV101" s="203">
        <f t="shared" ref="AV101:AV126" si="381">COUNTIF($K101:$AO101,"f")</f>
        <v>0</v>
      </c>
      <c r="AW101" s="203">
        <f t="shared" ref="AW101:AW126" si="382">COUNTIF($K101:$AO101,"g")</f>
        <v>0</v>
      </c>
      <c r="AX101" s="203">
        <f t="shared" ref="AX101:AX126" si="383">COUNTIF($K101:$AO101,"h")</f>
        <v>0</v>
      </c>
      <c r="AY101" s="203">
        <f t="shared" ref="AY101:AY126" si="384">COUNTIF($K101:$AO101,"i")</f>
        <v>0</v>
      </c>
      <c r="AZ101" s="203">
        <f t="shared" ref="AZ101:AZ126" si="385">COUNTIF($K101:$AO101,"j")</f>
        <v>0</v>
      </c>
      <c r="BA101" s="203">
        <f t="shared" ref="BA101:BA126" si="386">COUNTIF($K101:$AO101,"k")</f>
        <v>0</v>
      </c>
      <c r="BB101" s="203">
        <f t="shared" ref="BB101:BB126" si="387">COUNTIF($K101:$AO101,"l")</f>
        <v>0</v>
      </c>
      <c r="BC101" s="203">
        <f t="shared" ref="BC101:BC126" si="388">COUNTIF($K101:$AO101,"m")</f>
        <v>0</v>
      </c>
      <c r="BD101" s="203">
        <f t="shared" ref="BD101:BD126" si="389">COUNTIF($K101:$AO101,"n")</f>
        <v>0</v>
      </c>
      <c r="BE101" s="203">
        <f t="shared" ref="BE101:BE126" si="390">COUNTIF($K101:$AO101,"o")</f>
        <v>0</v>
      </c>
      <c r="BF101" s="203" t="str">
        <f t="shared" si="250"/>
        <v>0</v>
      </c>
      <c r="BG101" s="203" t="str">
        <f t="shared" si="251"/>
        <v>0</v>
      </c>
      <c r="BH101" s="203" t="str">
        <f t="shared" si="252"/>
        <v>0</v>
      </c>
      <c r="BI101" s="203" t="str">
        <f t="shared" si="253"/>
        <v>0</v>
      </c>
      <c r="BJ101" s="203" t="str">
        <f t="shared" si="254"/>
        <v>0</v>
      </c>
      <c r="BK101" s="203" t="str">
        <f t="shared" si="255"/>
        <v>0</v>
      </c>
      <c r="BL101" s="203" t="str">
        <f t="shared" si="256"/>
        <v>0</v>
      </c>
      <c r="BM101" s="203" t="str">
        <f t="shared" si="257"/>
        <v>0</v>
      </c>
      <c r="BN101" s="203" t="str">
        <f t="shared" si="258"/>
        <v>0</v>
      </c>
      <c r="BO101" s="203" t="str">
        <f t="shared" si="259"/>
        <v>0</v>
      </c>
      <c r="BP101" s="203" t="str">
        <f t="shared" si="260"/>
        <v>0</v>
      </c>
      <c r="BQ101" s="203" t="str">
        <f t="shared" si="261"/>
        <v>0</v>
      </c>
      <c r="BR101" s="203" t="str">
        <f t="shared" si="262"/>
        <v>0</v>
      </c>
      <c r="BS101" s="203" t="str">
        <f t="shared" si="263"/>
        <v>0</v>
      </c>
      <c r="BT101" s="203" t="str">
        <f t="shared" si="264"/>
        <v>0</v>
      </c>
      <c r="BV101" s="177"/>
    </row>
    <row r="102" spans="1:74" s="131" customFormat="1" ht="19.5" customHeight="1" thickBot="1">
      <c r="A102" s="169"/>
      <c r="B102" s="79" t="s">
        <v>66</v>
      </c>
      <c r="C102" s="116">
        <v>0.84375</v>
      </c>
      <c r="D102" s="116" t="s">
        <v>313</v>
      </c>
      <c r="E102" s="116" t="s">
        <v>268</v>
      </c>
      <c r="F102" s="124">
        <v>550</v>
      </c>
      <c r="G102" s="124">
        <f>$F102*'Campaign Total'!$F$44</f>
        <v>495</v>
      </c>
      <c r="H102" s="170">
        <f t="shared" ref="H102" si="391">SUM(AQ102:BE102)</f>
        <v>0</v>
      </c>
      <c r="I102" s="171">
        <f t="shared" ref="I102" si="392">SUM(BF102:BT102)</f>
        <v>0</v>
      </c>
      <c r="J102" s="197"/>
      <c r="K102" s="173"/>
      <c r="L102" s="173"/>
      <c r="M102" s="173"/>
      <c r="N102" s="173"/>
      <c r="O102" s="176"/>
      <c r="P102" s="176"/>
      <c r="Q102" s="173"/>
      <c r="R102" s="173"/>
      <c r="S102" s="173"/>
      <c r="T102" s="173"/>
      <c r="U102" s="173"/>
      <c r="V102" s="176"/>
      <c r="W102" s="176"/>
      <c r="X102" s="173"/>
      <c r="Y102" s="173"/>
      <c r="Z102" s="173"/>
      <c r="AA102" s="173"/>
      <c r="AB102" s="173"/>
      <c r="AC102" s="176"/>
      <c r="AD102" s="176"/>
      <c r="AE102" s="173"/>
      <c r="AF102" s="173"/>
      <c r="AG102" s="173"/>
      <c r="AH102" s="173"/>
      <c r="AI102" s="173"/>
      <c r="AJ102" s="176"/>
      <c r="AK102" s="176"/>
      <c r="AL102" s="173"/>
      <c r="AM102" s="173"/>
      <c r="AN102" s="173"/>
      <c r="AO102" s="173"/>
      <c r="AP102" s="202"/>
      <c r="AQ102" s="203">
        <f t="shared" si="376"/>
        <v>0</v>
      </c>
      <c r="AR102" s="203">
        <f t="shared" si="377"/>
        <v>0</v>
      </c>
      <c r="AS102" s="203">
        <f t="shared" si="378"/>
        <v>0</v>
      </c>
      <c r="AT102" s="203">
        <f t="shared" si="379"/>
        <v>0</v>
      </c>
      <c r="AU102" s="203">
        <f t="shared" si="380"/>
        <v>0</v>
      </c>
      <c r="AV102" s="203">
        <f t="shared" si="381"/>
        <v>0</v>
      </c>
      <c r="AW102" s="203">
        <f t="shared" si="382"/>
        <v>0</v>
      </c>
      <c r="AX102" s="203">
        <f t="shared" si="383"/>
        <v>0</v>
      </c>
      <c r="AY102" s="203">
        <f t="shared" si="384"/>
        <v>0</v>
      </c>
      <c r="AZ102" s="203">
        <f t="shared" si="385"/>
        <v>0</v>
      </c>
      <c r="BA102" s="203">
        <f t="shared" si="386"/>
        <v>0</v>
      </c>
      <c r="BB102" s="203">
        <f t="shared" si="387"/>
        <v>0</v>
      </c>
      <c r="BC102" s="203">
        <f t="shared" si="388"/>
        <v>0</v>
      </c>
      <c r="BD102" s="203">
        <f t="shared" si="389"/>
        <v>0</v>
      </c>
      <c r="BE102" s="203">
        <f t="shared" si="390"/>
        <v>0</v>
      </c>
      <c r="BF102" s="203" t="str">
        <f t="shared" si="250"/>
        <v>0</v>
      </c>
      <c r="BG102" s="203" t="str">
        <f t="shared" si="251"/>
        <v>0</v>
      </c>
      <c r="BH102" s="203" t="str">
        <f t="shared" si="252"/>
        <v>0</v>
      </c>
      <c r="BI102" s="203" t="str">
        <f t="shared" si="253"/>
        <v>0</v>
      </c>
      <c r="BJ102" s="203" t="str">
        <f t="shared" si="254"/>
        <v>0</v>
      </c>
      <c r="BK102" s="203" t="str">
        <f t="shared" si="255"/>
        <v>0</v>
      </c>
      <c r="BL102" s="203" t="str">
        <f t="shared" si="256"/>
        <v>0</v>
      </c>
      <c r="BM102" s="203" t="str">
        <f t="shared" si="257"/>
        <v>0</v>
      </c>
      <c r="BN102" s="203" t="str">
        <f t="shared" si="258"/>
        <v>0</v>
      </c>
      <c r="BO102" s="203" t="str">
        <f t="shared" si="259"/>
        <v>0</v>
      </c>
      <c r="BP102" s="203" t="str">
        <f t="shared" si="260"/>
        <v>0</v>
      </c>
      <c r="BQ102" s="203" t="str">
        <f t="shared" si="261"/>
        <v>0</v>
      </c>
      <c r="BR102" s="203" t="str">
        <f t="shared" si="262"/>
        <v>0</v>
      </c>
      <c r="BS102" s="203" t="str">
        <f t="shared" si="263"/>
        <v>0</v>
      </c>
      <c r="BT102" s="203" t="str">
        <f t="shared" si="264"/>
        <v>0</v>
      </c>
      <c r="BV102" s="177"/>
    </row>
    <row r="103" spans="1:74" s="131" customFormat="1" ht="19.5" customHeight="1" thickBot="1">
      <c r="A103" s="169"/>
      <c r="B103" s="109" t="s">
        <v>65</v>
      </c>
      <c r="C103" s="129">
        <v>0.84722222222222221</v>
      </c>
      <c r="D103" s="129" t="s">
        <v>89</v>
      </c>
      <c r="E103" s="129" t="s">
        <v>470</v>
      </c>
      <c r="F103" s="83"/>
      <c r="G103" s="83"/>
      <c r="H103" s="170"/>
      <c r="I103" s="171"/>
      <c r="J103" s="197"/>
      <c r="K103" s="173"/>
      <c r="L103" s="173"/>
      <c r="M103" s="173"/>
      <c r="N103" s="173"/>
      <c r="O103" s="172"/>
      <c r="P103" s="172"/>
      <c r="Q103" s="173"/>
      <c r="R103" s="173"/>
      <c r="S103" s="173"/>
      <c r="T103" s="173"/>
      <c r="U103" s="173"/>
      <c r="V103" s="172"/>
      <c r="W103" s="172"/>
      <c r="X103" s="173"/>
      <c r="Y103" s="173"/>
      <c r="Z103" s="173"/>
      <c r="AA103" s="173"/>
      <c r="AB103" s="173"/>
      <c r="AC103" s="172"/>
      <c r="AD103" s="172"/>
      <c r="AE103" s="173"/>
      <c r="AF103" s="173"/>
      <c r="AG103" s="173"/>
      <c r="AH103" s="173"/>
      <c r="AI103" s="173"/>
      <c r="AJ103" s="172"/>
      <c r="AK103" s="172"/>
      <c r="AL103" s="173"/>
      <c r="AM103" s="173"/>
      <c r="AN103" s="173"/>
      <c r="AO103" s="173"/>
      <c r="AP103" s="202"/>
      <c r="AQ103" s="203">
        <f t="shared" si="376"/>
        <v>0</v>
      </c>
      <c r="AR103" s="203">
        <f t="shared" si="377"/>
        <v>0</v>
      </c>
      <c r="AS103" s="203">
        <f t="shared" si="378"/>
        <v>0</v>
      </c>
      <c r="AT103" s="203">
        <f t="shared" si="379"/>
        <v>0</v>
      </c>
      <c r="AU103" s="203">
        <f t="shared" si="380"/>
        <v>0</v>
      </c>
      <c r="AV103" s="203">
        <f t="shared" si="381"/>
        <v>0</v>
      </c>
      <c r="AW103" s="203">
        <f t="shared" si="382"/>
        <v>0</v>
      </c>
      <c r="AX103" s="203">
        <f t="shared" si="383"/>
        <v>0</v>
      </c>
      <c r="AY103" s="203">
        <f t="shared" si="384"/>
        <v>0</v>
      </c>
      <c r="AZ103" s="203">
        <f t="shared" si="385"/>
        <v>0</v>
      </c>
      <c r="BA103" s="203">
        <f t="shared" si="386"/>
        <v>0</v>
      </c>
      <c r="BB103" s="203">
        <f t="shared" si="387"/>
        <v>0</v>
      </c>
      <c r="BC103" s="203">
        <f t="shared" si="388"/>
        <v>0</v>
      </c>
      <c r="BD103" s="203">
        <f t="shared" si="389"/>
        <v>0</v>
      </c>
      <c r="BE103" s="203">
        <f t="shared" si="390"/>
        <v>0</v>
      </c>
      <c r="BF103" s="203" t="str">
        <f t="shared" ref="BF103" si="393">IF(AQ103&gt;0,($G103*AQ103*$F$14),"0")</f>
        <v>0</v>
      </c>
      <c r="BG103" s="203" t="str">
        <f t="shared" ref="BG103" si="394">IF(AR103&gt;0,($G103*AR103*$F$15),"0")</f>
        <v>0</v>
      </c>
      <c r="BH103" s="203" t="str">
        <f t="shared" ref="BH103" si="395">IF(AS103&gt;0,($G103*AS103*$F$16),"0")</f>
        <v>0</v>
      </c>
      <c r="BI103" s="203" t="str">
        <f t="shared" ref="BI103" si="396">IF(AT103&gt;0,($G103*AT103*$F$17),"0")</f>
        <v>0</v>
      </c>
      <c r="BJ103" s="203" t="str">
        <f t="shared" ref="BJ103" si="397">IF(AU103&gt;0,($G103*AU103*$F$18),"0")</f>
        <v>0</v>
      </c>
      <c r="BK103" s="203" t="str">
        <f t="shared" ref="BK103" si="398">IF(AV103&gt;0,($G103*AV103*$F$19),"0")</f>
        <v>0</v>
      </c>
      <c r="BL103" s="203" t="str">
        <f t="shared" ref="BL103" si="399">IF(AW103&gt;0,($G103*AW103*$F$20),"0")</f>
        <v>0</v>
      </c>
      <c r="BM103" s="203" t="str">
        <f t="shared" ref="BM103" si="400">IF(AX103&gt;0,($G103*AX103*$F$21),"0")</f>
        <v>0</v>
      </c>
      <c r="BN103" s="203" t="str">
        <f t="shared" ref="BN103" si="401">IF(AY103&gt;0,($G103*AY103*$F$22),"0")</f>
        <v>0</v>
      </c>
      <c r="BO103" s="203" t="str">
        <f t="shared" ref="BO103" si="402">IF(AZ103&gt;0,($G103*AZ103*$F$23),"0")</f>
        <v>0</v>
      </c>
      <c r="BP103" s="203" t="str">
        <f t="shared" ref="BP103" si="403">IF(BA103&gt;0,($G103*BA103*$F$24),"0")</f>
        <v>0</v>
      </c>
      <c r="BQ103" s="203" t="str">
        <f t="shared" ref="BQ103" si="404">IF(BB103&gt;0,($G103*BB103*$F$25),"0")</f>
        <v>0</v>
      </c>
      <c r="BR103" s="203" t="str">
        <f t="shared" ref="BR103" si="405">IF(BC103&gt;0,($G103*BC103*$F$26),"0")</f>
        <v>0</v>
      </c>
      <c r="BS103" s="203" t="str">
        <f t="shared" ref="BS103" si="406">IF(BD103&gt;0,($G103*BD103*$F$27),"0")</f>
        <v>0</v>
      </c>
      <c r="BT103" s="203" t="str">
        <f t="shared" ref="BT103" si="407">IF(BE103&gt;0,($G103*BE103*$F$28),"0")</f>
        <v>0</v>
      </c>
      <c r="BV103" s="177"/>
    </row>
    <row r="104" spans="1:74" s="131" customFormat="1" ht="20.100000000000001" customHeight="1" thickBot="1">
      <c r="A104" s="169"/>
      <c r="B104" s="109" t="s">
        <v>65</v>
      </c>
      <c r="C104" s="129">
        <v>0.85416666666666663</v>
      </c>
      <c r="D104" s="240" t="s">
        <v>469</v>
      </c>
      <c r="E104" s="241"/>
      <c r="F104" s="83"/>
      <c r="G104" s="83"/>
      <c r="H104" s="170"/>
      <c r="I104" s="171"/>
      <c r="J104" s="197"/>
      <c r="K104" s="173"/>
      <c r="L104" s="173"/>
      <c r="M104" s="173"/>
      <c r="N104" s="173"/>
      <c r="O104" s="172"/>
      <c r="P104" s="172"/>
      <c r="Q104" s="173"/>
      <c r="R104" s="173"/>
      <c r="S104" s="173"/>
      <c r="T104" s="173"/>
      <c r="U104" s="173"/>
      <c r="V104" s="172"/>
      <c r="W104" s="172"/>
      <c r="X104" s="173"/>
      <c r="Y104" s="173"/>
      <c r="Z104" s="173"/>
      <c r="AA104" s="173"/>
      <c r="AB104" s="173"/>
      <c r="AC104" s="172"/>
      <c r="AD104" s="172"/>
      <c r="AE104" s="173"/>
      <c r="AF104" s="173"/>
      <c r="AG104" s="173"/>
      <c r="AH104" s="173"/>
      <c r="AI104" s="173"/>
      <c r="AJ104" s="172"/>
      <c r="AK104" s="172"/>
      <c r="AL104" s="173"/>
      <c r="AM104" s="173"/>
      <c r="AN104" s="173"/>
      <c r="AO104" s="173"/>
      <c r="AP104" s="202"/>
      <c r="AQ104" s="203">
        <f t="shared" si="376"/>
        <v>0</v>
      </c>
      <c r="AR104" s="203">
        <f t="shared" si="377"/>
        <v>0</v>
      </c>
      <c r="AS104" s="203">
        <f t="shared" si="378"/>
        <v>0</v>
      </c>
      <c r="AT104" s="203">
        <f t="shared" si="379"/>
        <v>0</v>
      </c>
      <c r="AU104" s="203">
        <f t="shared" si="380"/>
        <v>0</v>
      </c>
      <c r="AV104" s="203">
        <f t="shared" si="381"/>
        <v>0</v>
      </c>
      <c r="AW104" s="203">
        <f t="shared" si="382"/>
        <v>0</v>
      </c>
      <c r="AX104" s="203">
        <f t="shared" si="383"/>
        <v>0</v>
      </c>
      <c r="AY104" s="203">
        <f t="shared" si="384"/>
        <v>0</v>
      </c>
      <c r="AZ104" s="203">
        <f t="shared" si="385"/>
        <v>0</v>
      </c>
      <c r="BA104" s="203">
        <f t="shared" si="386"/>
        <v>0</v>
      </c>
      <c r="BB104" s="203">
        <f t="shared" si="387"/>
        <v>0</v>
      </c>
      <c r="BC104" s="203">
        <f t="shared" si="388"/>
        <v>0</v>
      </c>
      <c r="BD104" s="203">
        <f t="shared" si="389"/>
        <v>0</v>
      </c>
      <c r="BE104" s="203">
        <f t="shared" si="390"/>
        <v>0</v>
      </c>
      <c r="BF104" s="203" t="str">
        <f t="shared" si="250"/>
        <v>0</v>
      </c>
      <c r="BG104" s="203" t="str">
        <f t="shared" si="251"/>
        <v>0</v>
      </c>
      <c r="BH104" s="203" t="str">
        <f t="shared" si="252"/>
        <v>0</v>
      </c>
      <c r="BI104" s="203" t="str">
        <f t="shared" si="253"/>
        <v>0</v>
      </c>
      <c r="BJ104" s="203" t="str">
        <f t="shared" si="254"/>
        <v>0</v>
      </c>
      <c r="BK104" s="203" t="str">
        <f t="shared" si="255"/>
        <v>0</v>
      </c>
      <c r="BL104" s="203" t="str">
        <f t="shared" si="256"/>
        <v>0</v>
      </c>
      <c r="BM104" s="203" t="str">
        <f t="shared" si="257"/>
        <v>0</v>
      </c>
      <c r="BN104" s="203" t="str">
        <f t="shared" si="258"/>
        <v>0</v>
      </c>
      <c r="BO104" s="203" t="str">
        <f t="shared" si="259"/>
        <v>0</v>
      </c>
      <c r="BP104" s="203" t="str">
        <f t="shared" si="260"/>
        <v>0</v>
      </c>
      <c r="BQ104" s="203" t="str">
        <f t="shared" si="261"/>
        <v>0</v>
      </c>
      <c r="BR104" s="203" t="str">
        <f t="shared" si="262"/>
        <v>0</v>
      </c>
      <c r="BS104" s="203" t="str">
        <f t="shared" si="263"/>
        <v>0</v>
      </c>
      <c r="BT104" s="203" t="str">
        <f t="shared" si="264"/>
        <v>0</v>
      </c>
      <c r="BV104" s="177"/>
    </row>
    <row r="105" spans="1:74" s="131" customFormat="1" ht="19.5" customHeight="1" thickBot="1">
      <c r="A105" s="169"/>
      <c r="B105" s="79" t="s">
        <v>66</v>
      </c>
      <c r="C105" s="116">
        <v>0.86805555555555547</v>
      </c>
      <c r="D105" s="116" t="s">
        <v>249</v>
      </c>
      <c r="E105" s="125" t="s">
        <v>269</v>
      </c>
      <c r="F105" s="124">
        <v>580</v>
      </c>
      <c r="G105" s="124">
        <f>$F105*'Campaign Total'!$F$44</f>
        <v>522</v>
      </c>
      <c r="H105" s="170">
        <f>SUM(AQ105:BE105)</f>
        <v>0</v>
      </c>
      <c r="I105" s="171">
        <f>SUM(BF105:BT105)</f>
        <v>0</v>
      </c>
      <c r="J105" s="197"/>
      <c r="K105" s="173"/>
      <c r="L105" s="173"/>
      <c r="M105" s="173"/>
      <c r="N105" s="173"/>
      <c r="O105" s="176"/>
      <c r="P105" s="176"/>
      <c r="Q105" s="173"/>
      <c r="R105" s="173"/>
      <c r="S105" s="173"/>
      <c r="T105" s="173"/>
      <c r="U105" s="173"/>
      <c r="V105" s="176"/>
      <c r="W105" s="176"/>
      <c r="X105" s="173"/>
      <c r="Y105" s="173"/>
      <c r="Z105" s="173"/>
      <c r="AA105" s="173"/>
      <c r="AB105" s="173"/>
      <c r="AC105" s="176"/>
      <c r="AD105" s="176"/>
      <c r="AE105" s="173"/>
      <c r="AF105" s="173"/>
      <c r="AG105" s="173"/>
      <c r="AH105" s="173"/>
      <c r="AI105" s="173"/>
      <c r="AJ105" s="176"/>
      <c r="AK105" s="176"/>
      <c r="AL105" s="173"/>
      <c r="AM105" s="173"/>
      <c r="AN105" s="173"/>
      <c r="AO105" s="173"/>
      <c r="AP105" s="202"/>
      <c r="AQ105" s="203">
        <f t="shared" si="376"/>
        <v>0</v>
      </c>
      <c r="AR105" s="203">
        <f t="shared" si="377"/>
        <v>0</v>
      </c>
      <c r="AS105" s="203">
        <f t="shared" si="378"/>
        <v>0</v>
      </c>
      <c r="AT105" s="203">
        <f t="shared" si="379"/>
        <v>0</v>
      </c>
      <c r="AU105" s="203">
        <f t="shared" si="380"/>
        <v>0</v>
      </c>
      <c r="AV105" s="203">
        <f t="shared" si="381"/>
        <v>0</v>
      </c>
      <c r="AW105" s="203">
        <f t="shared" si="382"/>
        <v>0</v>
      </c>
      <c r="AX105" s="203">
        <f t="shared" si="383"/>
        <v>0</v>
      </c>
      <c r="AY105" s="203">
        <f t="shared" si="384"/>
        <v>0</v>
      </c>
      <c r="AZ105" s="203">
        <f t="shared" si="385"/>
        <v>0</v>
      </c>
      <c r="BA105" s="203">
        <f t="shared" si="386"/>
        <v>0</v>
      </c>
      <c r="BB105" s="203">
        <f t="shared" si="387"/>
        <v>0</v>
      </c>
      <c r="BC105" s="203">
        <f t="shared" si="388"/>
        <v>0</v>
      </c>
      <c r="BD105" s="203">
        <f t="shared" si="389"/>
        <v>0</v>
      </c>
      <c r="BE105" s="203">
        <f t="shared" si="390"/>
        <v>0</v>
      </c>
      <c r="BF105" s="203" t="str">
        <f t="shared" si="250"/>
        <v>0</v>
      </c>
      <c r="BG105" s="203" t="str">
        <f t="shared" si="251"/>
        <v>0</v>
      </c>
      <c r="BH105" s="203" t="str">
        <f t="shared" si="252"/>
        <v>0</v>
      </c>
      <c r="BI105" s="203" t="str">
        <f t="shared" si="253"/>
        <v>0</v>
      </c>
      <c r="BJ105" s="203" t="str">
        <f t="shared" si="254"/>
        <v>0</v>
      </c>
      <c r="BK105" s="203" t="str">
        <f t="shared" si="255"/>
        <v>0</v>
      </c>
      <c r="BL105" s="203" t="str">
        <f t="shared" si="256"/>
        <v>0</v>
      </c>
      <c r="BM105" s="203" t="str">
        <f t="shared" si="257"/>
        <v>0</v>
      </c>
      <c r="BN105" s="203" t="str">
        <f t="shared" si="258"/>
        <v>0</v>
      </c>
      <c r="BO105" s="203" t="str">
        <f t="shared" si="259"/>
        <v>0</v>
      </c>
      <c r="BP105" s="203" t="str">
        <f t="shared" si="260"/>
        <v>0</v>
      </c>
      <c r="BQ105" s="203" t="str">
        <f t="shared" si="261"/>
        <v>0</v>
      </c>
      <c r="BR105" s="203" t="str">
        <f t="shared" si="262"/>
        <v>0</v>
      </c>
      <c r="BS105" s="203" t="str">
        <f t="shared" si="263"/>
        <v>0</v>
      </c>
      <c r="BT105" s="203" t="str">
        <f t="shared" si="264"/>
        <v>0</v>
      </c>
      <c r="BV105" s="177"/>
    </row>
    <row r="106" spans="1:74" s="131" customFormat="1" ht="20.100000000000001" customHeight="1" thickBot="1">
      <c r="A106" s="175"/>
      <c r="B106" s="109" t="s">
        <v>65</v>
      </c>
      <c r="C106" s="129">
        <v>0.87152777777777779</v>
      </c>
      <c r="D106" s="240" t="s">
        <v>469</v>
      </c>
      <c r="E106" s="241"/>
      <c r="F106" s="83"/>
      <c r="G106" s="83"/>
      <c r="H106" s="170"/>
      <c r="I106" s="171"/>
      <c r="J106" s="197"/>
      <c r="K106" s="173"/>
      <c r="L106" s="173"/>
      <c r="M106" s="173"/>
      <c r="N106" s="173"/>
      <c r="O106" s="172"/>
      <c r="P106" s="172"/>
      <c r="Q106" s="173"/>
      <c r="R106" s="173"/>
      <c r="S106" s="173"/>
      <c r="T106" s="173"/>
      <c r="U106" s="173"/>
      <c r="V106" s="172"/>
      <c r="W106" s="172"/>
      <c r="X106" s="173"/>
      <c r="Y106" s="173"/>
      <c r="Z106" s="173"/>
      <c r="AA106" s="173"/>
      <c r="AB106" s="173"/>
      <c r="AC106" s="172"/>
      <c r="AD106" s="172"/>
      <c r="AE106" s="173"/>
      <c r="AF106" s="173"/>
      <c r="AG106" s="173"/>
      <c r="AH106" s="173"/>
      <c r="AI106" s="173"/>
      <c r="AJ106" s="172"/>
      <c r="AK106" s="172"/>
      <c r="AL106" s="173"/>
      <c r="AM106" s="173"/>
      <c r="AN106" s="173"/>
      <c r="AO106" s="173"/>
      <c r="AP106" s="202"/>
      <c r="AQ106" s="203">
        <f t="shared" si="376"/>
        <v>0</v>
      </c>
      <c r="AR106" s="203">
        <f t="shared" si="377"/>
        <v>0</v>
      </c>
      <c r="AS106" s="203">
        <f t="shared" si="378"/>
        <v>0</v>
      </c>
      <c r="AT106" s="203">
        <f t="shared" si="379"/>
        <v>0</v>
      </c>
      <c r="AU106" s="203">
        <f t="shared" si="380"/>
        <v>0</v>
      </c>
      <c r="AV106" s="203">
        <f t="shared" si="381"/>
        <v>0</v>
      </c>
      <c r="AW106" s="203">
        <f t="shared" si="382"/>
        <v>0</v>
      </c>
      <c r="AX106" s="203">
        <f t="shared" si="383"/>
        <v>0</v>
      </c>
      <c r="AY106" s="203">
        <f t="shared" si="384"/>
        <v>0</v>
      </c>
      <c r="AZ106" s="203">
        <f t="shared" si="385"/>
        <v>0</v>
      </c>
      <c r="BA106" s="203">
        <f t="shared" si="386"/>
        <v>0</v>
      </c>
      <c r="BB106" s="203">
        <f t="shared" si="387"/>
        <v>0</v>
      </c>
      <c r="BC106" s="203">
        <f t="shared" si="388"/>
        <v>0</v>
      </c>
      <c r="BD106" s="203">
        <f t="shared" si="389"/>
        <v>0</v>
      </c>
      <c r="BE106" s="203">
        <f t="shared" si="390"/>
        <v>0</v>
      </c>
      <c r="BF106" s="203" t="str">
        <f t="shared" si="250"/>
        <v>0</v>
      </c>
      <c r="BG106" s="203" t="str">
        <f t="shared" si="251"/>
        <v>0</v>
      </c>
      <c r="BH106" s="203" t="str">
        <f t="shared" si="252"/>
        <v>0</v>
      </c>
      <c r="BI106" s="203" t="str">
        <f t="shared" si="253"/>
        <v>0</v>
      </c>
      <c r="BJ106" s="203" t="str">
        <f t="shared" si="254"/>
        <v>0</v>
      </c>
      <c r="BK106" s="203" t="str">
        <f t="shared" si="255"/>
        <v>0</v>
      </c>
      <c r="BL106" s="203" t="str">
        <f t="shared" si="256"/>
        <v>0</v>
      </c>
      <c r="BM106" s="203" t="str">
        <f t="shared" si="257"/>
        <v>0</v>
      </c>
      <c r="BN106" s="203" t="str">
        <f t="shared" si="258"/>
        <v>0</v>
      </c>
      <c r="BO106" s="203" t="str">
        <f t="shared" si="259"/>
        <v>0</v>
      </c>
      <c r="BP106" s="203" t="str">
        <f t="shared" si="260"/>
        <v>0</v>
      </c>
      <c r="BQ106" s="203" t="str">
        <f t="shared" si="261"/>
        <v>0</v>
      </c>
      <c r="BR106" s="203" t="str">
        <f t="shared" si="262"/>
        <v>0</v>
      </c>
      <c r="BS106" s="203" t="str">
        <f t="shared" si="263"/>
        <v>0</v>
      </c>
      <c r="BT106" s="203" t="str">
        <f t="shared" si="264"/>
        <v>0</v>
      </c>
      <c r="BV106" s="177"/>
    </row>
    <row r="107" spans="1:74" s="131" customFormat="1" ht="18" customHeight="1" thickBot="1">
      <c r="A107" s="169"/>
      <c r="B107" s="79" t="s">
        <v>66</v>
      </c>
      <c r="C107" s="116">
        <v>0.88541666666666663</v>
      </c>
      <c r="D107" s="116" t="s">
        <v>250</v>
      </c>
      <c r="E107" s="116" t="s">
        <v>270</v>
      </c>
      <c r="F107" s="124">
        <v>580</v>
      </c>
      <c r="G107" s="124">
        <f>$F107*'Campaign Total'!$F$44</f>
        <v>522</v>
      </c>
      <c r="H107" s="170">
        <f>SUM(AQ107:BE107)</f>
        <v>0</v>
      </c>
      <c r="I107" s="171">
        <f>SUM(BF107:BT107)</f>
        <v>0</v>
      </c>
      <c r="J107" s="197"/>
      <c r="K107" s="173"/>
      <c r="L107" s="173"/>
      <c r="M107" s="173"/>
      <c r="N107" s="173"/>
      <c r="O107" s="176"/>
      <c r="P107" s="176"/>
      <c r="Q107" s="173"/>
      <c r="R107" s="173"/>
      <c r="S107" s="173"/>
      <c r="T107" s="173"/>
      <c r="U107" s="173"/>
      <c r="V107" s="176"/>
      <c r="W107" s="176"/>
      <c r="X107" s="173"/>
      <c r="Y107" s="173"/>
      <c r="Z107" s="173"/>
      <c r="AA107" s="173"/>
      <c r="AB107" s="173"/>
      <c r="AC107" s="176"/>
      <c r="AD107" s="176"/>
      <c r="AE107" s="173"/>
      <c r="AF107" s="173"/>
      <c r="AG107" s="173"/>
      <c r="AH107" s="173"/>
      <c r="AI107" s="173"/>
      <c r="AJ107" s="176"/>
      <c r="AK107" s="176"/>
      <c r="AL107" s="173"/>
      <c r="AM107" s="173"/>
      <c r="AN107" s="173"/>
      <c r="AO107" s="173"/>
      <c r="AP107" s="202"/>
      <c r="AQ107" s="203">
        <f t="shared" si="376"/>
        <v>0</v>
      </c>
      <c r="AR107" s="203">
        <f t="shared" si="377"/>
        <v>0</v>
      </c>
      <c r="AS107" s="203">
        <f t="shared" si="378"/>
        <v>0</v>
      </c>
      <c r="AT107" s="203">
        <f t="shared" si="379"/>
        <v>0</v>
      </c>
      <c r="AU107" s="203">
        <f t="shared" si="380"/>
        <v>0</v>
      </c>
      <c r="AV107" s="203">
        <f t="shared" si="381"/>
        <v>0</v>
      </c>
      <c r="AW107" s="203">
        <f t="shared" si="382"/>
        <v>0</v>
      </c>
      <c r="AX107" s="203">
        <f t="shared" si="383"/>
        <v>0</v>
      </c>
      <c r="AY107" s="203">
        <f t="shared" si="384"/>
        <v>0</v>
      </c>
      <c r="AZ107" s="203">
        <f t="shared" si="385"/>
        <v>0</v>
      </c>
      <c r="BA107" s="203">
        <f t="shared" si="386"/>
        <v>0</v>
      </c>
      <c r="BB107" s="203">
        <f t="shared" si="387"/>
        <v>0</v>
      </c>
      <c r="BC107" s="203">
        <f t="shared" si="388"/>
        <v>0</v>
      </c>
      <c r="BD107" s="203">
        <f t="shared" si="389"/>
        <v>0</v>
      </c>
      <c r="BE107" s="203">
        <f t="shared" si="390"/>
        <v>0</v>
      </c>
      <c r="BF107" s="203" t="str">
        <f t="shared" si="250"/>
        <v>0</v>
      </c>
      <c r="BG107" s="203" t="str">
        <f t="shared" si="251"/>
        <v>0</v>
      </c>
      <c r="BH107" s="203" t="str">
        <f t="shared" si="252"/>
        <v>0</v>
      </c>
      <c r="BI107" s="203" t="str">
        <f t="shared" si="253"/>
        <v>0</v>
      </c>
      <c r="BJ107" s="203" t="str">
        <f t="shared" si="254"/>
        <v>0</v>
      </c>
      <c r="BK107" s="203" t="str">
        <f t="shared" si="255"/>
        <v>0</v>
      </c>
      <c r="BL107" s="203" t="str">
        <f t="shared" si="256"/>
        <v>0</v>
      </c>
      <c r="BM107" s="203" t="str">
        <f t="shared" si="257"/>
        <v>0</v>
      </c>
      <c r="BN107" s="203" t="str">
        <f t="shared" si="258"/>
        <v>0</v>
      </c>
      <c r="BO107" s="203" t="str">
        <f t="shared" si="259"/>
        <v>0</v>
      </c>
      <c r="BP107" s="203" t="str">
        <f t="shared" si="260"/>
        <v>0</v>
      </c>
      <c r="BQ107" s="203" t="str">
        <f t="shared" si="261"/>
        <v>0</v>
      </c>
      <c r="BR107" s="203" t="str">
        <f t="shared" si="262"/>
        <v>0</v>
      </c>
      <c r="BS107" s="203" t="str">
        <f t="shared" si="263"/>
        <v>0</v>
      </c>
      <c r="BT107" s="203" t="str">
        <f t="shared" si="264"/>
        <v>0</v>
      </c>
      <c r="BV107" s="177"/>
    </row>
    <row r="108" spans="1:74" s="131" customFormat="1" ht="20.100000000000001" customHeight="1" thickBot="1">
      <c r="A108" s="175"/>
      <c r="B108" s="109" t="s">
        <v>65</v>
      </c>
      <c r="C108" s="129">
        <v>0.88888888888888884</v>
      </c>
      <c r="D108" s="240" t="s">
        <v>469</v>
      </c>
      <c r="E108" s="241"/>
      <c r="F108" s="83"/>
      <c r="G108" s="83"/>
      <c r="H108" s="170"/>
      <c r="I108" s="171"/>
      <c r="J108" s="197"/>
      <c r="K108" s="173"/>
      <c r="L108" s="173"/>
      <c r="M108" s="173"/>
      <c r="N108" s="173"/>
      <c r="O108" s="172"/>
      <c r="P108" s="172"/>
      <c r="Q108" s="173"/>
      <c r="R108" s="173"/>
      <c r="S108" s="173"/>
      <c r="T108" s="173"/>
      <c r="U108" s="173"/>
      <c r="V108" s="172"/>
      <c r="W108" s="172"/>
      <c r="X108" s="173"/>
      <c r="Y108" s="173"/>
      <c r="Z108" s="173"/>
      <c r="AA108" s="173"/>
      <c r="AB108" s="173"/>
      <c r="AC108" s="172"/>
      <c r="AD108" s="172"/>
      <c r="AE108" s="173"/>
      <c r="AF108" s="173"/>
      <c r="AG108" s="173"/>
      <c r="AH108" s="173"/>
      <c r="AI108" s="173"/>
      <c r="AJ108" s="172"/>
      <c r="AK108" s="172"/>
      <c r="AL108" s="173"/>
      <c r="AM108" s="173"/>
      <c r="AN108" s="173"/>
      <c r="AO108" s="173"/>
      <c r="AP108" s="202"/>
      <c r="AQ108" s="203">
        <f t="shared" si="376"/>
        <v>0</v>
      </c>
      <c r="AR108" s="203">
        <f t="shared" si="377"/>
        <v>0</v>
      </c>
      <c r="AS108" s="203">
        <f t="shared" si="378"/>
        <v>0</v>
      </c>
      <c r="AT108" s="203">
        <f t="shared" si="379"/>
        <v>0</v>
      </c>
      <c r="AU108" s="203">
        <f t="shared" si="380"/>
        <v>0</v>
      </c>
      <c r="AV108" s="203">
        <f t="shared" si="381"/>
        <v>0</v>
      </c>
      <c r="AW108" s="203">
        <f t="shared" si="382"/>
        <v>0</v>
      </c>
      <c r="AX108" s="203">
        <f t="shared" si="383"/>
        <v>0</v>
      </c>
      <c r="AY108" s="203">
        <f t="shared" si="384"/>
        <v>0</v>
      </c>
      <c r="AZ108" s="203">
        <f t="shared" si="385"/>
        <v>0</v>
      </c>
      <c r="BA108" s="203">
        <f t="shared" si="386"/>
        <v>0</v>
      </c>
      <c r="BB108" s="203">
        <f t="shared" si="387"/>
        <v>0</v>
      </c>
      <c r="BC108" s="203">
        <f t="shared" si="388"/>
        <v>0</v>
      </c>
      <c r="BD108" s="203">
        <f t="shared" si="389"/>
        <v>0</v>
      </c>
      <c r="BE108" s="203">
        <f t="shared" si="390"/>
        <v>0</v>
      </c>
      <c r="BF108" s="203" t="str">
        <f t="shared" ref="BF108" si="408">IF(AQ108&gt;0,($G108*AQ108*$F$14),"0")</f>
        <v>0</v>
      </c>
      <c r="BG108" s="203" t="str">
        <f t="shared" ref="BG108" si="409">IF(AR108&gt;0,($G108*AR108*$F$15),"0")</f>
        <v>0</v>
      </c>
      <c r="BH108" s="203" t="str">
        <f t="shared" ref="BH108" si="410">IF(AS108&gt;0,($G108*AS108*$F$16),"0")</f>
        <v>0</v>
      </c>
      <c r="BI108" s="203" t="str">
        <f t="shared" ref="BI108" si="411">IF(AT108&gt;0,($G108*AT108*$F$17),"0")</f>
        <v>0</v>
      </c>
      <c r="BJ108" s="203" t="str">
        <f t="shared" ref="BJ108" si="412">IF(AU108&gt;0,($G108*AU108*$F$18),"0")</f>
        <v>0</v>
      </c>
      <c r="BK108" s="203" t="str">
        <f t="shared" ref="BK108" si="413">IF(AV108&gt;0,($G108*AV108*$F$19),"0")</f>
        <v>0</v>
      </c>
      <c r="BL108" s="203" t="str">
        <f t="shared" ref="BL108" si="414">IF(AW108&gt;0,($G108*AW108*$F$20),"0")</f>
        <v>0</v>
      </c>
      <c r="BM108" s="203" t="str">
        <f t="shared" ref="BM108" si="415">IF(AX108&gt;0,($G108*AX108*$F$21),"0")</f>
        <v>0</v>
      </c>
      <c r="BN108" s="203" t="str">
        <f t="shared" ref="BN108" si="416">IF(AY108&gt;0,($G108*AY108*$F$22),"0")</f>
        <v>0</v>
      </c>
      <c r="BO108" s="203" t="str">
        <f t="shared" ref="BO108" si="417">IF(AZ108&gt;0,($G108*AZ108*$F$23),"0")</f>
        <v>0</v>
      </c>
      <c r="BP108" s="203" t="str">
        <f t="shared" ref="BP108" si="418">IF(BA108&gt;0,($G108*BA108*$F$24),"0")</f>
        <v>0</v>
      </c>
      <c r="BQ108" s="203" t="str">
        <f t="shared" ref="BQ108" si="419">IF(BB108&gt;0,($G108*BB108*$F$25),"0")</f>
        <v>0</v>
      </c>
      <c r="BR108" s="203" t="str">
        <f t="shared" ref="BR108" si="420">IF(BC108&gt;0,($G108*BC108*$F$26),"0")</f>
        <v>0</v>
      </c>
      <c r="BS108" s="203" t="str">
        <f t="shared" ref="BS108" si="421">IF(BD108&gt;0,($G108*BD108*$F$27),"0")</f>
        <v>0</v>
      </c>
      <c r="BT108" s="203" t="str">
        <f t="shared" ref="BT108" si="422">IF(BE108&gt;0,($G108*BE108*$F$28),"0")</f>
        <v>0</v>
      </c>
      <c r="BV108" s="177"/>
    </row>
    <row r="109" spans="1:74" s="131" customFormat="1" ht="20.100000000000001" customHeight="1" thickBot="1">
      <c r="A109" s="175"/>
      <c r="B109" s="109" t="s">
        <v>65</v>
      </c>
      <c r="C109" s="129">
        <v>0.89583333333333337</v>
      </c>
      <c r="D109" s="242" t="s">
        <v>300</v>
      </c>
      <c r="E109" s="242"/>
      <c r="F109" s="83"/>
      <c r="G109" s="83"/>
      <c r="H109" s="170"/>
      <c r="I109" s="171"/>
      <c r="J109" s="197"/>
      <c r="K109" s="173"/>
      <c r="L109" s="173"/>
      <c r="M109" s="173"/>
      <c r="N109" s="173"/>
      <c r="O109" s="172"/>
      <c r="P109" s="172"/>
      <c r="Q109" s="173"/>
      <c r="R109" s="173"/>
      <c r="S109" s="173"/>
      <c r="T109" s="173"/>
      <c r="U109" s="173"/>
      <c r="V109" s="172"/>
      <c r="W109" s="172"/>
      <c r="X109" s="173"/>
      <c r="Y109" s="173"/>
      <c r="Z109" s="173"/>
      <c r="AA109" s="173"/>
      <c r="AB109" s="173"/>
      <c r="AC109" s="172"/>
      <c r="AD109" s="172"/>
      <c r="AE109" s="173"/>
      <c r="AF109" s="173"/>
      <c r="AG109" s="173"/>
      <c r="AH109" s="173"/>
      <c r="AI109" s="173"/>
      <c r="AJ109" s="172"/>
      <c r="AK109" s="172"/>
      <c r="AL109" s="173"/>
      <c r="AM109" s="173"/>
      <c r="AN109" s="173"/>
      <c r="AO109" s="173"/>
      <c r="AP109" s="202"/>
      <c r="AQ109" s="203">
        <f t="shared" si="376"/>
        <v>0</v>
      </c>
      <c r="AR109" s="203">
        <f t="shared" si="377"/>
        <v>0</v>
      </c>
      <c r="AS109" s="203">
        <f t="shared" si="378"/>
        <v>0</v>
      </c>
      <c r="AT109" s="203">
        <f t="shared" si="379"/>
        <v>0</v>
      </c>
      <c r="AU109" s="203">
        <f t="shared" si="380"/>
        <v>0</v>
      </c>
      <c r="AV109" s="203">
        <f t="shared" si="381"/>
        <v>0</v>
      </c>
      <c r="AW109" s="203">
        <f t="shared" si="382"/>
        <v>0</v>
      </c>
      <c r="AX109" s="203">
        <f t="shared" si="383"/>
        <v>0</v>
      </c>
      <c r="AY109" s="203">
        <f t="shared" si="384"/>
        <v>0</v>
      </c>
      <c r="AZ109" s="203">
        <f t="shared" si="385"/>
        <v>0</v>
      </c>
      <c r="BA109" s="203">
        <f t="shared" si="386"/>
        <v>0</v>
      </c>
      <c r="BB109" s="203">
        <f t="shared" si="387"/>
        <v>0</v>
      </c>
      <c r="BC109" s="203">
        <f t="shared" si="388"/>
        <v>0</v>
      </c>
      <c r="BD109" s="203">
        <f t="shared" si="389"/>
        <v>0</v>
      </c>
      <c r="BE109" s="203">
        <f t="shared" si="390"/>
        <v>0</v>
      </c>
      <c r="BF109" s="203" t="str">
        <f t="shared" si="250"/>
        <v>0</v>
      </c>
      <c r="BG109" s="203" t="str">
        <f t="shared" si="251"/>
        <v>0</v>
      </c>
      <c r="BH109" s="203" t="str">
        <f t="shared" si="252"/>
        <v>0</v>
      </c>
      <c r="BI109" s="203" t="str">
        <f t="shared" si="253"/>
        <v>0</v>
      </c>
      <c r="BJ109" s="203" t="str">
        <f t="shared" si="254"/>
        <v>0</v>
      </c>
      <c r="BK109" s="203" t="str">
        <f t="shared" si="255"/>
        <v>0</v>
      </c>
      <c r="BL109" s="203" t="str">
        <f t="shared" si="256"/>
        <v>0</v>
      </c>
      <c r="BM109" s="203" t="str">
        <f t="shared" si="257"/>
        <v>0</v>
      </c>
      <c r="BN109" s="203" t="str">
        <f t="shared" si="258"/>
        <v>0</v>
      </c>
      <c r="BO109" s="203" t="str">
        <f t="shared" si="259"/>
        <v>0</v>
      </c>
      <c r="BP109" s="203" t="str">
        <f t="shared" si="260"/>
        <v>0</v>
      </c>
      <c r="BQ109" s="203" t="str">
        <f t="shared" si="261"/>
        <v>0</v>
      </c>
      <c r="BR109" s="203" t="str">
        <f t="shared" si="262"/>
        <v>0</v>
      </c>
      <c r="BS109" s="203" t="str">
        <f t="shared" si="263"/>
        <v>0</v>
      </c>
      <c r="BT109" s="203" t="str">
        <f t="shared" si="264"/>
        <v>0</v>
      </c>
      <c r="BV109" s="177"/>
    </row>
    <row r="110" spans="1:74" s="131" customFormat="1" ht="18" customHeight="1" thickBot="1">
      <c r="A110" s="169"/>
      <c r="B110" s="79" t="s">
        <v>66</v>
      </c>
      <c r="C110" s="116">
        <v>0.90833333333333333</v>
      </c>
      <c r="D110" s="116" t="s">
        <v>340</v>
      </c>
      <c r="E110" s="116" t="s">
        <v>341</v>
      </c>
      <c r="F110" s="124">
        <v>470</v>
      </c>
      <c r="G110" s="124">
        <f>$F110*'Campaign Total'!$F$44</f>
        <v>423</v>
      </c>
      <c r="H110" s="170">
        <f>SUM(AQ110:BE110)</f>
        <v>0</v>
      </c>
      <c r="I110" s="171">
        <f>SUM(BF110:BT110)</f>
        <v>0</v>
      </c>
      <c r="J110" s="197"/>
      <c r="K110" s="173"/>
      <c r="L110" s="173"/>
      <c r="M110" s="173"/>
      <c r="N110" s="173"/>
      <c r="O110" s="176"/>
      <c r="P110" s="176"/>
      <c r="Q110" s="173"/>
      <c r="R110" s="173"/>
      <c r="S110" s="173"/>
      <c r="T110" s="173"/>
      <c r="U110" s="173"/>
      <c r="V110" s="176"/>
      <c r="W110" s="176"/>
      <c r="X110" s="173"/>
      <c r="Y110" s="173"/>
      <c r="Z110" s="173"/>
      <c r="AA110" s="173"/>
      <c r="AB110" s="173"/>
      <c r="AC110" s="176"/>
      <c r="AD110" s="176"/>
      <c r="AE110" s="173"/>
      <c r="AF110" s="173"/>
      <c r="AG110" s="173"/>
      <c r="AH110" s="173"/>
      <c r="AI110" s="173"/>
      <c r="AJ110" s="176"/>
      <c r="AK110" s="176"/>
      <c r="AL110" s="173"/>
      <c r="AM110" s="173"/>
      <c r="AN110" s="173"/>
      <c r="AO110" s="173"/>
      <c r="AP110" s="202"/>
      <c r="AQ110" s="203">
        <f t="shared" si="376"/>
        <v>0</v>
      </c>
      <c r="AR110" s="203">
        <f t="shared" si="377"/>
        <v>0</v>
      </c>
      <c r="AS110" s="203">
        <f t="shared" si="378"/>
        <v>0</v>
      </c>
      <c r="AT110" s="203">
        <f t="shared" si="379"/>
        <v>0</v>
      </c>
      <c r="AU110" s="203">
        <f t="shared" si="380"/>
        <v>0</v>
      </c>
      <c r="AV110" s="203">
        <f t="shared" si="381"/>
        <v>0</v>
      </c>
      <c r="AW110" s="203">
        <f t="shared" si="382"/>
        <v>0</v>
      </c>
      <c r="AX110" s="203">
        <f t="shared" si="383"/>
        <v>0</v>
      </c>
      <c r="AY110" s="203">
        <f t="shared" si="384"/>
        <v>0</v>
      </c>
      <c r="AZ110" s="203">
        <f t="shared" si="385"/>
        <v>0</v>
      </c>
      <c r="BA110" s="203">
        <f t="shared" si="386"/>
        <v>0</v>
      </c>
      <c r="BB110" s="203">
        <f t="shared" si="387"/>
        <v>0</v>
      </c>
      <c r="BC110" s="203">
        <f t="shared" si="388"/>
        <v>0</v>
      </c>
      <c r="BD110" s="203">
        <f t="shared" si="389"/>
        <v>0</v>
      </c>
      <c r="BE110" s="203">
        <f t="shared" si="390"/>
        <v>0</v>
      </c>
      <c r="BF110" s="203" t="str">
        <f t="shared" ref="BF110:BF124" si="423">IF(AQ110&gt;0,($G110*AQ110*$F$14),"0")</f>
        <v>0</v>
      </c>
      <c r="BG110" s="203" t="str">
        <f t="shared" ref="BG110:BG124" si="424">IF(AR110&gt;0,($G110*AR110*$F$15),"0")</f>
        <v>0</v>
      </c>
      <c r="BH110" s="203" t="str">
        <f t="shared" ref="BH110:BH124" si="425">IF(AS110&gt;0,($G110*AS110*$F$16),"0")</f>
        <v>0</v>
      </c>
      <c r="BI110" s="203" t="str">
        <f t="shared" ref="BI110:BI124" si="426">IF(AT110&gt;0,($G110*AT110*$F$17),"0")</f>
        <v>0</v>
      </c>
      <c r="BJ110" s="203" t="str">
        <f t="shared" ref="BJ110:BJ124" si="427">IF(AU110&gt;0,($G110*AU110*$F$18),"0")</f>
        <v>0</v>
      </c>
      <c r="BK110" s="203" t="str">
        <f t="shared" ref="BK110:BK124" si="428">IF(AV110&gt;0,($G110*AV110*$F$19),"0")</f>
        <v>0</v>
      </c>
      <c r="BL110" s="203" t="str">
        <f t="shared" ref="BL110:BL124" si="429">IF(AW110&gt;0,($G110*AW110*$F$20),"0")</f>
        <v>0</v>
      </c>
      <c r="BM110" s="203" t="str">
        <f t="shared" ref="BM110:BM124" si="430">IF(AX110&gt;0,($G110*AX110*$F$21),"0")</f>
        <v>0</v>
      </c>
      <c r="BN110" s="203" t="str">
        <f t="shared" ref="BN110:BN124" si="431">IF(AY110&gt;0,($G110*AY110*$F$22),"0")</f>
        <v>0</v>
      </c>
      <c r="BO110" s="203" t="str">
        <f t="shared" ref="BO110:BO124" si="432">IF(AZ110&gt;0,($G110*AZ110*$F$23),"0")</f>
        <v>0</v>
      </c>
      <c r="BP110" s="203" t="str">
        <f t="shared" ref="BP110:BP124" si="433">IF(BA110&gt;0,($G110*BA110*$F$24),"0")</f>
        <v>0</v>
      </c>
      <c r="BQ110" s="203" t="str">
        <f t="shared" ref="BQ110:BQ124" si="434">IF(BB110&gt;0,($G110*BB110*$F$25),"0")</f>
        <v>0</v>
      </c>
      <c r="BR110" s="203" t="str">
        <f t="shared" ref="BR110:BR124" si="435">IF(BC110&gt;0,($G110*BC110*$F$26),"0")</f>
        <v>0</v>
      </c>
      <c r="BS110" s="203" t="str">
        <f t="shared" ref="BS110:BS124" si="436">IF(BD110&gt;0,($G110*BD110*$F$27),"0")</f>
        <v>0</v>
      </c>
      <c r="BT110" s="203" t="str">
        <f t="shared" ref="BT110:BT124" si="437">IF(BE110&gt;0,($G110*BE110*$F$28),"0")</f>
        <v>0</v>
      </c>
      <c r="BV110" s="177"/>
    </row>
    <row r="111" spans="1:74" s="131" customFormat="1" ht="19.5" customHeight="1" thickBot="1">
      <c r="A111" s="175"/>
      <c r="B111" s="109" t="s">
        <v>65</v>
      </c>
      <c r="C111" s="129">
        <v>0.91180555555555554</v>
      </c>
      <c r="D111" s="242" t="s">
        <v>300</v>
      </c>
      <c r="E111" s="242"/>
      <c r="F111" s="83"/>
      <c r="G111" s="83"/>
      <c r="H111" s="170"/>
      <c r="I111" s="171"/>
      <c r="J111" s="197"/>
      <c r="K111" s="173"/>
      <c r="L111" s="173"/>
      <c r="M111" s="173"/>
      <c r="N111" s="173"/>
      <c r="O111" s="172"/>
      <c r="P111" s="172"/>
      <c r="Q111" s="173"/>
      <c r="R111" s="173"/>
      <c r="S111" s="173"/>
      <c r="T111" s="173"/>
      <c r="U111" s="173"/>
      <c r="V111" s="172"/>
      <c r="W111" s="172"/>
      <c r="X111" s="173"/>
      <c r="Y111" s="173"/>
      <c r="Z111" s="173"/>
      <c r="AA111" s="173"/>
      <c r="AB111" s="173"/>
      <c r="AC111" s="172"/>
      <c r="AD111" s="172"/>
      <c r="AE111" s="173"/>
      <c r="AF111" s="173"/>
      <c r="AG111" s="173"/>
      <c r="AH111" s="173"/>
      <c r="AI111" s="173"/>
      <c r="AJ111" s="172"/>
      <c r="AK111" s="172"/>
      <c r="AL111" s="173"/>
      <c r="AM111" s="173"/>
      <c r="AN111" s="173"/>
      <c r="AO111" s="173"/>
      <c r="AP111" s="202"/>
      <c r="AQ111" s="203">
        <f t="shared" si="376"/>
        <v>0</v>
      </c>
      <c r="AR111" s="203">
        <f t="shared" si="377"/>
        <v>0</v>
      </c>
      <c r="AS111" s="203">
        <f t="shared" si="378"/>
        <v>0</v>
      </c>
      <c r="AT111" s="203">
        <f t="shared" si="379"/>
        <v>0</v>
      </c>
      <c r="AU111" s="203">
        <f t="shared" si="380"/>
        <v>0</v>
      </c>
      <c r="AV111" s="203">
        <f t="shared" si="381"/>
        <v>0</v>
      </c>
      <c r="AW111" s="203">
        <f t="shared" si="382"/>
        <v>0</v>
      </c>
      <c r="AX111" s="203">
        <f t="shared" si="383"/>
        <v>0</v>
      </c>
      <c r="AY111" s="203">
        <f t="shared" si="384"/>
        <v>0</v>
      </c>
      <c r="AZ111" s="203">
        <f t="shared" si="385"/>
        <v>0</v>
      </c>
      <c r="BA111" s="203">
        <f t="shared" si="386"/>
        <v>0</v>
      </c>
      <c r="BB111" s="203">
        <f t="shared" si="387"/>
        <v>0</v>
      </c>
      <c r="BC111" s="203">
        <f t="shared" si="388"/>
        <v>0</v>
      </c>
      <c r="BD111" s="203">
        <f t="shared" si="389"/>
        <v>0</v>
      </c>
      <c r="BE111" s="203">
        <f t="shared" si="390"/>
        <v>0</v>
      </c>
      <c r="BF111" s="203" t="str">
        <f t="shared" si="423"/>
        <v>0</v>
      </c>
      <c r="BG111" s="203" t="str">
        <f t="shared" si="424"/>
        <v>0</v>
      </c>
      <c r="BH111" s="203" t="str">
        <f t="shared" si="425"/>
        <v>0</v>
      </c>
      <c r="BI111" s="203" t="str">
        <f t="shared" si="426"/>
        <v>0</v>
      </c>
      <c r="BJ111" s="203" t="str">
        <f t="shared" si="427"/>
        <v>0</v>
      </c>
      <c r="BK111" s="203" t="str">
        <f t="shared" si="428"/>
        <v>0</v>
      </c>
      <c r="BL111" s="203" t="str">
        <f t="shared" si="429"/>
        <v>0</v>
      </c>
      <c r="BM111" s="203" t="str">
        <f t="shared" si="430"/>
        <v>0</v>
      </c>
      <c r="BN111" s="203" t="str">
        <f t="shared" si="431"/>
        <v>0</v>
      </c>
      <c r="BO111" s="203" t="str">
        <f t="shared" si="432"/>
        <v>0</v>
      </c>
      <c r="BP111" s="203" t="str">
        <f t="shared" si="433"/>
        <v>0</v>
      </c>
      <c r="BQ111" s="203" t="str">
        <f t="shared" si="434"/>
        <v>0</v>
      </c>
      <c r="BR111" s="203" t="str">
        <f t="shared" si="435"/>
        <v>0</v>
      </c>
      <c r="BS111" s="203" t="str">
        <f t="shared" si="436"/>
        <v>0</v>
      </c>
      <c r="BT111" s="203" t="str">
        <f t="shared" si="437"/>
        <v>0</v>
      </c>
      <c r="BV111" s="177"/>
    </row>
    <row r="112" spans="1:74" s="131" customFormat="1" ht="19.5" customHeight="1" thickBot="1">
      <c r="A112" s="169"/>
      <c r="B112" s="109" t="s">
        <v>65</v>
      </c>
      <c r="C112" s="129">
        <v>0.91666666666666663</v>
      </c>
      <c r="D112" s="240" t="s">
        <v>470</v>
      </c>
      <c r="E112" s="241"/>
      <c r="F112" s="83"/>
      <c r="G112" s="83"/>
      <c r="H112" s="170"/>
      <c r="I112" s="171"/>
      <c r="J112" s="197"/>
      <c r="K112" s="173"/>
      <c r="L112" s="173"/>
      <c r="M112" s="173"/>
      <c r="N112" s="173"/>
      <c r="O112" s="172"/>
      <c r="P112" s="172"/>
      <c r="Q112" s="173"/>
      <c r="R112" s="173"/>
      <c r="S112" s="173"/>
      <c r="T112" s="173"/>
      <c r="U112" s="173"/>
      <c r="V112" s="172"/>
      <c r="W112" s="172"/>
      <c r="X112" s="173"/>
      <c r="Y112" s="173"/>
      <c r="Z112" s="173"/>
      <c r="AA112" s="173"/>
      <c r="AB112" s="173"/>
      <c r="AC112" s="172"/>
      <c r="AD112" s="172"/>
      <c r="AE112" s="173"/>
      <c r="AF112" s="173"/>
      <c r="AG112" s="173"/>
      <c r="AH112" s="173"/>
      <c r="AI112" s="173"/>
      <c r="AJ112" s="172"/>
      <c r="AK112" s="172"/>
      <c r="AL112" s="173"/>
      <c r="AM112" s="173"/>
      <c r="AN112" s="173"/>
      <c r="AO112" s="173"/>
      <c r="AP112" s="202"/>
      <c r="AQ112" s="203">
        <f t="shared" si="376"/>
        <v>0</v>
      </c>
      <c r="AR112" s="203">
        <f t="shared" si="377"/>
        <v>0</v>
      </c>
      <c r="AS112" s="203">
        <f t="shared" si="378"/>
        <v>0</v>
      </c>
      <c r="AT112" s="203">
        <f t="shared" si="379"/>
        <v>0</v>
      </c>
      <c r="AU112" s="203">
        <f t="shared" si="380"/>
        <v>0</v>
      </c>
      <c r="AV112" s="203">
        <f t="shared" si="381"/>
        <v>0</v>
      </c>
      <c r="AW112" s="203">
        <f t="shared" si="382"/>
        <v>0</v>
      </c>
      <c r="AX112" s="203">
        <f t="shared" si="383"/>
        <v>0</v>
      </c>
      <c r="AY112" s="203">
        <f t="shared" si="384"/>
        <v>0</v>
      </c>
      <c r="AZ112" s="203">
        <f t="shared" si="385"/>
        <v>0</v>
      </c>
      <c r="BA112" s="203">
        <f t="shared" si="386"/>
        <v>0</v>
      </c>
      <c r="BB112" s="203">
        <f t="shared" si="387"/>
        <v>0</v>
      </c>
      <c r="BC112" s="203">
        <f t="shared" si="388"/>
        <v>0</v>
      </c>
      <c r="BD112" s="203">
        <f t="shared" si="389"/>
        <v>0</v>
      </c>
      <c r="BE112" s="203">
        <f t="shared" si="390"/>
        <v>0</v>
      </c>
      <c r="BF112" s="203" t="str">
        <f t="shared" ref="BF112" si="438">IF(AQ112&gt;0,($G112*AQ112*$F$14),"0")</f>
        <v>0</v>
      </c>
      <c r="BG112" s="203" t="str">
        <f t="shared" ref="BG112" si="439">IF(AR112&gt;0,($G112*AR112*$F$15),"0")</f>
        <v>0</v>
      </c>
      <c r="BH112" s="203" t="str">
        <f t="shared" ref="BH112" si="440">IF(AS112&gt;0,($G112*AS112*$F$16),"0")</f>
        <v>0</v>
      </c>
      <c r="BI112" s="203" t="str">
        <f t="shared" ref="BI112" si="441">IF(AT112&gt;0,($G112*AT112*$F$17),"0")</f>
        <v>0</v>
      </c>
      <c r="BJ112" s="203" t="str">
        <f t="shared" ref="BJ112" si="442">IF(AU112&gt;0,($G112*AU112*$F$18),"0")</f>
        <v>0</v>
      </c>
      <c r="BK112" s="203" t="str">
        <f t="shared" ref="BK112" si="443">IF(AV112&gt;0,($G112*AV112*$F$19),"0")</f>
        <v>0</v>
      </c>
      <c r="BL112" s="203" t="str">
        <f t="shared" ref="BL112" si="444">IF(AW112&gt;0,($G112*AW112*$F$20),"0")</f>
        <v>0</v>
      </c>
      <c r="BM112" s="203" t="str">
        <f t="shared" ref="BM112" si="445">IF(AX112&gt;0,($G112*AX112*$F$21),"0")</f>
        <v>0</v>
      </c>
      <c r="BN112" s="203" t="str">
        <f t="shared" ref="BN112" si="446">IF(AY112&gt;0,($G112*AY112*$F$22),"0")</f>
        <v>0</v>
      </c>
      <c r="BO112" s="203" t="str">
        <f t="shared" ref="BO112" si="447">IF(AZ112&gt;0,($G112*AZ112*$F$23),"0")</f>
        <v>0</v>
      </c>
      <c r="BP112" s="203" t="str">
        <f t="shared" ref="BP112" si="448">IF(BA112&gt;0,($G112*BA112*$F$24),"0")</f>
        <v>0</v>
      </c>
      <c r="BQ112" s="203" t="str">
        <f t="shared" ref="BQ112" si="449">IF(BB112&gt;0,($G112*BB112*$F$25),"0")</f>
        <v>0</v>
      </c>
      <c r="BR112" s="203" t="str">
        <f t="shared" ref="BR112" si="450">IF(BC112&gt;0,($G112*BC112*$F$26),"0")</f>
        <v>0</v>
      </c>
      <c r="BS112" s="203" t="str">
        <f t="shared" ref="BS112" si="451">IF(BD112&gt;0,($G112*BD112*$F$27),"0")</f>
        <v>0</v>
      </c>
      <c r="BT112" s="203" t="str">
        <f t="shared" ref="BT112" si="452">IF(BE112&gt;0,($G112*BE112*$F$28),"0")</f>
        <v>0</v>
      </c>
      <c r="BV112" s="177"/>
    </row>
    <row r="113" spans="1:74" s="131" customFormat="1" ht="19.5" customHeight="1" thickBot="1">
      <c r="A113" s="169"/>
      <c r="B113" s="79" t="s">
        <v>66</v>
      </c>
      <c r="C113" s="116">
        <v>0.93055555555555558</v>
      </c>
      <c r="D113" s="116" t="s">
        <v>251</v>
      </c>
      <c r="E113" s="116" t="s">
        <v>271</v>
      </c>
      <c r="F113" s="124">
        <v>301</v>
      </c>
      <c r="G113" s="124">
        <f>$F113*'Campaign Total'!$F$44</f>
        <v>270.90000000000003</v>
      </c>
      <c r="H113" s="170">
        <f t="shared" ref="H113" si="453">SUM(AQ113:BE113)</f>
        <v>0</v>
      </c>
      <c r="I113" s="171">
        <f t="shared" ref="I113" si="454">SUM(BF113:BT113)</f>
        <v>0</v>
      </c>
      <c r="J113" s="197"/>
      <c r="K113" s="173"/>
      <c r="L113" s="173"/>
      <c r="M113" s="173"/>
      <c r="N113" s="173"/>
      <c r="O113" s="176"/>
      <c r="P113" s="176"/>
      <c r="Q113" s="173"/>
      <c r="R113" s="173"/>
      <c r="S113" s="173"/>
      <c r="T113" s="173"/>
      <c r="U113" s="173"/>
      <c r="V113" s="176"/>
      <c r="W113" s="176"/>
      <c r="X113" s="173"/>
      <c r="Y113" s="173"/>
      <c r="Z113" s="173"/>
      <c r="AA113" s="173"/>
      <c r="AB113" s="173"/>
      <c r="AC113" s="176"/>
      <c r="AD113" s="176"/>
      <c r="AE113" s="173"/>
      <c r="AF113" s="173"/>
      <c r="AG113" s="173"/>
      <c r="AH113" s="173"/>
      <c r="AI113" s="173"/>
      <c r="AJ113" s="176"/>
      <c r="AK113" s="176"/>
      <c r="AL113" s="173"/>
      <c r="AM113" s="173"/>
      <c r="AN113" s="173"/>
      <c r="AO113" s="173"/>
      <c r="AP113" s="202"/>
      <c r="AQ113" s="203">
        <f t="shared" si="376"/>
        <v>0</v>
      </c>
      <c r="AR113" s="203">
        <f t="shared" si="377"/>
        <v>0</v>
      </c>
      <c r="AS113" s="203">
        <f t="shared" si="378"/>
        <v>0</v>
      </c>
      <c r="AT113" s="203">
        <f t="shared" si="379"/>
        <v>0</v>
      </c>
      <c r="AU113" s="203">
        <f t="shared" si="380"/>
        <v>0</v>
      </c>
      <c r="AV113" s="203">
        <f t="shared" si="381"/>
        <v>0</v>
      </c>
      <c r="AW113" s="203">
        <f t="shared" si="382"/>
        <v>0</v>
      </c>
      <c r="AX113" s="203">
        <f t="shared" si="383"/>
        <v>0</v>
      </c>
      <c r="AY113" s="203">
        <f t="shared" si="384"/>
        <v>0</v>
      </c>
      <c r="AZ113" s="203">
        <f t="shared" si="385"/>
        <v>0</v>
      </c>
      <c r="BA113" s="203">
        <f t="shared" si="386"/>
        <v>0</v>
      </c>
      <c r="BB113" s="203">
        <f t="shared" si="387"/>
        <v>0</v>
      </c>
      <c r="BC113" s="203">
        <f t="shared" si="388"/>
        <v>0</v>
      </c>
      <c r="BD113" s="203">
        <f t="shared" si="389"/>
        <v>0</v>
      </c>
      <c r="BE113" s="203">
        <f t="shared" si="390"/>
        <v>0</v>
      </c>
      <c r="BF113" s="203" t="str">
        <f t="shared" ref="BF113" si="455">IF(AQ113&gt;0,($G113*AQ113*$F$14),"0")</f>
        <v>0</v>
      </c>
      <c r="BG113" s="203" t="str">
        <f t="shared" ref="BG113" si="456">IF(AR113&gt;0,($G113*AR113*$F$15),"0")</f>
        <v>0</v>
      </c>
      <c r="BH113" s="203" t="str">
        <f t="shared" ref="BH113" si="457">IF(AS113&gt;0,($G113*AS113*$F$16),"0")</f>
        <v>0</v>
      </c>
      <c r="BI113" s="203" t="str">
        <f t="shared" ref="BI113" si="458">IF(AT113&gt;0,($G113*AT113*$F$17),"0")</f>
        <v>0</v>
      </c>
      <c r="BJ113" s="203" t="str">
        <f t="shared" ref="BJ113" si="459">IF(AU113&gt;0,($G113*AU113*$F$18),"0")</f>
        <v>0</v>
      </c>
      <c r="BK113" s="203" t="str">
        <f t="shared" ref="BK113" si="460">IF(AV113&gt;0,($G113*AV113*$F$19),"0")</f>
        <v>0</v>
      </c>
      <c r="BL113" s="203" t="str">
        <f t="shared" ref="BL113" si="461">IF(AW113&gt;0,($G113*AW113*$F$20),"0")</f>
        <v>0</v>
      </c>
      <c r="BM113" s="203" t="str">
        <f t="shared" ref="BM113" si="462">IF(AX113&gt;0,($G113*AX113*$F$21),"0")</f>
        <v>0</v>
      </c>
      <c r="BN113" s="203" t="str">
        <f t="shared" ref="BN113" si="463">IF(AY113&gt;0,($G113*AY113*$F$22),"0")</f>
        <v>0</v>
      </c>
      <c r="BO113" s="203" t="str">
        <f t="shared" ref="BO113" si="464">IF(AZ113&gt;0,($G113*AZ113*$F$23),"0")</f>
        <v>0</v>
      </c>
      <c r="BP113" s="203" t="str">
        <f t="shared" ref="BP113" si="465">IF(BA113&gt;0,($G113*BA113*$F$24),"0")</f>
        <v>0</v>
      </c>
      <c r="BQ113" s="203" t="str">
        <f t="shared" ref="BQ113" si="466">IF(BB113&gt;0,($G113*BB113*$F$25),"0")</f>
        <v>0</v>
      </c>
      <c r="BR113" s="203" t="str">
        <f t="shared" ref="BR113" si="467">IF(BC113&gt;0,($G113*BC113*$F$26),"0")</f>
        <v>0</v>
      </c>
      <c r="BS113" s="203" t="str">
        <f t="shared" ref="BS113" si="468">IF(BD113&gt;0,($G113*BD113*$F$27),"0")</f>
        <v>0</v>
      </c>
      <c r="BT113" s="203" t="str">
        <f t="shared" ref="BT113" si="469">IF(BE113&gt;0,($G113*BE113*$F$28),"0")</f>
        <v>0</v>
      </c>
      <c r="BV113" s="177"/>
    </row>
    <row r="114" spans="1:74" s="131" customFormat="1" ht="20.100000000000001" customHeight="1" thickBot="1">
      <c r="A114" s="169"/>
      <c r="B114" s="109" t="s">
        <v>65</v>
      </c>
      <c r="C114" s="129">
        <v>0.93402777777777779</v>
      </c>
      <c r="D114" s="240" t="s">
        <v>470</v>
      </c>
      <c r="E114" s="241"/>
      <c r="F114" s="83"/>
      <c r="G114" s="83"/>
      <c r="H114" s="170"/>
      <c r="I114" s="171"/>
      <c r="J114" s="197"/>
      <c r="K114" s="173"/>
      <c r="L114" s="173"/>
      <c r="M114" s="173"/>
      <c r="N114" s="173"/>
      <c r="O114" s="172"/>
      <c r="P114" s="172"/>
      <c r="Q114" s="173"/>
      <c r="R114" s="173"/>
      <c r="S114" s="173"/>
      <c r="T114" s="173"/>
      <c r="U114" s="173"/>
      <c r="V114" s="172"/>
      <c r="W114" s="172"/>
      <c r="X114" s="173"/>
      <c r="Y114" s="173"/>
      <c r="Z114" s="173"/>
      <c r="AA114" s="173"/>
      <c r="AB114" s="173"/>
      <c r="AC114" s="172"/>
      <c r="AD114" s="172"/>
      <c r="AE114" s="173"/>
      <c r="AF114" s="173"/>
      <c r="AG114" s="173"/>
      <c r="AH114" s="173"/>
      <c r="AI114" s="173"/>
      <c r="AJ114" s="172"/>
      <c r="AK114" s="172"/>
      <c r="AL114" s="173"/>
      <c r="AM114" s="173"/>
      <c r="AN114" s="173"/>
      <c r="AO114" s="173"/>
      <c r="AP114" s="202"/>
      <c r="AQ114" s="203">
        <f t="shared" si="376"/>
        <v>0</v>
      </c>
      <c r="AR114" s="203">
        <f t="shared" si="377"/>
        <v>0</v>
      </c>
      <c r="AS114" s="203">
        <f t="shared" si="378"/>
        <v>0</v>
      </c>
      <c r="AT114" s="203">
        <f t="shared" si="379"/>
        <v>0</v>
      </c>
      <c r="AU114" s="203">
        <f t="shared" si="380"/>
        <v>0</v>
      </c>
      <c r="AV114" s="203">
        <f t="shared" si="381"/>
        <v>0</v>
      </c>
      <c r="AW114" s="203">
        <f t="shared" si="382"/>
        <v>0</v>
      </c>
      <c r="AX114" s="203">
        <f t="shared" si="383"/>
        <v>0</v>
      </c>
      <c r="AY114" s="203">
        <f t="shared" si="384"/>
        <v>0</v>
      </c>
      <c r="AZ114" s="203">
        <f t="shared" si="385"/>
        <v>0</v>
      </c>
      <c r="BA114" s="203">
        <f t="shared" si="386"/>
        <v>0</v>
      </c>
      <c r="BB114" s="203">
        <f t="shared" si="387"/>
        <v>0</v>
      </c>
      <c r="BC114" s="203">
        <f t="shared" si="388"/>
        <v>0</v>
      </c>
      <c r="BD114" s="203">
        <f t="shared" si="389"/>
        <v>0</v>
      </c>
      <c r="BE114" s="203">
        <f t="shared" si="390"/>
        <v>0</v>
      </c>
      <c r="BF114" s="203" t="str">
        <f t="shared" si="423"/>
        <v>0</v>
      </c>
      <c r="BG114" s="203" t="str">
        <f t="shared" si="424"/>
        <v>0</v>
      </c>
      <c r="BH114" s="203" t="str">
        <f t="shared" si="425"/>
        <v>0</v>
      </c>
      <c r="BI114" s="203" t="str">
        <f t="shared" si="426"/>
        <v>0</v>
      </c>
      <c r="BJ114" s="203" t="str">
        <f t="shared" si="427"/>
        <v>0</v>
      </c>
      <c r="BK114" s="203" t="str">
        <f t="shared" si="428"/>
        <v>0</v>
      </c>
      <c r="BL114" s="203" t="str">
        <f t="shared" si="429"/>
        <v>0</v>
      </c>
      <c r="BM114" s="203" t="str">
        <f t="shared" si="430"/>
        <v>0</v>
      </c>
      <c r="BN114" s="203" t="str">
        <f t="shared" si="431"/>
        <v>0</v>
      </c>
      <c r="BO114" s="203" t="str">
        <f t="shared" si="432"/>
        <v>0</v>
      </c>
      <c r="BP114" s="203" t="str">
        <f t="shared" si="433"/>
        <v>0</v>
      </c>
      <c r="BQ114" s="203" t="str">
        <f t="shared" si="434"/>
        <v>0</v>
      </c>
      <c r="BR114" s="203" t="str">
        <f t="shared" si="435"/>
        <v>0</v>
      </c>
      <c r="BS114" s="203" t="str">
        <f t="shared" si="436"/>
        <v>0</v>
      </c>
      <c r="BT114" s="203" t="str">
        <f t="shared" si="437"/>
        <v>0</v>
      </c>
      <c r="BV114" s="177"/>
    </row>
    <row r="115" spans="1:74" s="131" customFormat="1" ht="19.5" customHeight="1" thickBot="1">
      <c r="A115" s="169"/>
      <c r="B115" s="79" t="s">
        <v>66</v>
      </c>
      <c r="C115" s="116">
        <v>0.95138888888888884</v>
      </c>
      <c r="D115" s="116" t="s">
        <v>252</v>
      </c>
      <c r="E115" s="116" t="s">
        <v>272</v>
      </c>
      <c r="F115" s="124">
        <v>300</v>
      </c>
      <c r="G115" s="124">
        <f>$F115*'Campaign Total'!$F$44</f>
        <v>270</v>
      </c>
      <c r="H115" s="170">
        <f t="shared" ref="H115:H123" si="470">SUM(AQ115:BE115)</f>
        <v>0</v>
      </c>
      <c r="I115" s="171">
        <f t="shared" ref="I115:I123" si="471">SUM(BF115:BT115)</f>
        <v>0</v>
      </c>
      <c r="J115" s="197"/>
      <c r="K115" s="173"/>
      <c r="L115" s="173"/>
      <c r="M115" s="173"/>
      <c r="N115" s="173"/>
      <c r="O115" s="176"/>
      <c r="P115" s="176"/>
      <c r="Q115" s="173"/>
      <c r="R115" s="173"/>
      <c r="S115" s="173"/>
      <c r="T115" s="173"/>
      <c r="U115" s="173"/>
      <c r="V115" s="176"/>
      <c r="W115" s="176"/>
      <c r="X115" s="173"/>
      <c r="Y115" s="173"/>
      <c r="Z115" s="173"/>
      <c r="AA115" s="173"/>
      <c r="AB115" s="173"/>
      <c r="AC115" s="176"/>
      <c r="AD115" s="176"/>
      <c r="AE115" s="173"/>
      <c r="AF115" s="173"/>
      <c r="AG115" s="173"/>
      <c r="AH115" s="173"/>
      <c r="AI115" s="173"/>
      <c r="AJ115" s="176"/>
      <c r="AK115" s="176"/>
      <c r="AL115" s="173"/>
      <c r="AM115" s="173"/>
      <c r="AN115" s="173"/>
      <c r="AO115" s="173"/>
      <c r="AP115" s="202"/>
      <c r="AQ115" s="203">
        <f t="shared" si="376"/>
        <v>0</v>
      </c>
      <c r="AR115" s="203">
        <f t="shared" si="377"/>
        <v>0</v>
      </c>
      <c r="AS115" s="203">
        <f t="shared" si="378"/>
        <v>0</v>
      </c>
      <c r="AT115" s="203">
        <f t="shared" si="379"/>
        <v>0</v>
      </c>
      <c r="AU115" s="203">
        <f t="shared" si="380"/>
        <v>0</v>
      </c>
      <c r="AV115" s="203">
        <f t="shared" si="381"/>
        <v>0</v>
      </c>
      <c r="AW115" s="203">
        <f t="shared" si="382"/>
        <v>0</v>
      </c>
      <c r="AX115" s="203">
        <f t="shared" si="383"/>
        <v>0</v>
      </c>
      <c r="AY115" s="203">
        <f t="shared" si="384"/>
        <v>0</v>
      </c>
      <c r="AZ115" s="203">
        <f t="shared" si="385"/>
        <v>0</v>
      </c>
      <c r="BA115" s="203">
        <f t="shared" si="386"/>
        <v>0</v>
      </c>
      <c r="BB115" s="203">
        <f t="shared" si="387"/>
        <v>0</v>
      </c>
      <c r="BC115" s="203">
        <f t="shared" si="388"/>
        <v>0</v>
      </c>
      <c r="BD115" s="203">
        <f t="shared" si="389"/>
        <v>0</v>
      </c>
      <c r="BE115" s="203">
        <f t="shared" si="390"/>
        <v>0</v>
      </c>
      <c r="BF115" s="203" t="str">
        <f t="shared" si="423"/>
        <v>0</v>
      </c>
      <c r="BG115" s="203" t="str">
        <f t="shared" si="424"/>
        <v>0</v>
      </c>
      <c r="BH115" s="203" t="str">
        <f t="shared" si="425"/>
        <v>0</v>
      </c>
      <c r="BI115" s="203" t="str">
        <f t="shared" si="426"/>
        <v>0</v>
      </c>
      <c r="BJ115" s="203" t="str">
        <f t="shared" si="427"/>
        <v>0</v>
      </c>
      <c r="BK115" s="203" t="str">
        <f t="shared" si="428"/>
        <v>0</v>
      </c>
      <c r="BL115" s="203" t="str">
        <f t="shared" si="429"/>
        <v>0</v>
      </c>
      <c r="BM115" s="203" t="str">
        <f t="shared" si="430"/>
        <v>0</v>
      </c>
      <c r="BN115" s="203" t="str">
        <f t="shared" si="431"/>
        <v>0</v>
      </c>
      <c r="BO115" s="203" t="str">
        <f t="shared" si="432"/>
        <v>0</v>
      </c>
      <c r="BP115" s="203" t="str">
        <f t="shared" si="433"/>
        <v>0</v>
      </c>
      <c r="BQ115" s="203" t="str">
        <f t="shared" si="434"/>
        <v>0</v>
      </c>
      <c r="BR115" s="203" t="str">
        <f t="shared" si="435"/>
        <v>0</v>
      </c>
      <c r="BS115" s="203" t="str">
        <f t="shared" si="436"/>
        <v>0</v>
      </c>
      <c r="BT115" s="203" t="str">
        <f t="shared" si="437"/>
        <v>0</v>
      </c>
      <c r="BV115" s="177"/>
    </row>
    <row r="116" spans="1:74" s="131" customFormat="1" ht="19.5" customHeight="1" thickBot="1">
      <c r="A116" s="169"/>
      <c r="B116" s="109" t="s">
        <v>65</v>
      </c>
      <c r="C116" s="129">
        <v>0.95486111111111116</v>
      </c>
      <c r="D116" s="240" t="s">
        <v>470</v>
      </c>
      <c r="E116" s="241"/>
      <c r="F116" s="83"/>
      <c r="G116" s="83"/>
      <c r="H116" s="170"/>
      <c r="I116" s="171"/>
      <c r="J116" s="197"/>
      <c r="K116" s="173"/>
      <c r="L116" s="173"/>
      <c r="M116" s="173"/>
      <c r="N116" s="173"/>
      <c r="O116" s="172"/>
      <c r="P116" s="172"/>
      <c r="Q116" s="173"/>
      <c r="R116" s="173"/>
      <c r="S116" s="173"/>
      <c r="T116" s="173"/>
      <c r="U116" s="173"/>
      <c r="V116" s="172"/>
      <c r="W116" s="172"/>
      <c r="X116" s="173"/>
      <c r="Y116" s="173"/>
      <c r="Z116" s="173"/>
      <c r="AA116" s="173"/>
      <c r="AB116" s="173"/>
      <c r="AC116" s="172"/>
      <c r="AD116" s="172"/>
      <c r="AE116" s="173"/>
      <c r="AF116" s="173"/>
      <c r="AG116" s="173"/>
      <c r="AH116" s="173"/>
      <c r="AI116" s="173"/>
      <c r="AJ116" s="172"/>
      <c r="AK116" s="172"/>
      <c r="AL116" s="173"/>
      <c r="AM116" s="173"/>
      <c r="AN116" s="173"/>
      <c r="AO116" s="173"/>
      <c r="AP116" s="202"/>
      <c r="AQ116" s="203">
        <f t="shared" si="376"/>
        <v>0</v>
      </c>
      <c r="AR116" s="203">
        <f t="shared" si="377"/>
        <v>0</v>
      </c>
      <c r="AS116" s="203">
        <f t="shared" si="378"/>
        <v>0</v>
      </c>
      <c r="AT116" s="203">
        <f t="shared" si="379"/>
        <v>0</v>
      </c>
      <c r="AU116" s="203">
        <f t="shared" si="380"/>
        <v>0</v>
      </c>
      <c r="AV116" s="203">
        <f t="shared" si="381"/>
        <v>0</v>
      </c>
      <c r="AW116" s="203">
        <f t="shared" si="382"/>
        <v>0</v>
      </c>
      <c r="AX116" s="203">
        <f t="shared" si="383"/>
        <v>0</v>
      </c>
      <c r="AY116" s="203">
        <f t="shared" si="384"/>
        <v>0</v>
      </c>
      <c r="AZ116" s="203">
        <f t="shared" si="385"/>
        <v>0</v>
      </c>
      <c r="BA116" s="203">
        <f t="shared" si="386"/>
        <v>0</v>
      </c>
      <c r="BB116" s="203">
        <f t="shared" si="387"/>
        <v>0</v>
      </c>
      <c r="BC116" s="203">
        <f t="shared" si="388"/>
        <v>0</v>
      </c>
      <c r="BD116" s="203">
        <f t="shared" si="389"/>
        <v>0</v>
      </c>
      <c r="BE116" s="203">
        <f t="shared" si="390"/>
        <v>0</v>
      </c>
      <c r="BF116" s="203" t="str">
        <f t="shared" ref="BF116:BF119" si="472">IF(AQ116&gt;0,($G116*AQ116*$F$14),"0")</f>
        <v>0</v>
      </c>
      <c r="BG116" s="203" t="str">
        <f t="shared" ref="BG116:BG119" si="473">IF(AR116&gt;0,($G116*AR116*$F$15),"0")</f>
        <v>0</v>
      </c>
      <c r="BH116" s="203" t="str">
        <f t="shared" ref="BH116:BH119" si="474">IF(AS116&gt;0,($G116*AS116*$F$16),"0")</f>
        <v>0</v>
      </c>
      <c r="BI116" s="203" t="str">
        <f t="shared" ref="BI116:BI119" si="475">IF(AT116&gt;0,($G116*AT116*$F$17),"0")</f>
        <v>0</v>
      </c>
      <c r="BJ116" s="203" t="str">
        <f t="shared" ref="BJ116:BJ119" si="476">IF(AU116&gt;0,($G116*AU116*$F$18),"0")</f>
        <v>0</v>
      </c>
      <c r="BK116" s="203" t="str">
        <f t="shared" ref="BK116:BK119" si="477">IF(AV116&gt;0,($G116*AV116*$F$19),"0")</f>
        <v>0</v>
      </c>
      <c r="BL116" s="203" t="str">
        <f t="shared" ref="BL116:BL119" si="478">IF(AW116&gt;0,($G116*AW116*$F$20),"0")</f>
        <v>0</v>
      </c>
      <c r="BM116" s="203" t="str">
        <f t="shared" ref="BM116:BM119" si="479">IF(AX116&gt;0,($G116*AX116*$F$21),"0")</f>
        <v>0</v>
      </c>
      <c r="BN116" s="203" t="str">
        <f t="shared" ref="BN116:BN119" si="480">IF(AY116&gt;0,($G116*AY116*$F$22),"0")</f>
        <v>0</v>
      </c>
      <c r="BO116" s="203" t="str">
        <f t="shared" ref="BO116:BO119" si="481">IF(AZ116&gt;0,($G116*AZ116*$F$23),"0")</f>
        <v>0</v>
      </c>
      <c r="BP116" s="203" t="str">
        <f t="shared" ref="BP116:BP119" si="482">IF(BA116&gt;0,($G116*BA116*$F$24),"0")</f>
        <v>0</v>
      </c>
      <c r="BQ116" s="203" t="str">
        <f t="shared" ref="BQ116:BQ119" si="483">IF(BB116&gt;0,($G116*BB116*$F$25),"0")</f>
        <v>0</v>
      </c>
      <c r="BR116" s="203" t="str">
        <f t="shared" ref="BR116:BR119" si="484">IF(BC116&gt;0,($G116*BC116*$F$26),"0")</f>
        <v>0</v>
      </c>
      <c r="BS116" s="203" t="str">
        <f t="shared" ref="BS116:BS119" si="485">IF(BD116&gt;0,($G116*BD116*$F$27),"0")</f>
        <v>0</v>
      </c>
      <c r="BT116" s="203" t="str">
        <f t="shared" ref="BT116:BT119" si="486">IF(BE116&gt;0,($G116*BE116*$F$28),"0")</f>
        <v>0</v>
      </c>
      <c r="BV116" s="177"/>
    </row>
    <row r="117" spans="1:74" s="131" customFormat="1" ht="19.5" customHeight="1" thickBot="1">
      <c r="A117" s="169"/>
      <c r="B117" s="109" t="s">
        <v>65</v>
      </c>
      <c r="C117" s="129">
        <v>0.95833333333333337</v>
      </c>
      <c r="D117" s="240" t="s">
        <v>470</v>
      </c>
      <c r="E117" s="241"/>
      <c r="F117" s="83"/>
      <c r="G117" s="83"/>
      <c r="H117" s="170"/>
      <c r="I117" s="171"/>
      <c r="J117" s="197"/>
      <c r="K117" s="173"/>
      <c r="L117" s="173"/>
      <c r="M117" s="173"/>
      <c r="N117" s="173"/>
      <c r="O117" s="172"/>
      <c r="P117" s="172"/>
      <c r="Q117" s="173"/>
      <c r="R117" s="173"/>
      <c r="S117" s="173"/>
      <c r="T117" s="173"/>
      <c r="U117" s="173"/>
      <c r="V117" s="172"/>
      <c r="W117" s="172"/>
      <c r="X117" s="173"/>
      <c r="Y117" s="173"/>
      <c r="Z117" s="173"/>
      <c r="AA117" s="173"/>
      <c r="AB117" s="173"/>
      <c r="AC117" s="172"/>
      <c r="AD117" s="172"/>
      <c r="AE117" s="173"/>
      <c r="AF117" s="173"/>
      <c r="AG117" s="173"/>
      <c r="AH117" s="173"/>
      <c r="AI117" s="173"/>
      <c r="AJ117" s="172"/>
      <c r="AK117" s="172"/>
      <c r="AL117" s="173"/>
      <c r="AM117" s="173"/>
      <c r="AN117" s="173"/>
      <c r="AO117" s="173"/>
      <c r="AP117" s="202"/>
      <c r="AQ117" s="203">
        <f t="shared" si="376"/>
        <v>0</v>
      </c>
      <c r="AR117" s="203">
        <f t="shared" si="377"/>
        <v>0</v>
      </c>
      <c r="AS117" s="203">
        <f t="shared" si="378"/>
        <v>0</v>
      </c>
      <c r="AT117" s="203">
        <f t="shared" si="379"/>
        <v>0</v>
      </c>
      <c r="AU117" s="203">
        <f t="shared" si="380"/>
        <v>0</v>
      </c>
      <c r="AV117" s="203">
        <f t="shared" si="381"/>
        <v>0</v>
      </c>
      <c r="AW117" s="203">
        <f t="shared" si="382"/>
        <v>0</v>
      </c>
      <c r="AX117" s="203">
        <f t="shared" si="383"/>
        <v>0</v>
      </c>
      <c r="AY117" s="203">
        <f t="shared" si="384"/>
        <v>0</v>
      </c>
      <c r="AZ117" s="203">
        <f t="shared" si="385"/>
        <v>0</v>
      </c>
      <c r="BA117" s="203">
        <f t="shared" si="386"/>
        <v>0</v>
      </c>
      <c r="BB117" s="203">
        <f t="shared" si="387"/>
        <v>0</v>
      </c>
      <c r="BC117" s="203">
        <f t="shared" si="388"/>
        <v>0</v>
      </c>
      <c r="BD117" s="203">
        <f t="shared" si="389"/>
        <v>0</v>
      </c>
      <c r="BE117" s="203">
        <f t="shared" si="390"/>
        <v>0</v>
      </c>
      <c r="BF117" s="203" t="str">
        <f t="shared" ref="BF117" si="487">IF(AQ117&gt;0,($G117*AQ117*$F$14),"0")</f>
        <v>0</v>
      </c>
      <c r="BG117" s="203" t="str">
        <f t="shared" ref="BG117" si="488">IF(AR117&gt;0,($G117*AR117*$F$15),"0")</f>
        <v>0</v>
      </c>
      <c r="BH117" s="203" t="str">
        <f t="shared" ref="BH117" si="489">IF(AS117&gt;0,($G117*AS117*$F$16),"0")</f>
        <v>0</v>
      </c>
      <c r="BI117" s="203" t="str">
        <f t="shared" ref="BI117" si="490">IF(AT117&gt;0,($G117*AT117*$F$17),"0")</f>
        <v>0</v>
      </c>
      <c r="BJ117" s="203" t="str">
        <f t="shared" ref="BJ117" si="491">IF(AU117&gt;0,($G117*AU117*$F$18),"0")</f>
        <v>0</v>
      </c>
      <c r="BK117" s="203" t="str">
        <f t="shared" ref="BK117" si="492">IF(AV117&gt;0,($G117*AV117*$F$19),"0")</f>
        <v>0</v>
      </c>
      <c r="BL117" s="203" t="str">
        <f t="shared" ref="BL117" si="493">IF(AW117&gt;0,($G117*AW117*$F$20),"0")</f>
        <v>0</v>
      </c>
      <c r="BM117" s="203" t="str">
        <f t="shared" ref="BM117" si="494">IF(AX117&gt;0,($G117*AX117*$F$21),"0")</f>
        <v>0</v>
      </c>
      <c r="BN117" s="203" t="str">
        <f t="shared" ref="BN117" si="495">IF(AY117&gt;0,($G117*AY117*$F$22),"0")</f>
        <v>0</v>
      </c>
      <c r="BO117" s="203" t="str">
        <f t="shared" ref="BO117" si="496">IF(AZ117&gt;0,($G117*AZ117*$F$23),"0")</f>
        <v>0</v>
      </c>
      <c r="BP117" s="203" t="str">
        <f t="shared" ref="BP117" si="497">IF(BA117&gt;0,($G117*BA117*$F$24),"0")</f>
        <v>0</v>
      </c>
      <c r="BQ117" s="203" t="str">
        <f t="shared" ref="BQ117" si="498">IF(BB117&gt;0,($G117*BB117*$F$25),"0")</f>
        <v>0</v>
      </c>
      <c r="BR117" s="203" t="str">
        <f t="shared" ref="BR117" si="499">IF(BC117&gt;0,($G117*BC117*$F$26),"0")</f>
        <v>0</v>
      </c>
      <c r="BS117" s="203" t="str">
        <f t="shared" ref="BS117" si="500">IF(BD117&gt;0,($G117*BD117*$F$27),"0")</f>
        <v>0</v>
      </c>
      <c r="BT117" s="203" t="str">
        <f t="shared" ref="BT117" si="501">IF(BE117&gt;0,($G117*BE117*$F$28),"0")</f>
        <v>0</v>
      </c>
      <c r="BV117" s="177"/>
    </row>
    <row r="118" spans="1:74" s="131" customFormat="1" ht="19.5" customHeight="1" thickBot="1">
      <c r="A118" s="169"/>
      <c r="B118" s="79" t="s">
        <v>66</v>
      </c>
      <c r="C118" s="116">
        <v>0.97222222222222221</v>
      </c>
      <c r="D118" s="116" t="s">
        <v>253</v>
      </c>
      <c r="E118" s="116" t="s">
        <v>273</v>
      </c>
      <c r="F118" s="124">
        <v>180</v>
      </c>
      <c r="G118" s="124">
        <f>$F118*'Campaign Total'!$F$44</f>
        <v>162</v>
      </c>
      <c r="H118" s="170">
        <f t="shared" ref="H118" si="502">SUM(AQ118:BE118)</f>
        <v>0</v>
      </c>
      <c r="I118" s="171">
        <f t="shared" ref="I118" si="503">SUM(BF118:BT118)</f>
        <v>0</v>
      </c>
      <c r="J118" s="197"/>
      <c r="K118" s="173"/>
      <c r="L118" s="173"/>
      <c r="M118" s="173"/>
      <c r="N118" s="173"/>
      <c r="O118" s="176"/>
      <c r="P118" s="176"/>
      <c r="Q118" s="173"/>
      <c r="R118" s="173"/>
      <c r="S118" s="173"/>
      <c r="T118" s="173"/>
      <c r="U118" s="173"/>
      <c r="V118" s="176"/>
      <c r="W118" s="176"/>
      <c r="X118" s="173"/>
      <c r="Y118" s="173"/>
      <c r="Z118" s="173"/>
      <c r="AA118" s="173"/>
      <c r="AB118" s="173"/>
      <c r="AC118" s="176"/>
      <c r="AD118" s="176"/>
      <c r="AE118" s="173"/>
      <c r="AF118" s="173"/>
      <c r="AG118" s="173"/>
      <c r="AH118" s="173"/>
      <c r="AI118" s="173"/>
      <c r="AJ118" s="176"/>
      <c r="AK118" s="176"/>
      <c r="AL118" s="173"/>
      <c r="AM118" s="173"/>
      <c r="AN118" s="173"/>
      <c r="AO118" s="173"/>
      <c r="AP118" s="202"/>
      <c r="AQ118" s="203">
        <f t="shared" si="376"/>
        <v>0</v>
      </c>
      <c r="AR118" s="203">
        <f t="shared" si="377"/>
        <v>0</v>
      </c>
      <c r="AS118" s="203">
        <f t="shared" si="378"/>
        <v>0</v>
      </c>
      <c r="AT118" s="203">
        <f t="shared" si="379"/>
        <v>0</v>
      </c>
      <c r="AU118" s="203">
        <f t="shared" si="380"/>
        <v>0</v>
      </c>
      <c r="AV118" s="203">
        <f t="shared" si="381"/>
        <v>0</v>
      </c>
      <c r="AW118" s="203">
        <f t="shared" si="382"/>
        <v>0</v>
      </c>
      <c r="AX118" s="203">
        <f t="shared" si="383"/>
        <v>0</v>
      </c>
      <c r="AY118" s="203">
        <f t="shared" si="384"/>
        <v>0</v>
      </c>
      <c r="AZ118" s="203">
        <f t="shared" si="385"/>
        <v>0</v>
      </c>
      <c r="BA118" s="203">
        <f t="shared" si="386"/>
        <v>0</v>
      </c>
      <c r="BB118" s="203">
        <f t="shared" si="387"/>
        <v>0</v>
      </c>
      <c r="BC118" s="203">
        <f t="shared" si="388"/>
        <v>0</v>
      </c>
      <c r="BD118" s="203">
        <f t="shared" si="389"/>
        <v>0</v>
      </c>
      <c r="BE118" s="203">
        <f t="shared" si="390"/>
        <v>0</v>
      </c>
      <c r="BF118" s="203" t="str">
        <f t="shared" si="472"/>
        <v>0</v>
      </c>
      <c r="BG118" s="203" t="str">
        <f t="shared" si="473"/>
        <v>0</v>
      </c>
      <c r="BH118" s="203" t="str">
        <f t="shared" si="474"/>
        <v>0</v>
      </c>
      <c r="BI118" s="203" t="str">
        <f t="shared" si="475"/>
        <v>0</v>
      </c>
      <c r="BJ118" s="203" t="str">
        <f t="shared" si="476"/>
        <v>0</v>
      </c>
      <c r="BK118" s="203" t="str">
        <f t="shared" si="477"/>
        <v>0</v>
      </c>
      <c r="BL118" s="203" t="str">
        <f t="shared" si="478"/>
        <v>0</v>
      </c>
      <c r="BM118" s="203" t="str">
        <f t="shared" si="479"/>
        <v>0</v>
      </c>
      <c r="BN118" s="203" t="str">
        <f t="shared" si="480"/>
        <v>0</v>
      </c>
      <c r="BO118" s="203" t="str">
        <f t="shared" si="481"/>
        <v>0</v>
      </c>
      <c r="BP118" s="203" t="str">
        <f t="shared" si="482"/>
        <v>0</v>
      </c>
      <c r="BQ118" s="203" t="str">
        <f t="shared" si="483"/>
        <v>0</v>
      </c>
      <c r="BR118" s="203" t="str">
        <f t="shared" si="484"/>
        <v>0</v>
      </c>
      <c r="BS118" s="203" t="str">
        <f t="shared" si="485"/>
        <v>0</v>
      </c>
      <c r="BT118" s="203" t="str">
        <f t="shared" si="486"/>
        <v>0</v>
      </c>
      <c r="BV118" s="177"/>
    </row>
    <row r="119" spans="1:74" s="131" customFormat="1" ht="20.100000000000001" customHeight="1" thickBot="1">
      <c r="A119" s="169"/>
      <c r="B119" s="109" t="s">
        <v>65</v>
      </c>
      <c r="C119" s="129">
        <v>0.97569444444444453</v>
      </c>
      <c r="D119" s="240" t="s">
        <v>470</v>
      </c>
      <c r="E119" s="241"/>
      <c r="F119" s="83"/>
      <c r="G119" s="83"/>
      <c r="H119" s="170"/>
      <c r="I119" s="171"/>
      <c r="J119" s="197"/>
      <c r="K119" s="173"/>
      <c r="L119" s="173"/>
      <c r="M119" s="173"/>
      <c r="N119" s="173"/>
      <c r="O119" s="172"/>
      <c r="P119" s="172"/>
      <c r="Q119" s="173"/>
      <c r="R119" s="173"/>
      <c r="S119" s="173"/>
      <c r="T119" s="173"/>
      <c r="U119" s="173"/>
      <c r="V119" s="172"/>
      <c r="W119" s="172"/>
      <c r="X119" s="173"/>
      <c r="Y119" s="173"/>
      <c r="Z119" s="173"/>
      <c r="AA119" s="173"/>
      <c r="AB119" s="173"/>
      <c r="AC119" s="172"/>
      <c r="AD119" s="172"/>
      <c r="AE119" s="173"/>
      <c r="AF119" s="173"/>
      <c r="AG119" s="173"/>
      <c r="AH119" s="173"/>
      <c r="AI119" s="173"/>
      <c r="AJ119" s="172"/>
      <c r="AK119" s="172"/>
      <c r="AL119" s="173"/>
      <c r="AM119" s="173"/>
      <c r="AN119" s="173"/>
      <c r="AO119" s="173"/>
      <c r="AP119" s="202"/>
      <c r="AQ119" s="203">
        <f t="shared" si="376"/>
        <v>0</v>
      </c>
      <c r="AR119" s="203">
        <f t="shared" si="377"/>
        <v>0</v>
      </c>
      <c r="AS119" s="203">
        <f t="shared" si="378"/>
        <v>0</v>
      </c>
      <c r="AT119" s="203">
        <f t="shared" si="379"/>
        <v>0</v>
      </c>
      <c r="AU119" s="203">
        <f t="shared" si="380"/>
        <v>0</v>
      </c>
      <c r="AV119" s="203">
        <f t="shared" si="381"/>
        <v>0</v>
      </c>
      <c r="AW119" s="203">
        <f t="shared" si="382"/>
        <v>0</v>
      </c>
      <c r="AX119" s="203">
        <f t="shared" si="383"/>
        <v>0</v>
      </c>
      <c r="AY119" s="203">
        <f t="shared" si="384"/>
        <v>0</v>
      </c>
      <c r="AZ119" s="203">
        <f t="shared" si="385"/>
        <v>0</v>
      </c>
      <c r="BA119" s="203">
        <f t="shared" si="386"/>
        <v>0</v>
      </c>
      <c r="BB119" s="203">
        <f t="shared" si="387"/>
        <v>0</v>
      </c>
      <c r="BC119" s="203">
        <f t="shared" si="388"/>
        <v>0</v>
      </c>
      <c r="BD119" s="203">
        <f t="shared" si="389"/>
        <v>0</v>
      </c>
      <c r="BE119" s="203">
        <f t="shared" si="390"/>
        <v>0</v>
      </c>
      <c r="BF119" s="203" t="str">
        <f t="shared" si="472"/>
        <v>0</v>
      </c>
      <c r="BG119" s="203" t="str">
        <f t="shared" si="473"/>
        <v>0</v>
      </c>
      <c r="BH119" s="203" t="str">
        <f t="shared" si="474"/>
        <v>0</v>
      </c>
      <c r="BI119" s="203" t="str">
        <f t="shared" si="475"/>
        <v>0</v>
      </c>
      <c r="BJ119" s="203" t="str">
        <f t="shared" si="476"/>
        <v>0</v>
      </c>
      <c r="BK119" s="203" t="str">
        <f t="shared" si="477"/>
        <v>0</v>
      </c>
      <c r="BL119" s="203" t="str">
        <f t="shared" si="478"/>
        <v>0</v>
      </c>
      <c r="BM119" s="203" t="str">
        <f t="shared" si="479"/>
        <v>0</v>
      </c>
      <c r="BN119" s="203" t="str">
        <f t="shared" si="480"/>
        <v>0</v>
      </c>
      <c r="BO119" s="203" t="str">
        <f t="shared" si="481"/>
        <v>0</v>
      </c>
      <c r="BP119" s="203" t="str">
        <f t="shared" si="482"/>
        <v>0</v>
      </c>
      <c r="BQ119" s="203" t="str">
        <f t="shared" si="483"/>
        <v>0</v>
      </c>
      <c r="BR119" s="203" t="str">
        <f t="shared" si="484"/>
        <v>0</v>
      </c>
      <c r="BS119" s="203" t="str">
        <f t="shared" si="485"/>
        <v>0</v>
      </c>
      <c r="BT119" s="203" t="str">
        <f t="shared" si="486"/>
        <v>0</v>
      </c>
      <c r="BV119" s="177"/>
    </row>
    <row r="120" spans="1:74" s="131" customFormat="1" ht="19.5" customHeight="1" thickBot="1">
      <c r="A120" s="169"/>
      <c r="B120" s="79" t="s">
        <v>66</v>
      </c>
      <c r="C120" s="116">
        <v>0.99305555555555547</v>
      </c>
      <c r="D120" s="116" t="s">
        <v>418</v>
      </c>
      <c r="E120" s="116" t="s">
        <v>419</v>
      </c>
      <c r="F120" s="124">
        <v>170</v>
      </c>
      <c r="G120" s="124">
        <f>$F120*'Campaign Total'!$F$44</f>
        <v>153</v>
      </c>
      <c r="H120" s="170">
        <f t="shared" ref="H120" si="504">SUM(AQ120:BE120)</f>
        <v>0</v>
      </c>
      <c r="I120" s="171">
        <f t="shared" ref="I120" si="505">SUM(BF120:BT120)</f>
        <v>0</v>
      </c>
      <c r="J120" s="197"/>
      <c r="K120" s="173"/>
      <c r="L120" s="173"/>
      <c r="M120" s="173"/>
      <c r="N120" s="173"/>
      <c r="O120" s="176"/>
      <c r="P120" s="176"/>
      <c r="Q120" s="173"/>
      <c r="R120" s="173"/>
      <c r="S120" s="173"/>
      <c r="T120" s="173"/>
      <c r="U120" s="173"/>
      <c r="V120" s="176"/>
      <c r="W120" s="176"/>
      <c r="X120" s="173"/>
      <c r="Y120" s="173"/>
      <c r="Z120" s="173"/>
      <c r="AA120" s="173"/>
      <c r="AB120" s="173"/>
      <c r="AC120" s="176"/>
      <c r="AD120" s="176"/>
      <c r="AE120" s="173"/>
      <c r="AF120" s="173"/>
      <c r="AG120" s="173"/>
      <c r="AH120" s="173"/>
      <c r="AI120" s="173"/>
      <c r="AJ120" s="176"/>
      <c r="AK120" s="176"/>
      <c r="AL120" s="173"/>
      <c r="AM120" s="173"/>
      <c r="AN120" s="173"/>
      <c r="AO120" s="173"/>
      <c r="AP120" s="202"/>
      <c r="AQ120" s="203">
        <f t="shared" si="376"/>
        <v>0</v>
      </c>
      <c r="AR120" s="203">
        <f t="shared" si="377"/>
        <v>0</v>
      </c>
      <c r="AS120" s="203">
        <f t="shared" si="378"/>
        <v>0</v>
      </c>
      <c r="AT120" s="203">
        <f t="shared" si="379"/>
        <v>0</v>
      </c>
      <c r="AU120" s="203">
        <f t="shared" si="380"/>
        <v>0</v>
      </c>
      <c r="AV120" s="203">
        <f t="shared" si="381"/>
        <v>0</v>
      </c>
      <c r="AW120" s="203">
        <f t="shared" si="382"/>
        <v>0</v>
      </c>
      <c r="AX120" s="203">
        <f t="shared" si="383"/>
        <v>0</v>
      </c>
      <c r="AY120" s="203">
        <f t="shared" si="384"/>
        <v>0</v>
      </c>
      <c r="AZ120" s="203">
        <f t="shared" si="385"/>
        <v>0</v>
      </c>
      <c r="BA120" s="203">
        <f t="shared" si="386"/>
        <v>0</v>
      </c>
      <c r="BB120" s="203">
        <f t="shared" si="387"/>
        <v>0</v>
      </c>
      <c r="BC120" s="203">
        <f t="shared" si="388"/>
        <v>0</v>
      </c>
      <c r="BD120" s="203">
        <f t="shared" si="389"/>
        <v>0</v>
      </c>
      <c r="BE120" s="203">
        <f t="shared" si="390"/>
        <v>0</v>
      </c>
      <c r="BF120" s="203" t="str">
        <f t="shared" ref="BF120:BF121" si="506">IF(AQ120&gt;0,($G120*AQ120*$F$14),"0")</f>
        <v>0</v>
      </c>
      <c r="BG120" s="203" t="str">
        <f t="shared" ref="BG120:BG121" si="507">IF(AR120&gt;0,($G120*AR120*$F$15),"0")</f>
        <v>0</v>
      </c>
      <c r="BH120" s="203" t="str">
        <f t="shared" ref="BH120:BH121" si="508">IF(AS120&gt;0,($G120*AS120*$F$16),"0")</f>
        <v>0</v>
      </c>
      <c r="BI120" s="203" t="str">
        <f t="shared" ref="BI120:BI121" si="509">IF(AT120&gt;0,($G120*AT120*$F$17),"0")</f>
        <v>0</v>
      </c>
      <c r="BJ120" s="203" t="str">
        <f t="shared" ref="BJ120:BJ121" si="510">IF(AU120&gt;0,($G120*AU120*$F$18),"0")</f>
        <v>0</v>
      </c>
      <c r="BK120" s="203" t="str">
        <f t="shared" ref="BK120:BK121" si="511">IF(AV120&gt;0,($G120*AV120*$F$19),"0")</f>
        <v>0</v>
      </c>
      <c r="BL120" s="203" t="str">
        <f t="shared" ref="BL120:BL121" si="512">IF(AW120&gt;0,($G120*AW120*$F$20),"0")</f>
        <v>0</v>
      </c>
      <c r="BM120" s="203" t="str">
        <f t="shared" ref="BM120:BM121" si="513">IF(AX120&gt;0,($G120*AX120*$F$21),"0")</f>
        <v>0</v>
      </c>
      <c r="BN120" s="203" t="str">
        <f t="shared" ref="BN120:BN121" si="514">IF(AY120&gt;0,($G120*AY120*$F$22),"0")</f>
        <v>0</v>
      </c>
      <c r="BO120" s="203" t="str">
        <f t="shared" ref="BO120:BO121" si="515">IF(AZ120&gt;0,($G120*AZ120*$F$23),"0")</f>
        <v>0</v>
      </c>
      <c r="BP120" s="203" t="str">
        <f t="shared" ref="BP120:BP121" si="516">IF(BA120&gt;0,($G120*BA120*$F$24),"0")</f>
        <v>0</v>
      </c>
      <c r="BQ120" s="203" t="str">
        <f t="shared" ref="BQ120:BQ121" si="517">IF(BB120&gt;0,($G120*BB120*$F$25),"0")</f>
        <v>0</v>
      </c>
      <c r="BR120" s="203" t="str">
        <f t="shared" ref="BR120:BR121" si="518">IF(BC120&gt;0,($G120*BC120*$F$26),"0")</f>
        <v>0</v>
      </c>
      <c r="BS120" s="203" t="str">
        <f t="shared" ref="BS120:BS121" si="519">IF(BD120&gt;0,($G120*BD120*$F$27),"0")</f>
        <v>0</v>
      </c>
      <c r="BT120" s="203" t="str">
        <f t="shared" ref="BT120:BT121" si="520">IF(BE120&gt;0,($G120*BE120*$F$28),"0")</f>
        <v>0</v>
      </c>
      <c r="BV120" s="177"/>
    </row>
    <row r="121" spans="1:74" s="131" customFormat="1" ht="19.5" customHeight="1" thickBot="1">
      <c r="A121" s="169"/>
      <c r="B121" s="109" t="s">
        <v>65</v>
      </c>
      <c r="C121" s="129">
        <v>0.99652777777777779</v>
      </c>
      <c r="D121" s="240" t="s">
        <v>470</v>
      </c>
      <c r="E121" s="241"/>
      <c r="F121" s="83"/>
      <c r="G121" s="83"/>
      <c r="H121" s="170"/>
      <c r="I121" s="171"/>
      <c r="J121" s="197"/>
      <c r="K121" s="173"/>
      <c r="L121" s="173"/>
      <c r="M121" s="173"/>
      <c r="N121" s="173"/>
      <c r="O121" s="172"/>
      <c r="P121" s="172"/>
      <c r="Q121" s="173"/>
      <c r="R121" s="173"/>
      <c r="S121" s="173"/>
      <c r="T121" s="173"/>
      <c r="U121" s="173"/>
      <c r="V121" s="172"/>
      <c r="W121" s="172"/>
      <c r="X121" s="173"/>
      <c r="Y121" s="173"/>
      <c r="Z121" s="173"/>
      <c r="AA121" s="173"/>
      <c r="AB121" s="173"/>
      <c r="AC121" s="172"/>
      <c r="AD121" s="172"/>
      <c r="AE121" s="173"/>
      <c r="AF121" s="173"/>
      <c r="AG121" s="173"/>
      <c r="AH121" s="173"/>
      <c r="AI121" s="173"/>
      <c r="AJ121" s="172"/>
      <c r="AK121" s="172"/>
      <c r="AL121" s="173"/>
      <c r="AM121" s="173"/>
      <c r="AN121" s="173"/>
      <c r="AO121" s="173"/>
      <c r="AP121" s="202"/>
      <c r="AQ121" s="203">
        <f t="shared" si="376"/>
        <v>0</v>
      </c>
      <c r="AR121" s="203">
        <f t="shared" si="377"/>
        <v>0</v>
      </c>
      <c r="AS121" s="203">
        <f t="shared" si="378"/>
        <v>0</v>
      </c>
      <c r="AT121" s="203">
        <f t="shared" si="379"/>
        <v>0</v>
      </c>
      <c r="AU121" s="203">
        <f t="shared" si="380"/>
        <v>0</v>
      </c>
      <c r="AV121" s="203">
        <f t="shared" si="381"/>
        <v>0</v>
      </c>
      <c r="AW121" s="203">
        <f t="shared" si="382"/>
        <v>0</v>
      </c>
      <c r="AX121" s="203">
        <f t="shared" si="383"/>
        <v>0</v>
      </c>
      <c r="AY121" s="203">
        <f t="shared" si="384"/>
        <v>0</v>
      </c>
      <c r="AZ121" s="203">
        <f t="shared" si="385"/>
        <v>0</v>
      </c>
      <c r="BA121" s="203">
        <f t="shared" si="386"/>
        <v>0</v>
      </c>
      <c r="BB121" s="203">
        <f t="shared" si="387"/>
        <v>0</v>
      </c>
      <c r="BC121" s="203">
        <f t="shared" si="388"/>
        <v>0</v>
      </c>
      <c r="BD121" s="203">
        <f t="shared" si="389"/>
        <v>0</v>
      </c>
      <c r="BE121" s="203">
        <f t="shared" si="390"/>
        <v>0</v>
      </c>
      <c r="BF121" s="203" t="str">
        <f t="shared" si="506"/>
        <v>0</v>
      </c>
      <c r="BG121" s="203" t="str">
        <f t="shared" si="507"/>
        <v>0</v>
      </c>
      <c r="BH121" s="203" t="str">
        <f t="shared" si="508"/>
        <v>0</v>
      </c>
      <c r="BI121" s="203" t="str">
        <f t="shared" si="509"/>
        <v>0</v>
      </c>
      <c r="BJ121" s="203" t="str">
        <f t="shared" si="510"/>
        <v>0</v>
      </c>
      <c r="BK121" s="203" t="str">
        <f t="shared" si="511"/>
        <v>0</v>
      </c>
      <c r="BL121" s="203" t="str">
        <f t="shared" si="512"/>
        <v>0</v>
      </c>
      <c r="BM121" s="203" t="str">
        <f t="shared" si="513"/>
        <v>0</v>
      </c>
      <c r="BN121" s="203" t="str">
        <f t="shared" si="514"/>
        <v>0</v>
      </c>
      <c r="BO121" s="203" t="str">
        <f t="shared" si="515"/>
        <v>0</v>
      </c>
      <c r="BP121" s="203" t="str">
        <f t="shared" si="516"/>
        <v>0</v>
      </c>
      <c r="BQ121" s="203" t="str">
        <f t="shared" si="517"/>
        <v>0</v>
      </c>
      <c r="BR121" s="203" t="str">
        <f t="shared" si="518"/>
        <v>0</v>
      </c>
      <c r="BS121" s="203" t="str">
        <f t="shared" si="519"/>
        <v>0</v>
      </c>
      <c r="BT121" s="203" t="str">
        <f t="shared" si="520"/>
        <v>0</v>
      </c>
      <c r="BV121" s="177"/>
    </row>
    <row r="122" spans="1:74" s="131" customFormat="1" ht="19.5" customHeight="1" thickBot="1">
      <c r="A122" s="169"/>
      <c r="B122" s="109" t="s">
        <v>65</v>
      </c>
      <c r="C122" s="129">
        <v>0</v>
      </c>
      <c r="D122" s="129" t="s">
        <v>463</v>
      </c>
      <c r="E122" s="129" t="s">
        <v>464</v>
      </c>
      <c r="F122" s="83"/>
      <c r="G122" s="83"/>
      <c r="H122" s="170"/>
      <c r="I122" s="171"/>
      <c r="J122" s="197"/>
      <c r="K122" s="173"/>
      <c r="L122" s="173"/>
      <c r="M122" s="173"/>
      <c r="N122" s="173"/>
      <c r="O122" s="172"/>
      <c r="P122" s="172"/>
      <c r="Q122" s="173"/>
      <c r="R122" s="173"/>
      <c r="S122" s="173"/>
      <c r="T122" s="173"/>
      <c r="U122" s="173"/>
      <c r="V122" s="172"/>
      <c r="W122" s="172"/>
      <c r="X122" s="173"/>
      <c r="Y122" s="173"/>
      <c r="Z122" s="173"/>
      <c r="AA122" s="173"/>
      <c r="AB122" s="173"/>
      <c r="AC122" s="172"/>
      <c r="AD122" s="172"/>
      <c r="AE122" s="173"/>
      <c r="AF122" s="173"/>
      <c r="AG122" s="173"/>
      <c r="AH122" s="173"/>
      <c r="AI122" s="173"/>
      <c r="AJ122" s="172"/>
      <c r="AK122" s="172"/>
      <c r="AL122" s="173"/>
      <c r="AM122" s="173"/>
      <c r="AN122" s="173"/>
      <c r="AO122" s="173"/>
      <c r="AP122" s="202"/>
      <c r="AQ122" s="203">
        <f t="shared" si="376"/>
        <v>0</v>
      </c>
      <c r="AR122" s="203">
        <f t="shared" si="377"/>
        <v>0</v>
      </c>
      <c r="AS122" s="203">
        <f t="shared" si="378"/>
        <v>0</v>
      </c>
      <c r="AT122" s="203">
        <f t="shared" si="379"/>
        <v>0</v>
      </c>
      <c r="AU122" s="203">
        <f t="shared" si="380"/>
        <v>0</v>
      </c>
      <c r="AV122" s="203">
        <f t="shared" si="381"/>
        <v>0</v>
      </c>
      <c r="AW122" s="203">
        <f t="shared" si="382"/>
        <v>0</v>
      </c>
      <c r="AX122" s="203">
        <f t="shared" si="383"/>
        <v>0</v>
      </c>
      <c r="AY122" s="203">
        <f t="shared" si="384"/>
        <v>0</v>
      </c>
      <c r="AZ122" s="203">
        <f t="shared" si="385"/>
        <v>0</v>
      </c>
      <c r="BA122" s="203">
        <f t="shared" si="386"/>
        <v>0</v>
      </c>
      <c r="BB122" s="203">
        <f t="shared" si="387"/>
        <v>0</v>
      </c>
      <c r="BC122" s="203">
        <f t="shared" si="388"/>
        <v>0</v>
      </c>
      <c r="BD122" s="203">
        <f t="shared" si="389"/>
        <v>0</v>
      </c>
      <c r="BE122" s="203">
        <f t="shared" si="390"/>
        <v>0</v>
      </c>
      <c r="BF122" s="203" t="str">
        <f t="shared" si="423"/>
        <v>0</v>
      </c>
      <c r="BG122" s="203" t="str">
        <f t="shared" si="424"/>
        <v>0</v>
      </c>
      <c r="BH122" s="203" t="str">
        <f t="shared" si="425"/>
        <v>0</v>
      </c>
      <c r="BI122" s="203" t="str">
        <f t="shared" si="426"/>
        <v>0</v>
      </c>
      <c r="BJ122" s="203" t="str">
        <f t="shared" si="427"/>
        <v>0</v>
      </c>
      <c r="BK122" s="203" t="str">
        <f t="shared" si="428"/>
        <v>0</v>
      </c>
      <c r="BL122" s="203" t="str">
        <f t="shared" si="429"/>
        <v>0</v>
      </c>
      <c r="BM122" s="203" t="str">
        <f t="shared" si="430"/>
        <v>0</v>
      </c>
      <c r="BN122" s="203" t="str">
        <f t="shared" si="431"/>
        <v>0</v>
      </c>
      <c r="BO122" s="203" t="str">
        <f t="shared" si="432"/>
        <v>0</v>
      </c>
      <c r="BP122" s="203" t="str">
        <f t="shared" si="433"/>
        <v>0</v>
      </c>
      <c r="BQ122" s="203" t="str">
        <f t="shared" si="434"/>
        <v>0</v>
      </c>
      <c r="BR122" s="203" t="str">
        <f t="shared" si="435"/>
        <v>0</v>
      </c>
      <c r="BS122" s="203" t="str">
        <f t="shared" si="436"/>
        <v>0</v>
      </c>
      <c r="BT122" s="203" t="str">
        <f t="shared" si="437"/>
        <v>0</v>
      </c>
      <c r="BV122" s="177"/>
    </row>
    <row r="123" spans="1:74" s="131" customFormat="1" ht="19.5" customHeight="1" thickBot="1">
      <c r="A123" s="169"/>
      <c r="B123" s="79" t="s">
        <v>66</v>
      </c>
      <c r="C123" s="116">
        <v>1.3888888888888888E-2</v>
      </c>
      <c r="D123" s="116" t="s">
        <v>342</v>
      </c>
      <c r="E123" s="116" t="s">
        <v>343</v>
      </c>
      <c r="F123" s="124">
        <v>100</v>
      </c>
      <c r="G123" s="124">
        <f>$F123*'Campaign Total'!$F$44</f>
        <v>90</v>
      </c>
      <c r="H123" s="170">
        <f t="shared" si="470"/>
        <v>0</v>
      </c>
      <c r="I123" s="171">
        <f t="shared" si="471"/>
        <v>0</v>
      </c>
      <c r="J123" s="197"/>
      <c r="K123" s="173"/>
      <c r="L123" s="173"/>
      <c r="M123" s="173"/>
      <c r="N123" s="173"/>
      <c r="O123" s="176"/>
      <c r="P123" s="176"/>
      <c r="Q123" s="173"/>
      <c r="R123" s="173"/>
      <c r="S123" s="173"/>
      <c r="T123" s="173"/>
      <c r="U123" s="173"/>
      <c r="V123" s="176"/>
      <c r="W123" s="176"/>
      <c r="X123" s="173"/>
      <c r="Y123" s="173"/>
      <c r="Z123" s="173"/>
      <c r="AA123" s="173"/>
      <c r="AB123" s="173"/>
      <c r="AC123" s="176"/>
      <c r="AD123" s="176"/>
      <c r="AE123" s="173"/>
      <c r="AF123" s="173"/>
      <c r="AG123" s="173"/>
      <c r="AH123" s="173"/>
      <c r="AI123" s="173"/>
      <c r="AJ123" s="176"/>
      <c r="AK123" s="176"/>
      <c r="AL123" s="173"/>
      <c r="AM123" s="173"/>
      <c r="AN123" s="173"/>
      <c r="AO123" s="173"/>
      <c r="AP123" s="202"/>
      <c r="AQ123" s="203">
        <f t="shared" si="376"/>
        <v>0</v>
      </c>
      <c r="AR123" s="203">
        <f t="shared" si="377"/>
        <v>0</v>
      </c>
      <c r="AS123" s="203">
        <f t="shared" si="378"/>
        <v>0</v>
      </c>
      <c r="AT123" s="203">
        <f t="shared" si="379"/>
        <v>0</v>
      </c>
      <c r="AU123" s="203">
        <f t="shared" si="380"/>
        <v>0</v>
      </c>
      <c r="AV123" s="203">
        <f t="shared" si="381"/>
        <v>0</v>
      </c>
      <c r="AW123" s="203">
        <f t="shared" si="382"/>
        <v>0</v>
      </c>
      <c r="AX123" s="203">
        <f t="shared" si="383"/>
        <v>0</v>
      </c>
      <c r="AY123" s="203">
        <f t="shared" si="384"/>
        <v>0</v>
      </c>
      <c r="AZ123" s="203">
        <f t="shared" si="385"/>
        <v>0</v>
      </c>
      <c r="BA123" s="203">
        <f t="shared" si="386"/>
        <v>0</v>
      </c>
      <c r="BB123" s="203">
        <f t="shared" si="387"/>
        <v>0</v>
      </c>
      <c r="BC123" s="203">
        <f t="shared" si="388"/>
        <v>0</v>
      </c>
      <c r="BD123" s="203">
        <f t="shared" si="389"/>
        <v>0</v>
      </c>
      <c r="BE123" s="203">
        <f t="shared" si="390"/>
        <v>0</v>
      </c>
      <c r="BF123" s="203" t="str">
        <f t="shared" si="423"/>
        <v>0</v>
      </c>
      <c r="BG123" s="203" t="str">
        <f t="shared" si="424"/>
        <v>0</v>
      </c>
      <c r="BH123" s="203" t="str">
        <f t="shared" si="425"/>
        <v>0</v>
      </c>
      <c r="BI123" s="203" t="str">
        <f t="shared" si="426"/>
        <v>0</v>
      </c>
      <c r="BJ123" s="203" t="str">
        <f t="shared" si="427"/>
        <v>0</v>
      </c>
      <c r="BK123" s="203" t="str">
        <f t="shared" si="428"/>
        <v>0</v>
      </c>
      <c r="BL123" s="203" t="str">
        <f t="shared" si="429"/>
        <v>0</v>
      </c>
      <c r="BM123" s="203" t="str">
        <f t="shared" si="430"/>
        <v>0</v>
      </c>
      <c r="BN123" s="203" t="str">
        <f t="shared" si="431"/>
        <v>0</v>
      </c>
      <c r="BO123" s="203" t="str">
        <f t="shared" si="432"/>
        <v>0</v>
      </c>
      <c r="BP123" s="203" t="str">
        <f t="shared" si="433"/>
        <v>0</v>
      </c>
      <c r="BQ123" s="203" t="str">
        <f t="shared" si="434"/>
        <v>0</v>
      </c>
      <c r="BR123" s="203" t="str">
        <f t="shared" si="435"/>
        <v>0</v>
      </c>
      <c r="BS123" s="203" t="str">
        <f t="shared" si="436"/>
        <v>0</v>
      </c>
      <c r="BT123" s="203" t="str">
        <f t="shared" si="437"/>
        <v>0</v>
      </c>
      <c r="BV123" s="177"/>
    </row>
    <row r="124" spans="1:74" s="131" customFormat="1" ht="19.5" customHeight="1" thickBot="1">
      <c r="A124" s="169"/>
      <c r="B124" s="109" t="s">
        <v>65</v>
      </c>
      <c r="C124" s="129">
        <v>1.7361111111111112E-2</v>
      </c>
      <c r="D124" s="129" t="s">
        <v>463</v>
      </c>
      <c r="E124" s="129" t="s">
        <v>464</v>
      </c>
      <c r="F124" s="83"/>
      <c r="G124" s="83"/>
      <c r="H124" s="170"/>
      <c r="I124" s="171"/>
      <c r="J124" s="197"/>
      <c r="K124" s="173"/>
      <c r="L124" s="173"/>
      <c r="M124" s="173"/>
      <c r="N124" s="173"/>
      <c r="O124" s="172"/>
      <c r="P124" s="172"/>
      <c r="Q124" s="173"/>
      <c r="R124" s="173"/>
      <c r="S124" s="173"/>
      <c r="T124" s="173"/>
      <c r="U124" s="173"/>
      <c r="V124" s="172"/>
      <c r="W124" s="172"/>
      <c r="X124" s="173"/>
      <c r="Y124" s="173"/>
      <c r="Z124" s="173"/>
      <c r="AA124" s="173"/>
      <c r="AB124" s="173"/>
      <c r="AC124" s="172"/>
      <c r="AD124" s="172"/>
      <c r="AE124" s="173"/>
      <c r="AF124" s="173"/>
      <c r="AG124" s="173"/>
      <c r="AH124" s="173"/>
      <c r="AI124" s="173"/>
      <c r="AJ124" s="172"/>
      <c r="AK124" s="172"/>
      <c r="AL124" s="173"/>
      <c r="AM124" s="173"/>
      <c r="AN124" s="173"/>
      <c r="AO124" s="173"/>
      <c r="AP124" s="202"/>
      <c r="AQ124" s="203">
        <f t="shared" si="376"/>
        <v>0</v>
      </c>
      <c r="AR124" s="203">
        <f t="shared" si="377"/>
        <v>0</v>
      </c>
      <c r="AS124" s="203">
        <f t="shared" si="378"/>
        <v>0</v>
      </c>
      <c r="AT124" s="203">
        <f t="shared" si="379"/>
        <v>0</v>
      </c>
      <c r="AU124" s="203">
        <f t="shared" si="380"/>
        <v>0</v>
      </c>
      <c r="AV124" s="203">
        <f t="shared" si="381"/>
        <v>0</v>
      </c>
      <c r="AW124" s="203">
        <f t="shared" si="382"/>
        <v>0</v>
      </c>
      <c r="AX124" s="203">
        <f t="shared" si="383"/>
        <v>0</v>
      </c>
      <c r="AY124" s="203">
        <f t="shared" si="384"/>
        <v>0</v>
      </c>
      <c r="AZ124" s="203">
        <f t="shared" si="385"/>
        <v>0</v>
      </c>
      <c r="BA124" s="203">
        <f t="shared" si="386"/>
        <v>0</v>
      </c>
      <c r="BB124" s="203">
        <f t="shared" si="387"/>
        <v>0</v>
      </c>
      <c r="BC124" s="203">
        <f t="shared" si="388"/>
        <v>0</v>
      </c>
      <c r="BD124" s="203">
        <f t="shared" si="389"/>
        <v>0</v>
      </c>
      <c r="BE124" s="203">
        <f t="shared" si="390"/>
        <v>0</v>
      </c>
      <c r="BF124" s="203" t="str">
        <f t="shared" si="423"/>
        <v>0</v>
      </c>
      <c r="BG124" s="203" t="str">
        <f t="shared" si="424"/>
        <v>0</v>
      </c>
      <c r="BH124" s="203" t="str">
        <f t="shared" si="425"/>
        <v>0</v>
      </c>
      <c r="BI124" s="203" t="str">
        <f t="shared" si="426"/>
        <v>0</v>
      </c>
      <c r="BJ124" s="203" t="str">
        <f t="shared" si="427"/>
        <v>0</v>
      </c>
      <c r="BK124" s="203" t="str">
        <f t="shared" si="428"/>
        <v>0</v>
      </c>
      <c r="BL124" s="203" t="str">
        <f t="shared" si="429"/>
        <v>0</v>
      </c>
      <c r="BM124" s="203" t="str">
        <f t="shared" si="430"/>
        <v>0</v>
      </c>
      <c r="BN124" s="203" t="str">
        <f t="shared" si="431"/>
        <v>0</v>
      </c>
      <c r="BO124" s="203" t="str">
        <f t="shared" si="432"/>
        <v>0</v>
      </c>
      <c r="BP124" s="203" t="str">
        <f t="shared" si="433"/>
        <v>0</v>
      </c>
      <c r="BQ124" s="203" t="str">
        <f t="shared" si="434"/>
        <v>0</v>
      </c>
      <c r="BR124" s="203" t="str">
        <f t="shared" si="435"/>
        <v>0</v>
      </c>
      <c r="BS124" s="203" t="str">
        <f t="shared" si="436"/>
        <v>0</v>
      </c>
      <c r="BT124" s="203" t="str">
        <f t="shared" si="437"/>
        <v>0</v>
      </c>
    </row>
    <row r="125" spans="1:74" s="131" customFormat="1" ht="19.5" customHeight="1" thickBot="1">
      <c r="A125" s="169"/>
      <c r="B125" s="79" t="s">
        <v>66</v>
      </c>
      <c r="C125" s="116">
        <v>3.4722222222222224E-2</v>
      </c>
      <c r="D125" s="116" t="s">
        <v>459</v>
      </c>
      <c r="E125" s="116" t="s">
        <v>460</v>
      </c>
      <c r="F125" s="124">
        <v>90</v>
      </c>
      <c r="G125" s="124">
        <f>$F125*'Campaign Total'!$F$44</f>
        <v>81</v>
      </c>
      <c r="H125" s="170">
        <f>SUM(AQ125:BE125)</f>
        <v>0</v>
      </c>
      <c r="I125" s="171">
        <f t="shared" ref="I125" si="521">SUM(BF125:BT125)</f>
        <v>0</v>
      </c>
      <c r="J125" s="197"/>
      <c r="K125" s="173"/>
      <c r="L125" s="173"/>
      <c r="M125" s="173"/>
      <c r="N125" s="173"/>
      <c r="O125" s="176"/>
      <c r="P125" s="176"/>
      <c r="Q125" s="173"/>
      <c r="R125" s="173"/>
      <c r="S125" s="173"/>
      <c r="T125" s="173"/>
      <c r="U125" s="173"/>
      <c r="V125" s="176"/>
      <c r="W125" s="176"/>
      <c r="X125" s="173"/>
      <c r="Y125" s="173"/>
      <c r="Z125" s="173"/>
      <c r="AA125" s="173"/>
      <c r="AB125" s="173"/>
      <c r="AC125" s="176"/>
      <c r="AD125" s="176"/>
      <c r="AE125" s="173"/>
      <c r="AF125" s="173"/>
      <c r="AG125" s="173"/>
      <c r="AH125" s="173"/>
      <c r="AI125" s="173"/>
      <c r="AJ125" s="176"/>
      <c r="AK125" s="176"/>
      <c r="AL125" s="173"/>
      <c r="AM125" s="173"/>
      <c r="AN125" s="173"/>
      <c r="AO125" s="173"/>
      <c r="AP125" s="202"/>
      <c r="AQ125" s="203">
        <f t="shared" si="376"/>
        <v>0</v>
      </c>
      <c r="AR125" s="203">
        <f t="shared" si="377"/>
        <v>0</v>
      </c>
      <c r="AS125" s="203">
        <f t="shared" si="378"/>
        <v>0</v>
      </c>
      <c r="AT125" s="203">
        <f t="shared" si="379"/>
        <v>0</v>
      </c>
      <c r="AU125" s="203">
        <f t="shared" si="380"/>
        <v>0</v>
      </c>
      <c r="AV125" s="203">
        <f t="shared" si="381"/>
        <v>0</v>
      </c>
      <c r="AW125" s="203">
        <f t="shared" si="382"/>
        <v>0</v>
      </c>
      <c r="AX125" s="203">
        <f t="shared" si="383"/>
        <v>0</v>
      </c>
      <c r="AY125" s="203">
        <f t="shared" si="384"/>
        <v>0</v>
      </c>
      <c r="AZ125" s="203">
        <f t="shared" si="385"/>
        <v>0</v>
      </c>
      <c r="BA125" s="203">
        <f t="shared" si="386"/>
        <v>0</v>
      </c>
      <c r="BB125" s="203">
        <f t="shared" si="387"/>
        <v>0</v>
      </c>
      <c r="BC125" s="203">
        <f t="shared" si="388"/>
        <v>0</v>
      </c>
      <c r="BD125" s="203">
        <f t="shared" si="389"/>
        <v>0</v>
      </c>
      <c r="BE125" s="203">
        <f t="shared" si="390"/>
        <v>0</v>
      </c>
      <c r="BF125" s="203" t="str">
        <f t="shared" ref="BF125" si="522">IF(AQ125&gt;0,($G125*AQ125*$F$14),"0")</f>
        <v>0</v>
      </c>
      <c r="BG125" s="203" t="str">
        <f t="shared" ref="BG125" si="523">IF(AR125&gt;0,($G125*AR125*$F$15),"0")</f>
        <v>0</v>
      </c>
      <c r="BH125" s="203" t="str">
        <f t="shared" ref="BH125" si="524">IF(AS125&gt;0,($G125*AS125*$F$16),"0")</f>
        <v>0</v>
      </c>
      <c r="BI125" s="203" t="str">
        <f t="shared" ref="BI125" si="525">IF(AT125&gt;0,($G125*AT125*$F$17),"0")</f>
        <v>0</v>
      </c>
      <c r="BJ125" s="203" t="str">
        <f t="shared" ref="BJ125" si="526">IF(AU125&gt;0,($G125*AU125*$F$18),"0")</f>
        <v>0</v>
      </c>
      <c r="BK125" s="203" t="str">
        <f t="shared" ref="BK125" si="527">IF(AV125&gt;0,($G125*AV125*$F$19),"0")</f>
        <v>0</v>
      </c>
      <c r="BL125" s="203" t="str">
        <f t="shared" ref="BL125" si="528">IF(AW125&gt;0,($G125*AW125*$F$20),"0")</f>
        <v>0</v>
      </c>
      <c r="BM125" s="203" t="str">
        <f t="shared" ref="BM125" si="529">IF(AX125&gt;0,($G125*AX125*$F$21),"0")</f>
        <v>0</v>
      </c>
      <c r="BN125" s="203" t="str">
        <f t="shared" ref="BN125" si="530">IF(AY125&gt;0,($G125*AY125*$F$22),"0")</f>
        <v>0</v>
      </c>
      <c r="BO125" s="203" t="str">
        <f t="shared" ref="BO125" si="531">IF(AZ125&gt;0,($G125*AZ125*$F$23),"0")</f>
        <v>0</v>
      </c>
      <c r="BP125" s="203" t="str">
        <f t="shared" ref="BP125" si="532">IF(BA125&gt;0,($G125*BA125*$F$24),"0")</f>
        <v>0</v>
      </c>
      <c r="BQ125" s="203" t="str">
        <f t="shared" ref="BQ125" si="533">IF(BB125&gt;0,($G125*BB125*$F$25),"0")</f>
        <v>0</v>
      </c>
      <c r="BR125" s="203" t="str">
        <f t="shared" ref="BR125" si="534">IF(BC125&gt;0,($G125*BC125*$F$26),"0")</f>
        <v>0</v>
      </c>
      <c r="BS125" s="203" t="str">
        <f t="shared" ref="BS125" si="535">IF(BD125&gt;0,($G125*BD125*$F$27),"0")</f>
        <v>0</v>
      </c>
      <c r="BT125" s="203" t="str">
        <f t="shared" ref="BT125" si="536">IF(BE125&gt;0,($G125*BE125*$F$28),"0")</f>
        <v>0</v>
      </c>
      <c r="BV125" s="177"/>
    </row>
    <row r="126" spans="1:74" s="131" customFormat="1" ht="19.5" customHeight="1" thickBot="1">
      <c r="A126" s="169"/>
      <c r="B126" s="109" t="s">
        <v>65</v>
      </c>
      <c r="C126" s="129">
        <v>3.8194444444444448E-2</v>
      </c>
      <c r="D126" s="242" t="s">
        <v>300</v>
      </c>
      <c r="E126" s="242"/>
      <c r="F126" s="83"/>
      <c r="G126" s="83"/>
      <c r="H126" s="170"/>
      <c r="I126" s="171"/>
      <c r="J126" s="197"/>
      <c r="K126" s="173"/>
      <c r="L126" s="173"/>
      <c r="M126" s="173"/>
      <c r="N126" s="173"/>
      <c r="O126" s="172"/>
      <c r="P126" s="172"/>
      <c r="Q126" s="173"/>
      <c r="R126" s="173"/>
      <c r="S126" s="173"/>
      <c r="T126" s="173"/>
      <c r="U126" s="173"/>
      <c r="V126" s="172"/>
      <c r="W126" s="172"/>
      <c r="X126" s="173"/>
      <c r="Y126" s="173"/>
      <c r="Z126" s="173"/>
      <c r="AA126" s="173"/>
      <c r="AB126" s="173"/>
      <c r="AC126" s="172"/>
      <c r="AD126" s="172"/>
      <c r="AE126" s="173"/>
      <c r="AF126" s="173"/>
      <c r="AG126" s="173"/>
      <c r="AH126" s="173"/>
      <c r="AI126" s="173"/>
      <c r="AJ126" s="172"/>
      <c r="AK126" s="172"/>
      <c r="AL126" s="173"/>
      <c r="AM126" s="173"/>
      <c r="AN126" s="173"/>
      <c r="AO126" s="173"/>
      <c r="AP126" s="202"/>
      <c r="AQ126" s="203">
        <f t="shared" si="376"/>
        <v>0</v>
      </c>
      <c r="AR126" s="203">
        <f t="shared" si="377"/>
        <v>0</v>
      </c>
      <c r="AS126" s="203">
        <f t="shared" si="378"/>
        <v>0</v>
      </c>
      <c r="AT126" s="203">
        <f t="shared" si="379"/>
        <v>0</v>
      </c>
      <c r="AU126" s="203">
        <f t="shared" si="380"/>
        <v>0</v>
      </c>
      <c r="AV126" s="203">
        <f t="shared" si="381"/>
        <v>0</v>
      </c>
      <c r="AW126" s="203">
        <f t="shared" si="382"/>
        <v>0</v>
      </c>
      <c r="AX126" s="203">
        <f t="shared" si="383"/>
        <v>0</v>
      </c>
      <c r="AY126" s="203">
        <f t="shared" si="384"/>
        <v>0</v>
      </c>
      <c r="AZ126" s="203">
        <f t="shared" si="385"/>
        <v>0</v>
      </c>
      <c r="BA126" s="203">
        <f t="shared" si="386"/>
        <v>0</v>
      </c>
      <c r="BB126" s="203">
        <f t="shared" si="387"/>
        <v>0</v>
      </c>
      <c r="BC126" s="203">
        <f t="shared" si="388"/>
        <v>0</v>
      </c>
      <c r="BD126" s="203">
        <f t="shared" si="389"/>
        <v>0</v>
      </c>
      <c r="BE126" s="203">
        <f t="shared" si="390"/>
        <v>0</v>
      </c>
      <c r="BF126" s="203" t="str">
        <f t="shared" ref="BF126" si="537">IF(AQ126&gt;0,($G126*AQ126*$F$14),"0")</f>
        <v>0</v>
      </c>
      <c r="BG126" s="203" t="str">
        <f t="shared" ref="BG126" si="538">IF(AR126&gt;0,($G126*AR126*$F$15),"0")</f>
        <v>0</v>
      </c>
      <c r="BH126" s="203" t="str">
        <f t="shared" ref="BH126" si="539">IF(AS126&gt;0,($G126*AS126*$F$16),"0")</f>
        <v>0</v>
      </c>
      <c r="BI126" s="203" t="str">
        <f t="shared" ref="BI126" si="540">IF(AT126&gt;0,($G126*AT126*$F$17),"0")</f>
        <v>0</v>
      </c>
      <c r="BJ126" s="203" t="str">
        <f t="shared" ref="BJ126" si="541">IF(AU126&gt;0,($G126*AU126*$F$18),"0")</f>
        <v>0</v>
      </c>
      <c r="BK126" s="203" t="str">
        <f t="shared" ref="BK126" si="542">IF(AV126&gt;0,($G126*AV126*$F$19),"0")</f>
        <v>0</v>
      </c>
      <c r="BL126" s="203" t="str">
        <f t="shared" ref="BL126" si="543">IF(AW126&gt;0,($G126*AW126*$F$20),"0")</f>
        <v>0</v>
      </c>
      <c r="BM126" s="203" t="str">
        <f t="shared" ref="BM126" si="544">IF(AX126&gt;0,($G126*AX126*$F$21),"0")</f>
        <v>0</v>
      </c>
      <c r="BN126" s="203" t="str">
        <f t="shared" ref="BN126" si="545">IF(AY126&gt;0,($G126*AY126*$F$22),"0")</f>
        <v>0</v>
      </c>
      <c r="BO126" s="203" t="str">
        <f t="shared" ref="BO126" si="546">IF(AZ126&gt;0,($G126*AZ126*$F$23),"0")</f>
        <v>0</v>
      </c>
      <c r="BP126" s="203" t="str">
        <f t="shared" ref="BP126" si="547">IF(BA126&gt;0,($G126*BA126*$F$24),"0")</f>
        <v>0</v>
      </c>
      <c r="BQ126" s="203" t="str">
        <f t="shared" ref="BQ126" si="548">IF(BB126&gt;0,($G126*BB126*$F$25),"0")</f>
        <v>0</v>
      </c>
      <c r="BR126" s="203" t="str">
        <f t="shared" ref="BR126" si="549">IF(BC126&gt;0,($G126*BC126*$F$26),"0")</f>
        <v>0</v>
      </c>
      <c r="BS126" s="203" t="str">
        <f t="shared" ref="BS126" si="550">IF(BD126&gt;0,($G126*BD126*$F$27),"0")</f>
        <v>0</v>
      </c>
      <c r="BT126" s="203" t="str">
        <f t="shared" ref="BT126" si="551">IF(BE126&gt;0,($G126*BE126*$F$28),"0")</f>
        <v>0</v>
      </c>
    </row>
    <row r="127" spans="1:74" ht="18.600000000000001" thickBot="1">
      <c r="B127" s="131"/>
      <c r="C127" s="131"/>
      <c r="D127" s="134"/>
      <c r="E127" s="134"/>
      <c r="F127" s="186"/>
      <c r="G127" s="186"/>
      <c r="H127" s="190">
        <f>SUM(H37:H126)</f>
        <v>0</v>
      </c>
      <c r="I127" s="191">
        <f>SUM(I37:I126)</f>
        <v>0</v>
      </c>
      <c r="J127" s="198"/>
      <c r="K127" s="45">
        <f t="shared" ref="K127:AK127" si="552">COUNTA(K37:K126)</f>
        <v>0</v>
      </c>
      <c r="L127" s="45">
        <f t="shared" si="552"/>
        <v>0</v>
      </c>
      <c r="M127" s="45">
        <f t="shared" si="552"/>
        <v>0</v>
      </c>
      <c r="N127" s="45">
        <f t="shared" si="552"/>
        <v>0</v>
      </c>
      <c r="O127" s="45">
        <f t="shared" si="552"/>
        <v>0</v>
      </c>
      <c r="P127" s="45">
        <f t="shared" si="552"/>
        <v>0</v>
      </c>
      <c r="Q127" s="45">
        <f t="shared" si="552"/>
        <v>0</v>
      </c>
      <c r="R127" s="45">
        <f t="shared" si="552"/>
        <v>0</v>
      </c>
      <c r="S127" s="45">
        <f t="shared" si="552"/>
        <v>0</v>
      </c>
      <c r="T127" s="45">
        <f t="shared" si="552"/>
        <v>0</v>
      </c>
      <c r="U127" s="45">
        <f t="shared" si="552"/>
        <v>0</v>
      </c>
      <c r="V127" s="45">
        <f t="shared" si="552"/>
        <v>0</v>
      </c>
      <c r="W127" s="45">
        <f t="shared" si="552"/>
        <v>0</v>
      </c>
      <c r="X127" s="45">
        <f t="shared" si="552"/>
        <v>0</v>
      </c>
      <c r="Y127" s="45">
        <f t="shared" si="552"/>
        <v>0</v>
      </c>
      <c r="Z127" s="45">
        <f t="shared" si="552"/>
        <v>0</v>
      </c>
      <c r="AA127" s="45">
        <f t="shared" si="552"/>
        <v>0</v>
      </c>
      <c r="AB127" s="45">
        <f t="shared" si="552"/>
        <v>0</v>
      </c>
      <c r="AC127" s="45">
        <f t="shared" si="552"/>
        <v>0</v>
      </c>
      <c r="AD127" s="45">
        <f t="shared" si="552"/>
        <v>0</v>
      </c>
      <c r="AE127" s="45">
        <f t="shared" si="552"/>
        <v>0</v>
      </c>
      <c r="AF127" s="45">
        <f t="shared" si="552"/>
        <v>0</v>
      </c>
      <c r="AG127" s="45">
        <f t="shared" si="552"/>
        <v>0</v>
      </c>
      <c r="AH127" s="45">
        <f t="shared" si="552"/>
        <v>0</v>
      </c>
      <c r="AI127" s="45">
        <f t="shared" si="552"/>
        <v>0</v>
      </c>
      <c r="AJ127" s="45">
        <f t="shared" si="552"/>
        <v>0</v>
      </c>
      <c r="AK127" s="45">
        <f t="shared" si="552"/>
        <v>0</v>
      </c>
      <c r="AL127" s="45">
        <f t="shared" ref="AL127:AO127" si="553">COUNTA(AL37:AL126)</f>
        <v>0</v>
      </c>
      <c r="AM127" s="45">
        <f t="shared" si="553"/>
        <v>0</v>
      </c>
      <c r="AN127" s="45">
        <f t="shared" si="553"/>
        <v>0</v>
      </c>
      <c r="AO127" s="45">
        <f t="shared" si="553"/>
        <v>0</v>
      </c>
      <c r="AP127" s="63"/>
      <c r="AQ127" s="60">
        <f t="shared" ref="AQ127:BT127" si="554">SUM(AQ37:AQ126)</f>
        <v>0</v>
      </c>
      <c r="AR127" s="60">
        <f t="shared" si="554"/>
        <v>0</v>
      </c>
      <c r="AS127" s="60">
        <f t="shared" si="554"/>
        <v>0</v>
      </c>
      <c r="AT127" s="60">
        <f t="shared" si="554"/>
        <v>0</v>
      </c>
      <c r="AU127" s="60">
        <f t="shared" si="554"/>
        <v>0</v>
      </c>
      <c r="AV127" s="60">
        <f t="shared" si="554"/>
        <v>0</v>
      </c>
      <c r="AW127" s="60">
        <f t="shared" si="554"/>
        <v>0</v>
      </c>
      <c r="AX127" s="60">
        <f t="shared" si="554"/>
        <v>0</v>
      </c>
      <c r="AY127" s="60">
        <f t="shared" si="554"/>
        <v>0</v>
      </c>
      <c r="AZ127" s="60">
        <f t="shared" si="554"/>
        <v>0</v>
      </c>
      <c r="BA127" s="60">
        <f t="shared" si="554"/>
        <v>0</v>
      </c>
      <c r="BB127" s="60">
        <f t="shared" si="554"/>
        <v>0</v>
      </c>
      <c r="BC127" s="60">
        <f t="shared" si="554"/>
        <v>0</v>
      </c>
      <c r="BD127" s="60">
        <f t="shared" si="554"/>
        <v>0</v>
      </c>
      <c r="BE127" s="60">
        <f t="shared" si="554"/>
        <v>0</v>
      </c>
      <c r="BF127" s="60">
        <f t="shared" si="554"/>
        <v>0</v>
      </c>
      <c r="BG127" s="60">
        <f t="shared" si="554"/>
        <v>0</v>
      </c>
      <c r="BH127" s="60">
        <f t="shared" si="554"/>
        <v>0</v>
      </c>
      <c r="BI127" s="60">
        <f t="shared" si="554"/>
        <v>0</v>
      </c>
      <c r="BJ127" s="60">
        <f t="shared" si="554"/>
        <v>0</v>
      </c>
      <c r="BK127" s="60">
        <f t="shared" si="554"/>
        <v>0</v>
      </c>
      <c r="BL127" s="60">
        <f t="shared" si="554"/>
        <v>0</v>
      </c>
      <c r="BM127" s="60">
        <f t="shared" si="554"/>
        <v>0</v>
      </c>
      <c r="BN127" s="60">
        <f t="shared" si="554"/>
        <v>0</v>
      </c>
      <c r="BO127" s="60">
        <f t="shared" si="554"/>
        <v>0</v>
      </c>
      <c r="BP127" s="60">
        <f t="shared" si="554"/>
        <v>0</v>
      </c>
      <c r="BQ127" s="60">
        <f t="shared" si="554"/>
        <v>0</v>
      </c>
      <c r="BR127" s="60">
        <f t="shared" si="554"/>
        <v>0</v>
      </c>
      <c r="BS127" s="60">
        <f t="shared" si="554"/>
        <v>0</v>
      </c>
      <c r="BT127" s="60">
        <f t="shared" si="554"/>
        <v>0</v>
      </c>
    </row>
    <row r="128" spans="1:74" ht="18.600000000000001" thickBot="1">
      <c r="A128" s="24"/>
      <c r="B128" s="24"/>
      <c r="F128" s="7"/>
      <c r="G128" s="7"/>
    </row>
    <row r="129" spans="4:10" ht="18" thickBot="1">
      <c r="H129" s="28"/>
      <c r="I129" s="29"/>
      <c r="J129" s="194"/>
    </row>
    <row r="130" spans="4:10" ht="18" thickBot="1">
      <c r="H130" s="28"/>
      <c r="I130" s="30"/>
      <c r="J130" s="195"/>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G36" name="filter"/>
  </protectedRanges>
  <dataConsolidate/>
  <mergeCells count="32">
    <mergeCell ref="D108:E108"/>
    <mergeCell ref="D106:E106"/>
    <mergeCell ref="D126:E126"/>
    <mergeCell ref="K34:AO34"/>
    <mergeCell ref="D68:E68"/>
    <mergeCell ref="D73:E73"/>
    <mergeCell ref="D65:E65"/>
    <mergeCell ref="D57:E57"/>
    <mergeCell ref="D63:E63"/>
    <mergeCell ref="D71:E71"/>
    <mergeCell ref="D59:E59"/>
    <mergeCell ref="K35:P35"/>
    <mergeCell ref="Q35:W35"/>
    <mergeCell ref="AL35:AO35"/>
    <mergeCell ref="X35:AD35"/>
    <mergeCell ref="AE35:AK35"/>
    <mergeCell ref="D116:E116"/>
    <mergeCell ref="D121:E121"/>
    <mergeCell ref="D117:E117"/>
    <mergeCell ref="D109:E109"/>
    <mergeCell ref="D111:E111"/>
    <mergeCell ref="D112:E112"/>
    <mergeCell ref="D114:E114"/>
    <mergeCell ref="D119:E119"/>
    <mergeCell ref="D81:E81"/>
    <mergeCell ref="D104:E104"/>
    <mergeCell ref="D61:E61"/>
    <mergeCell ref="D66:E66"/>
    <mergeCell ref="D70:E70"/>
    <mergeCell ref="D83:E83"/>
    <mergeCell ref="D94:E94"/>
    <mergeCell ref="D96:E96"/>
  </mergeCells>
  <conditionalFormatting sqref="C2:C5 E14:E28">
    <cfRule type="cellIs" dxfId="0" priority="3" operator="equal">
      <formula>0</formula>
    </cfRule>
  </conditionalFormatting>
  <dataValidations disablePrompts="1" count="3">
    <dataValidation type="list" allowBlank="1" showDropDown="1" showInputMessage="1" showErrorMessage="1" sqref="AP54 AP85 AP105 AP72 AP50 AP118 AP52 AP120 AP48 AP113 AP110 AP69 AP87 AP75 AP115 AP37:AP46 AP95:AP96 AP78 AP80:AP83 AP123 AP56:AP65 AP67 AP89:AP93 AP107 AP125" xr:uid="{00000000-0002-0000-0200-000000000000}">
      <formula1>$C$14:$C$16</formula1>
    </dataValidation>
    <dataValidation type="list" allowBlank="1" showDropDown="1" showInputMessage="1" showErrorMessage="1" sqref="AP73 AP66 AP68 AP70" xr:uid="{00000000-0002-0000-0200-000001000000}">
      <formula1>$C$17</formula1>
    </dataValidation>
    <dataValidation type="list" allowBlank="1" showDropDown="1" showInputMessage="1" showErrorMessage="1" sqref="K37:AO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G121 G109 G84 G79 G71 G99 G65 G73 G81 G86 G96 G97 G43 G47 G59 G51 G57 G111 G122 G114 G112 G39 G41 G45 G49 G53 G55 G61 G63 G68 G74 G77 G83 G88 G90 G94 G101 G104 G106 G116 G119 G117 G108 G103 G92 G76 G70 G124 G66 G38 G67 G125 G72 G78 G93 G105 G110 G118 G120 G107 G102 G95 G91 G89 G85 G75 G69 G64 G62 G56 G54 G50 G46 G42 G40 G113 G115 G123 G58 G52 G60 G48 G44 G98 G87 G82 G100 G80"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4.4"/>
  <cols>
    <col min="1" max="1" width="4.33203125" customWidth="1"/>
    <col min="2" max="3" width="12.6640625" customWidth="1"/>
    <col min="5" max="5" width="15.6640625" customWidth="1"/>
    <col min="6" max="6" width="13.109375" customWidth="1"/>
  </cols>
  <sheetData>
    <row r="1" spans="2:12">
      <c r="B1" t="s">
        <v>102</v>
      </c>
      <c r="E1" t="s">
        <v>50</v>
      </c>
      <c r="H1" t="s">
        <v>86</v>
      </c>
      <c r="K1" t="s">
        <v>119</v>
      </c>
    </row>
    <row r="2" spans="2:12">
      <c r="B2" s="8" t="s">
        <v>46</v>
      </c>
      <c r="C2" s="8" t="s">
        <v>47</v>
      </c>
      <c r="E2" s="8" t="s">
        <v>46</v>
      </c>
      <c r="F2" s="8" t="s">
        <v>47</v>
      </c>
      <c r="H2" s="11" t="s">
        <v>55</v>
      </c>
      <c r="I2" s="12">
        <v>0.5</v>
      </c>
      <c r="J2" s="13"/>
      <c r="K2" s="11" t="s">
        <v>55</v>
      </c>
      <c r="L2" s="12">
        <v>1</v>
      </c>
    </row>
    <row r="3" spans="2:12" ht="21">
      <c r="B3" s="38"/>
      <c r="C3" s="9">
        <v>0</v>
      </c>
      <c r="E3" s="8" t="s">
        <v>34</v>
      </c>
      <c r="F3" s="9">
        <v>0.4</v>
      </c>
      <c r="H3" s="11" t="s">
        <v>56</v>
      </c>
      <c r="I3" s="12">
        <v>0</v>
      </c>
      <c r="K3" s="11" t="s">
        <v>56</v>
      </c>
      <c r="L3" s="12">
        <v>0</v>
      </c>
    </row>
    <row r="4" spans="2:12" ht="21">
      <c r="B4" s="38">
        <v>5</v>
      </c>
      <c r="C4" s="9">
        <f>B4/30</f>
        <v>0.16666666666666666</v>
      </c>
      <c r="E4" s="8" t="s">
        <v>35</v>
      </c>
      <c r="F4" s="9">
        <v>0.6</v>
      </c>
    </row>
    <row r="5" spans="2:12" ht="21">
      <c r="B5" s="38">
        <v>10</v>
      </c>
      <c r="C5" s="9">
        <f t="shared" ref="C5:C15" si="0">B5/30</f>
        <v>0.33333333333333331</v>
      </c>
      <c r="E5" s="8" t="s">
        <v>36</v>
      </c>
      <c r="F5" s="9">
        <v>0.8</v>
      </c>
      <c r="H5" t="s">
        <v>115</v>
      </c>
      <c r="K5" t="s">
        <v>120</v>
      </c>
    </row>
    <row r="6" spans="2:12" ht="21">
      <c r="B6" s="38">
        <v>15</v>
      </c>
      <c r="C6" s="9">
        <f t="shared" si="0"/>
        <v>0.5</v>
      </c>
      <c r="E6" s="8" t="s">
        <v>37</v>
      </c>
      <c r="F6" s="9">
        <v>0.9</v>
      </c>
      <c r="H6" s="11" t="s">
        <v>55</v>
      </c>
      <c r="I6" s="12">
        <v>0.6</v>
      </c>
      <c r="K6" s="11" t="s">
        <v>55</v>
      </c>
      <c r="L6" s="12">
        <v>0.5</v>
      </c>
    </row>
    <row r="7" spans="2:12" ht="21">
      <c r="B7" s="38">
        <v>20</v>
      </c>
      <c r="C7" s="9">
        <f t="shared" si="0"/>
        <v>0.66666666666666663</v>
      </c>
      <c r="E7" s="8" t="s">
        <v>38</v>
      </c>
      <c r="F7" s="9">
        <v>0.95</v>
      </c>
      <c r="H7" s="11" t="s">
        <v>56</v>
      </c>
      <c r="I7" s="12">
        <v>0</v>
      </c>
      <c r="K7" s="11" t="s">
        <v>56</v>
      </c>
      <c r="L7" s="12">
        <v>0</v>
      </c>
    </row>
    <row r="8" spans="2:12" ht="21">
      <c r="B8" s="38">
        <v>25</v>
      </c>
      <c r="C8" s="9">
        <f t="shared" si="0"/>
        <v>0.83333333333333337</v>
      </c>
      <c r="E8" s="8" t="s">
        <v>39</v>
      </c>
      <c r="F8" s="9">
        <v>1</v>
      </c>
    </row>
    <row r="9" spans="2:12" ht="21">
      <c r="B9" s="38">
        <v>30</v>
      </c>
      <c r="C9" s="9">
        <f t="shared" si="0"/>
        <v>1</v>
      </c>
      <c r="E9" s="8" t="s">
        <v>40</v>
      </c>
      <c r="F9" s="9">
        <v>1.2</v>
      </c>
      <c r="H9" t="s">
        <v>116</v>
      </c>
      <c r="K9" t="s">
        <v>93</v>
      </c>
    </row>
    <row r="10" spans="2:12" ht="21">
      <c r="B10" s="38">
        <v>35</v>
      </c>
      <c r="C10" s="9">
        <f t="shared" si="0"/>
        <v>1.1666666666666667</v>
      </c>
      <c r="E10" s="8" t="s">
        <v>41</v>
      </c>
      <c r="F10" s="9">
        <v>1.4</v>
      </c>
      <c r="H10" s="11" t="s">
        <v>55</v>
      </c>
      <c r="I10" s="12">
        <v>1.5</v>
      </c>
      <c r="K10" s="11" t="s">
        <v>55</v>
      </c>
      <c r="L10" s="12">
        <v>0.5</v>
      </c>
    </row>
    <row r="11" spans="2:12" ht="21">
      <c r="B11" s="38">
        <v>40</v>
      </c>
      <c r="C11" s="9">
        <f t="shared" si="0"/>
        <v>1.3333333333333333</v>
      </c>
      <c r="E11" s="8" t="s">
        <v>42</v>
      </c>
      <c r="F11" s="9">
        <v>1.6</v>
      </c>
      <c r="H11" s="11" t="s">
        <v>56</v>
      </c>
      <c r="I11" s="12">
        <v>0</v>
      </c>
      <c r="K11" s="11" t="s">
        <v>56</v>
      </c>
      <c r="L11" s="12">
        <v>0</v>
      </c>
    </row>
    <row r="12" spans="2:12" ht="21">
      <c r="B12" s="38">
        <v>45</v>
      </c>
      <c r="C12" s="9">
        <f t="shared" si="0"/>
        <v>1.5</v>
      </c>
      <c r="E12" s="8" t="s">
        <v>43</v>
      </c>
      <c r="F12" s="9">
        <v>1.8</v>
      </c>
    </row>
    <row r="13" spans="2:12" ht="21">
      <c r="B13" s="38">
        <v>50</v>
      </c>
      <c r="C13" s="9">
        <f t="shared" si="0"/>
        <v>1.6666666666666667</v>
      </c>
      <c r="E13" s="8" t="s">
        <v>44</v>
      </c>
      <c r="F13" s="9">
        <v>1.9</v>
      </c>
      <c r="H13" t="s">
        <v>117</v>
      </c>
      <c r="K13" t="s">
        <v>101</v>
      </c>
    </row>
    <row r="14" spans="2:12" ht="21">
      <c r="B14" s="38">
        <v>55</v>
      </c>
      <c r="C14" s="9">
        <f t="shared" si="0"/>
        <v>1.8333333333333333</v>
      </c>
      <c r="E14" s="8" t="s">
        <v>45</v>
      </c>
      <c r="F14" s="9">
        <v>2</v>
      </c>
      <c r="H14" s="11" t="s">
        <v>55</v>
      </c>
      <c r="I14" s="12">
        <v>1.5</v>
      </c>
      <c r="K14" s="11" t="s">
        <v>55</v>
      </c>
      <c r="L14" s="12">
        <v>0.5</v>
      </c>
    </row>
    <row r="15" spans="2:12" ht="21">
      <c r="B15" s="38">
        <v>60</v>
      </c>
      <c r="C15" s="9">
        <f t="shared" si="0"/>
        <v>2</v>
      </c>
      <c r="H15" s="11" t="s">
        <v>56</v>
      </c>
      <c r="I15" s="12">
        <v>0</v>
      </c>
      <c r="K15" s="11" t="s">
        <v>56</v>
      </c>
      <c r="L15" s="12">
        <v>0</v>
      </c>
    </row>
    <row r="17" spans="2:9">
      <c r="H17" t="s">
        <v>118</v>
      </c>
    </row>
    <row r="18" spans="2:9">
      <c r="B18" t="s">
        <v>143</v>
      </c>
      <c r="H18" s="11" t="s">
        <v>55</v>
      </c>
      <c r="I18" s="12">
        <v>1</v>
      </c>
    </row>
    <row r="19" spans="2:9">
      <c r="B19" s="8" t="s">
        <v>46</v>
      </c>
      <c r="C19" s="8" t="s">
        <v>47</v>
      </c>
      <c r="H19" s="11" t="s">
        <v>56</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7" t="s">
        <v>323</v>
      </c>
      <c r="C35" s="117"/>
    </row>
    <row r="36" spans="2:3">
      <c r="B36" s="118"/>
      <c r="C36" s="119">
        <v>0</v>
      </c>
    </row>
    <row r="37" spans="2:3">
      <c r="B37" s="118" t="s">
        <v>324</v>
      </c>
      <c r="C37" s="119">
        <v>2</v>
      </c>
    </row>
    <row r="38" spans="2:3">
      <c r="B38" s="118" t="s">
        <v>325</v>
      </c>
      <c r="C38" s="119">
        <v>4</v>
      </c>
    </row>
    <row r="39" spans="2:3">
      <c r="B39" s="118" t="s">
        <v>326</v>
      </c>
      <c r="C39" s="119">
        <v>6</v>
      </c>
    </row>
    <row r="40" spans="2:3">
      <c r="B40" s="118" t="s">
        <v>327</v>
      </c>
      <c r="C40" s="119">
        <v>8</v>
      </c>
    </row>
    <row r="41" spans="2:3">
      <c r="B41" s="118" t="s">
        <v>328</v>
      </c>
      <c r="C41" s="119">
        <v>10</v>
      </c>
    </row>
    <row r="44" spans="2:3">
      <c r="B44" s="117" t="s">
        <v>329</v>
      </c>
      <c r="C44" s="117"/>
    </row>
    <row r="45" spans="2:3">
      <c r="B45" s="118"/>
      <c r="C45" s="119">
        <v>0</v>
      </c>
    </row>
    <row r="46" spans="2:3">
      <c r="B46" s="118" t="s">
        <v>324</v>
      </c>
      <c r="C46" s="119">
        <v>2</v>
      </c>
    </row>
    <row r="47" spans="2:3">
      <c r="B47" s="118" t="s">
        <v>325</v>
      </c>
      <c r="C47" s="119">
        <v>4</v>
      </c>
    </row>
    <row r="48" spans="2:3">
      <c r="B48" s="118" t="s">
        <v>326</v>
      </c>
      <c r="C48" s="119">
        <v>6</v>
      </c>
    </row>
    <row r="49" spans="2:3">
      <c r="B49" s="118" t="s">
        <v>327</v>
      </c>
      <c r="C49" s="119">
        <v>8</v>
      </c>
    </row>
    <row r="50" spans="2:3">
      <c r="B50" s="118" t="s">
        <v>328</v>
      </c>
      <c r="C50" s="119">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4.4"/>
  <cols>
    <col min="1" max="4" width="74.6640625" customWidth="1"/>
  </cols>
  <sheetData>
    <row r="1" spans="1:2">
      <c r="A1" s="243" t="s">
        <v>6</v>
      </c>
      <c r="B1" s="243" t="s">
        <v>7</v>
      </c>
    </row>
    <row r="2" spans="1:2">
      <c r="A2" s="243"/>
      <c r="B2" s="243"/>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Denislava Radkova</cp:lastModifiedBy>
  <cp:lastPrinted>2024-04-09T08:25:01Z</cp:lastPrinted>
  <dcterms:created xsi:type="dcterms:W3CDTF">2015-08-19T06:41:35Z</dcterms:created>
  <dcterms:modified xsi:type="dcterms:W3CDTF">2025-07-21T18:44:13Z</dcterms:modified>
</cp:coreProperties>
</file>